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codeName="ThisWorkbook"/>
  <mc:AlternateContent xmlns:mc="http://schemas.openxmlformats.org/markup-compatibility/2006">
    <mc:Choice Requires="x15">
      <x15ac:absPath xmlns:x15ac="http://schemas.microsoft.com/office/spreadsheetml/2010/11/ac" url="G:\.shortcut-targets-by-id\1ym8iNyMn1MMet9X2mBu01f2g9gtq2Oln\TMA Education Service\Valuation Course\Video Materials\L03 - Ship Case\"/>
    </mc:Choice>
  </mc:AlternateContent>
  <xr:revisionPtr revIDLastSave="0" documentId="8_{ADC32A01-5101-44CE-AAE1-111F17CB42AE}" xr6:coauthVersionLast="47" xr6:coauthVersionMax="47" xr10:uidLastSave="{00000000-0000-0000-0000-000000000000}"/>
  <bookViews>
    <workbookView xWindow="-120" yWindow="-120" windowWidth="29040" windowHeight="15840" xr2:uid="{091BE0E4-63E8-4D22-BC78-3F960DA589FC}"/>
  </bookViews>
  <sheets>
    <sheet name="Cover" sheetId="6" r:id="rId1"/>
    <sheet name="Business Plan" sheetId="13" r:id="rId2"/>
    <sheet name="Actual Data" sheetId="14" r:id="rId3"/>
    <sheet name="Div&gt;" sheetId="7" r:id="rId4"/>
    <sheet name="Navigation" sheetId="10" state="hidden" r:id="rId5"/>
    <sheet name="Setting" sheetId="3" r:id="rId6"/>
    <sheet name="Format" sheetId="1" state="hidden" r:id="rId7"/>
  </sheets>
  <definedNames>
    <definedName name="ActualFlag.A.Ca">Setting!$O$50:$BV$50</definedName>
    <definedName name="ActualFlag.M.Ca">Setting!$O$99:$BV$99</definedName>
    <definedName name="ActualFlag.Q.Ca">Setting!$O$77:$BV$77</definedName>
    <definedName name="ActualFlag.S.Ca">Setting!$O$60:$BV$60</definedName>
    <definedName name="AnnualCounter.M.Ca">Setting!$O$107:$BV$107</definedName>
    <definedName name="AnnualCounter.Q.Ca">Setting!$O$85:$BV$85</definedName>
    <definedName name="AnnualCounter.S.Ca">Setting!$O$67:$BV$67</definedName>
    <definedName name="Check.Master">Navigation!$S$17</definedName>
    <definedName name="ClientName.In">Setting!$D$25</definedName>
    <definedName name="COL_INP">Setting!$M$39</definedName>
    <definedName name="CurrencyUnit.In">Setting!$M$30</definedName>
    <definedName name="CurrencyUnitTitle.In">Setting!$M$31</definedName>
    <definedName name="CurrentPeriodFlag.A.Ca">Setting!$O$51:$BV$51</definedName>
    <definedName name="CurrentPeriodFlag.M.Ca">Setting!$O$100:$BV$100</definedName>
    <definedName name="CurrentPeriodFlag.Q.Ca">Setting!$O$78:$BV$78</definedName>
    <definedName name="CurrentPeriodFlag.S.Ca">Setting!$O$61:$BV$61</definedName>
    <definedName name="DaysInPeriod.A.Ca">Setting!$O$49:$BV$49</definedName>
    <definedName name="DaysInPeriod.M.Ca">Setting!$O$98:$BV$98</definedName>
    <definedName name="DaysInPeriod.Q.Ca">Setting!$O$76:$BV$76</definedName>
    <definedName name="DaysInPeriod.S.Ca">Setting!$O$59:$BV$59</definedName>
    <definedName name="ErrTol.In">Setting!$M$33</definedName>
    <definedName name="FcstStartDate.In">Setting!$M$29</definedName>
    <definedName name="HalfYearEndFlag.M.Ca">Setting!$O$116:$BV$116</definedName>
    <definedName name="HalfYearEndFlag.Q.Ca">Setting!$O$92:$BV$92</definedName>
    <definedName name="HalfYearPeriodNo.Q.Ca">Setting!$O$88:$BV$88</definedName>
    <definedName name="LABEL_INP">Setting!$M$41</definedName>
    <definedName name="Million.In">Setting!$M$35</definedName>
    <definedName name="ModelName.In">Setting!$D$19</definedName>
    <definedName name="ModelStartDate.In">Setting!$M$28</definedName>
    <definedName name="ModelStatus.In">Setting!$D$22</definedName>
    <definedName name="MonthInYear.In">Setting!$M$37</definedName>
    <definedName name="MonthPeriodNo.M.Ca">Setting!$O$113:$BV$113</definedName>
    <definedName name="PeriodFrom.A.Ca">Setting!$O$46:$BV$46</definedName>
    <definedName name="PeriodFrom.M.Ca">Setting!$O$95:$BV$95</definedName>
    <definedName name="PeriodFrom.Q.Ca">Setting!$O$73:$BV$73</definedName>
    <definedName name="PeriodFrom.S.Ca">Setting!$O$56:$BV$56</definedName>
    <definedName name="PeriodLabel.A.Ca">Setting!$O$52:$BV$52</definedName>
    <definedName name="PeriodLabel.M.Ca">Setting!$O$101:$BV$101</definedName>
    <definedName name="PeriodLabel.Q.Ca">Setting!$O$79:$BV$79</definedName>
    <definedName name="PeriodLabel.S.Ca">Setting!$O$62:$BV$62</definedName>
    <definedName name="PeriodNo.A.Ca">Setting!$O$48:$BV$48</definedName>
    <definedName name="PeriodNo.M.Ca">Setting!$O$97:$BV$97</definedName>
    <definedName name="PeriodNo.Q.Ca">Setting!$O$75:$BV$75</definedName>
    <definedName name="PeriodNo.S.Ca">Setting!$O$58:$BV$58</definedName>
    <definedName name="PeriodTo.A.Ca">Setting!$O$47:$BV$47</definedName>
    <definedName name="PeriodTo.M.Ca">Setting!$O$96:$BV$96</definedName>
    <definedName name="PeriodTo.Q.Ca">Setting!$O$74:$BV$74</definedName>
    <definedName name="PeriodTo.S.Ca">Setting!$O$57:$BV$57</definedName>
    <definedName name="_xlnm.Print_Titles" localSheetId="2">'Actual Data'!$A:$N,'Actual Data'!$1:$14</definedName>
    <definedName name="_xlnm.Print_Titles" localSheetId="1">'Business Plan'!$A:$N,'Business Plan'!$1:$14</definedName>
    <definedName name="QuarterCounter.M.Ca">Setting!$O$109:$BV$109</definedName>
    <definedName name="QuarterEndFlag.M.Ca">Setting!$O$117:$BV$117</definedName>
    <definedName name="QuarterLabel.M.Ca">Setting!$O$105:$BV$105</definedName>
    <definedName name="QuarterLabel.Q.Ca">Setting!$O$83:$BV$83</definedName>
    <definedName name="QuarterPeriodNo.M.Ca">Setting!$O$112:$BV$112</definedName>
    <definedName name="QuarterPeriodNo.Q.Ca">Setting!$O$89:$BV$89</definedName>
    <definedName name="ROW_INP">Setting!$M$40</definedName>
    <definedName name="SemiAnnualCounter.M.Ca">Setting!$O$108:$BV$108</definedName>
    <definedName name="SemiAnnualCounter.Q.Ca">Setting!$O$86:$BV$86</definedName>
    <definedName name="SemiAnnualLabel.M.Ca">Setting!$O$104:$BV$104</definedName>
    <definedName name="SemiAnnualLabel.Q.Ca">Setting!$O$82:$BV$82</definedName>
    <definedName name="SemiAnnualLabel.S.Ca">Setting!$O$65:$BV$65</definedName>
    <definedName name="SemiAnnualPeriodNo.M.Ca">Setting!$O$111:$BV$111</definedName>
    <definedName name="SemiAnnualPeriodNo.S.Ca">Setting!$O$68:$BV$68</definedName>
    <definedName name="Thousand.In">Setting!$M$34</definedName>
    <definedName name="YearEndFlag.M.Ca">Setting!$O$115:$BV$115</definedName>
    <definedName name="YearEndFlag.Q.Ca">Setting!$O$91:$BV$91</definedName>
    <definedName name="YearEndFlag.S.Ca">Setting!$O$70:$BV$70</definedName>
    <definedName name="YearLabel.A.Ca">Setting!$O$53:$BV$53</definedName>
    <definedName name="YearLabel.M.Ca">Setting!$O$103:$BV$103</definedName>
    <definedName name="YearLabel.Q.Ca">Setting!$O$81:$BV$81</definedName>
    <definedName name="YearLabel.S.Ca">Setting!$O$64:$BV$64</definedName>
    <definedName name="ZoomSetting.In">Navigation!$J$33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171" i="14" l="1"/>
  <c r="Q171" i="14"/>
  <c r="P171" i="14"/>
  <c r="O171" i="14"/>
  <c r="N171" i="14"/>
  <c r="K171" i="14"/>
  <c r="K170" i="14"/>
  <c r="K169" i="14"/>
  <c r="K168" i="14"/>
  <c r="K167" i="14"/>
  <c r="K166" i="14"/>
  <c r="K165" i="14"/>
  <c r="K164" i="14"/>
  <c r="K163" i="14"/>
  <c r="K162" i="14"/>
  <c r="K161" i="14"/>
  <c r="K160" i="14"/>
  <c r="C160" i="14"/>
  <c r="C161" i="14" s="1"/>
  <c r="C162" i="14" s="1"/>
  <c r="C163" i="14" s="1"/>
  <c r="C164" i="14" s="1"/>
  <c r="C165" i="14" s="1"/>
  <c r="C166" i="14" s="1"/>
  <c r="C167" i="14" s="1"/>
  <c r="C168" i="14" s="1"/>
  <c r="C169" i="14" s="1"/>
  <c r="C170" i="14" s="1"/>
  <c r="K159" i="14"/>
  <c r="C145" i="14"/>
  <c r="C146" i="14" s="1"/>
  <c r="C147" i="14" s="1"/>
  <c r="C148" i="14" s="1"/>
  <c r="C149" i="14" s="1"/>
  <c r="C150" i="14" s="1"/>
  <c r="C151" i="14" s="1"/>
  <c r="C152" i="14" s="1"/>
  <c r="C153" i="14" s="1"/>
  <c r="C154" i="14" s="1"/>
  <c r="C155" i="14" s="1"/>
  <c r="P143" i="14"/>
  <c r="R21" i="14" l="1"/>
  <c r="R29" i="14" s="1"/>
  <c r="R33" i="14" s="1"/>
  <c r="R37" i="14" s="1"/>
  <c r="R39" i="14" s="1"/>
  <c r="Q21" i="14"/>
  <c r="Q29" i="14" s="1"/>
  <c r="Q33" i="14" s="1"/>
  <c r="Q37" i="14" s="1"/>
  <c r="Q39" i="14" s="1"/>
  <c r="P21" i="14"/>
  <c r="P29" i="14" s="1"/>
  <c r="P33" i="14" s="1"/>
  <c r="P37" i="14" s="1"/>
  <c r="P39" i="14" s="1"/>
  <c r="O21" i="14"/>
  <c r="O29" i="14" s="1"/>
  <c r="O33" i="14" s="1"/>
  <c r="O37" i="14" s="1"/>
  <c r="O39" i="14" s="1"/>
  <c r="R135" i="14"/>
  <c r="Q135" i="14"/>
  <c r="P135" i="14"/>
  <c r="O135" i="14"/>
  <c r="R120" i="14"/>
  <c r="Q120" i="14"/>
  <c r="P120" i="14"/>
  <c r="O120" i="14"/>
  <c r="R105" i="14"/>
  <c r="Q105" i="14"/>
  <c r="P105" i="14"/>
  <c r="O105" i="14"/>
  <c r="R90" i="14"/>
  <c r="Q90" i="14"/>
  <c r="P90" i="14"/>
  <c r="O90" i="14"/>
  <c r="R74" i="14"/>
  <c r="Q74" i="14"/>
  <c r="P74" i="14"/>
  <c r="O74" i="14"/>
  <c r="R59" i="14"/>
  <c r="Q59" i="14"/>
  <c r="P59" i="14"/>
  <c r="O59" i="14"/>
  <c r="S39" i="13" l="1"/>
  <c r="R39" i="13"/>
  <c r="Q39" i="13"/>
  <c r="P39" i="13"/>
  <c r="O39" i="13"/>
  <c r="R37" i="13"/>
  <c r="Q37" i="13"/>
  <c r="P37" i="13"/>
  <c r="O37" i="13"/>
  <c r="R33" i="13"/>
  <c r="Q33" i="13"/>
  <c r="P33" i="13"/>
  <c r="O33" i="13"/>
  <c r="R29" i="13"/>
  <c r="Q29" i="13"/>
  <c r="P29" i="13"/>
  <c r="O29" i="13"/>
  <c r="R21" i="13"/>
  <c r="Q21" i="13"/>
  <c r="P21" i="13"/>
  <c r="O21" i="13"/>
  <c r="K120" i="14" l="1"/>
  <c r="K119" i="14"/>
  <c r="K118" i="14"/>
  <c r="K117" i="14"/>
  <c r="K116" i="14"/>
  <c r="K115" i="14"/>
  <c r="K114" i="14"/>
  <c r="K113" i="14"/>
  <c r="K112" i="14"/>
  <c r="K111" i="14"/>
  <c r="K110" i="14"/>
  <c r="K109" i="14"/>
  <c r="C109" i="14"/>
  <c r="C110" i="14" s="1"/>
  <c r="C111" i="14" s="1"/>
  <c r="C112" i="14" s="1"/>
  <c r="C113" i="14" s="1"/>
  <c r="C114" i="14" s="1"/>
  <c r="C115" i="14" s="1"/>
  <c r="C116" i="14" s="1"/>
  <c r="C117" i="14" s="1"/>
  <c r="C118" i="14" s="1"/>
  <c r="C119" i="14" s="1"/>
  <c r="K108" i="14"/>
  <c r="AL10" i="13"/>
  <c r="AK10" i="13"/>
  <c r="AJ10" i="13"/>
  <c r="AI10" i="13"/>
  <c r="AH10" i="13"/>
  <c r="AG10" i="13"/>
  <c r="AF10" i="13"/>
  <c r="AE10" i="13"/>
  <c r="AD10" i="13"/>
  <c r="AC10" i="13"/>
  <c r="AB10" i="13"/>
  <c r="AA10" i="13"/>
  <c r="Z10" i="13"/>
  <c r="Y10" i="13"/>
  <c r="X10" i="13"/>
  <c r="AL9" i="13"/>
  <c r="AK9" i="13"/>
  <c r="AJ9" i="13"/>
  <c r="AI9" i="13"/>
  <c r="AH9" i="13"/>
  <c r="AG9" i="13"/>
  <c r="AF9" i="13"/>
  <c r="AE9" i="13"/>
  <c r="AD9" i="13"/>
  <c r="AC9" i="13"/>
  <c r="AB9" i="13"/>
  <c r="AA9" i="13"/>
  <c r="Z9" i="13"/>
  <c r="Y9" i="13"/>
  <c r="X9" i="13"/>
  <c r="AL8" i="13"/>
  <c r="AK8" i="13"/>
  <c r="AJ8" i="13"/>
  <c r="AI8" i="13"/>
  <c r="AH8" i="13"/>
  <c r="AG8" i="13"/>
  <c r="AF8" i="13"/>
  <c r="AE8" i="13"/>
  <c r="AD8" i="13"/>
  <c r="AC8" i="13"/>
  <c r="AB8" i="13"/>
  <c r="AA8" i="13"/>
  <c r="Z8" i="13"/>
  <c r="Y8" i="13"/>
  <c r="X8" i="13"/>
  <c r="AL7" i="13"/>
  <c r="AK7" i="13"/>
  <c r="AJ7" i="13"/>
  <c r="AI7" i="13"/>
  <c r="AH7" i="13"/>
  <c r="AG7" i="13"/>
  <c r="AF7" i="13"/>
  <c r="AE7" i="13"/>
  <c r="AD7" i="13"/>
  <c r="AC7" i="13"/>
  <c r="AB7" i="13"/>
  <c r="AA7" i="13"/>
  <c r="Z7" i="13"/>
  <c r="Y7" i="13"/>
  <c r="X7" i="13"/>
  <c r="AL6" i="13"/>
  <c r="AK6" i="13"/>
  <c r="AJ6" i="13"/>
  <c r="AI6" i="13"/>
  <c r="AH6" i="13"/>
  <c r="AG6" i="13"/>
  <c r="AF6" i="13"/>
  <c r="AE6" i="13"/>
  <c r="AD6" i="13"/>
  <c r="AC6" i="13"/>
  <c r="AB6" i="13"/>
  <c r="AA6" i="13"/>
  <c r="Z6" i="13"/>
  <c r="Y6" i="13"/>
  <c r="X6" i="13"/>
  <c r="AL5" i="13"/>
  <c r="AK5" i="13"/>
  <c r="AJ5" i="13"/>
  <c r="AI5" i="13"/>
  <c r="AH5" i="13"/>
  <c r="AG5" i="13"/>
  <c r="AF5" i="13"/>
  <c r="AE5" i="13"/>
  <c r="AD5" i="13"/>
  <c r="AC5" i="13"/>
  <c r="AB5" i="13"/>
  <c r="AA5" i="13"/>
  <c r="Z5" i="13"/>
  <c r="Y5" i="13"/>
  <c r="X5" i="13"/>
  <c r="AL4" i="13"/>
  <c r="AK4" i="13"/>
  <c r="AJ4" i="13"/>
  <c r="AI4" i="13"/>
  <c r="AH4" i="13"/>
  <c r="AG4" i="13"/>
  <c r="AF4" i="13"/>
  <c r="AE4" i="13"/>
  <c r="AD4" i="13"/>
  <c r="AC4" i="13"/>
  <c r="AB4" i="13"/>
  <c r="AA4" i="13"/>
  <c r="Z4" i="13"/>
  <c r="Y4" i="13"/>
  <c r="X4" i="13"/>
  <c r="K105" i="14"/>
  <c r="K104" i="14"/>
  <c r="K103" i="14"/>
  <c r="K102" i="14"/>
  <c r="K101" i="14"/>
  <c r="K100" i="14"/>
  <c r="K99" i="14"/>
  <c r="K98" i="14"/>
  <c r="K97" i="14"/>
  <c r="K96" i="14"/>
  <c r="K95" i="14"/>
  <c r="K94" i="14"/>
  <c r="C94" i="14"/>
  <c r="C95" i="14" s="1"/>
  <c r="C96" i="14" s="1"/>
  <c r="C97" i="14" s="1"/>
  <c r="C98" i="14" s="1"/>
  <c r="C99" i="14" s="1"/>
  <c r="C100" i="14" s="1"/>
  <c r="C101" i="14" s="1"/>
  <c r="C102" i="14" s="1"/>
  <c r="C103" i="14" s="1"/>
  <c r="C104" i="14" s="1"/>
  <c r="K93" i="14"/>
  <c r="L70" i="14"/>
  <c r="L51" i="14"/>
  <c r="L49" i="14"/>
  <c r="L48" i="14"/>
  <c r="L47" i="14"/>
  <c r="AE8" i="14"/>
  <c r="AD8" i="14"/>
  <c r="AG8" i="14"/>
  <c r="AF8" i="14"/>
  <c r="K135" i="14"/>
  <c r="K134" i="14"/>
  <c r="K133" i="14"/>
  <c r="K132" i="14"/>
  <c r="K131" i="14"/>
  <c r="K130" i="14"/>
  <c r="K129" i="14"/>
  <c r="K128" i="14"/>
  <c r="K127" i="14"/>
  <c r="K126" i="14"/>
  <c r="K125" i="14"/>
  <c r="K124" i="14"/>
  <c r="C124" i="14"/>
  <c r="C125" i="14" s="1"/>
  <c r="C126" i="14" s="1"/>
  <c r="C127" i="14" s="1"/>
  <c r="C128" i="14" s="1"/>
  <c r="C129" i="14" s="1"/>
  <c r="C130" i="14" s="1"/>
  <c r="C131" i="14" s="1"/>
  <c r="C132" i="14" s="1"/>
  <c r="C133" i="14" s="1"/>
  <c r="C134" i="14" s="1"/>
  <c r="K123" i="14"/>
  <c r="K90" i="14"/>
  <c r="K89" i="14"/>
  <c r="K88" i="14"/>
  <c r="K87" i="14"/>
  <c r="K86" i="14"/>
  <c r="K85" i="14"/>
  <c r="K84" i="14"/>
  <c r="K83" i="14"/>
  <c r="K82" i="14"/>
  <c r="K81" i="14"/>
  <c r="K80" i="14"/>
  <c r="K79" i="14"/>
  <c r="C79" i="14"/>
  <c r="C80" i="14" s="1"/>
  <c r="C81" i="14" s="1"/>
  <c r="C82" i="14" s="1"/>
  <c r="C83" i="14" s="1"/>
  <c r="C84" i="14" s="1"/>
  <c r="C85" i="14" s="1"/>
  <c r="C86" i="14" s="1"/>
  <c r="C87" i="14" s="1"/>
  <c r="C88" i="14" s="1"/>
  <c r="C89" i="14" s="1"/>
  <c r="K78" i="14"/>
  <c r="K74" i="14"/>
  <c r="K73" i="14"/>
  <c r="K72" i="14"/>
  <c r="K71" i="14"/>
  <c r="K70" i="14"/>
  <c r="K69" i="14"/>
  <c r="K68" i="14"/>
  <c r="L67" i="14"/>
  <c r="K67" i="14"/>
  <c r="K66" i="14"/>
  <c r="K65" i="14"/>
  <c r="K64" i="14"/>
  <c r="K63" i="14"/>
  <c r="C63" i="14"/>
  <c r="C64" i="14" s="1"/>
  <c r="C65" i="14" s="1"/>
  <c r="C66" i="14" s="1"/>
  <c r="C67" i="14" s="1"/>
  <c r="C68" i="14" s="1"/>
  <c r="C69" i="14" s="1"/>
  <c r="C70" i="14" s="1"/>
  <c r="C71" i="14" s="1"/>
  <c r="C72" i="14" s="1"/>
  <c r="C73" i="14" s="1"/>
  <c r="K62" i="14"/>
  <c r="K59" i="14"/>
  <c r="K58" i="14"/>
  <c r="K57" i="14"/>
  <c r="K56" i="14"/>
  <c r="K55" i="14"/>
  <c r="K54" i="14"/>
  <c r="K53" i="14"/>
  <c r="K52" i="14"/>
  <c r="K51" i="14"/>
  <c r="K50" i="14"/>
  <c r="K49" i="14"/>
  <c r="K48" i="14"/>
  <c r="C48" i="14"/>
  <c r="C49" i="14" s="1"/>
  <c r="C50" i="14" s="1"/>
  <c r="C51" i="14" s="1"/>
  <c r="C52" i="14" s="1"/>
  <c r="C53" i="14" s="1"/>
  <c r="C54" i="14" s="1"/>
  <c r="C55" i="14" s="1"/>
  <c r="C56" i="14" s="1"/>
  <c r="C57" i="14" s="1"/>
  <c r="C58" i="14" s="1"/>
  <c r="K47" i="14"/>
  <c r="K39" i="14"/>
  <c r="K38" i="14"/>
  <c r="K37" i="14"/>
  <c r="L36" i="14"/>
  <c r="K36" i="14"/>
  <c r="K35" i="14"/>
  <c r="L34" i="14"/>
  <c r="K34" i="14"/>
  <c r="K33" i="14"/>
  <c r="L32" i="14"/>
  <c r="K32" i="14"/>
  <c r="L31" i="14"/>
  <c r="K31" i="14"/>
  <c r="L30" i="14"/>
  <c r="K30" i="14"/>
  <c r="K29" i="14"/>
  <c r="L28" i="14"/>
  <c r="K28" i="14"/>
  <c r="K27" i="14"/>
  <c r="K26" i="14"/>
  <c r="K25" i="14"/>
  <c r="K24" i="14"/>
  <c r="L23" i="14"/>
  <c r="K23" i="14"/>
  <c r="K22" i="14"/>
  <c r="K21" i="14"/>
  <c r="K20" i="14"/>
  <c r="K19" i="14"/>
  <c r="AL8" i="14"/>
  <c r="AK8" i="14"/>
  <c r="AJ8" i="14"/>
  <c r="AI8" i="14"/>
  <c r="AH8" i="14"/>
  <c r="AC8" i="14"/>
  <c r="AB8" i="14"/>
  <c r="AA8" i="14"/>
  <c r="Z8" i="14"/>
  <c r="Y8" i="14"/>
  <c r="X8" i="14"/>
  <c r="W8" i="14"/>
  <c r="V8" i="14"/>
  <c r="U8" i="14"/>
  <c r="T8" i="14"/>
  <c r="S8" i="14"/>
  <c r="R8" i="14"/>
  <c r="Q8" i="14"/>
  <c r="P8" i="14"/>
  <c r="O8" i="14"/>
  <c r="J4" i="14"/>
  <c r="J3" i="14"/>
  <c r="A3" i="14"/>
  <c r="A2" i="14"/>
  <c r="A1" i="14"/>
  <c r="K39" i="13"/>
  <c r="L38" i="13"/>
  <c r="K38" i="13"/>
  <c r="K37" i="13"/>
  <c r="L36" i="13"/>
  <c r="K36" i="13"/>
  <c r="K35" i="13"/>
  <c r="L34" i="13"/>
  <c r="K34" i="13"/>
  <c r="K33" i="13"/>
  <c r="L32" i="13"/>
  <c r="K32" i="13"/>
  <c r="L31" i="13"/>
  <c r="K31" i="13"/>
  <c r="K30" i="13"/>
  <c r="K28" i="13"/>
  <c r="K29" i="13"/>
  <c r="K27" i="13"/>
  <c r="K21" i="13"/>
  <c r="K26" i="13"/>
  <c r="K25" i="13"/>
  <c r="K24" i="13"/>
  <c r="K23" i="13"/>
  <c r="K22" i="13"/>
  <c r="K20" i="13"/>
  <c r="K19" i="13"/>
  <c r="W8" i="13"/>
  <c r="V8" i="13"/>
  <c r="U8" i="13"/>
  <c r="T8" i="13"/>
  <c r="S8" i="13"/>
  <c r="R8" i="13"/>
  <c r="Q8" i="13"/>
  <c r="P8" i="13"/>
  <c r="O8" i="13"/>
  <c r="J4" i="13"/>
  <c r="J3" i="13"/>
  <c r="A3" i="13"/>
  <c r="A2" i="13"/>
  <c r="A1" i="13"/>
  <c r="L89" i="14" l="1"/>
  <c r="L23" i="13"/>
  <c r="L80" i="14"/>
  <c r="L88" i="14"/>
  <c r="L24" i="14"/>
  <c r="L79" i="14"/>
  <c r="L81" i="14"/>
  <c r="L73" i="14"/>
  <c r="L68" i="14"/>
  <c r="L69" i="14"/>
  <c r="L66" i="14"/>
  <c r="L71" i="14"/>
  <c r="L72" i="14"/>
  <c r="L52" i="14"/>
  <c r="L56" i="14"/>
  <c r="L53" i="14"/>
  <c r="L50" i="14"/>
  <c r="L82" i="14" l="1"/>
  <c r="L104" i="14"/>
  <c r="L103" i="14"/>
  <c r="L83" i="14"/>
  <c r="L20" i="14"/>
  <c r="L65" i="14"/>
  <c r="L63" i="14"/>
  <c r="L62" i="14"/>
  <c r="L54" i="14"/>
  <c r="L57" i="14"/>
  <c r="L55" i="14"/>
  <c r="L58" i="14"/>
  <c r="L85" i="14" l="1"/>
  <c r="L87" i="14"/>
  <c r="L78" i="14"/>
  <c r="L98" i="14"/>
  <c r="L59" i="14"/>
  <c r="L64" i="14"/>
  <c r="L74" i="14"/>
  <c r="L96" i="14" l="1"/>
  <c r="L100" i="14"/>
  <c r="L86" i="14"/>
  <c r="L102" i="14"/>
  <c r="L99" i="14"/>
  <c r="L95" i="14"/>
  <c r="L21" i="14"/>
  <c r="L19" i="14"/>
  <c r="A1" i="10"/>
  <c r="L97" i="14" l="1"/>
  <c r="L94" i="14"/>
  <c r="L101" i="14"/>
  <c r="S21" i="10"/>
  <c r="S18" i="10" s="1"/>
  <c r="S17" i="10" s="1"/>
  <c r="A3" i="10"/>
  <c r="J3" i="10" l="1"/>
  <c r="J3" i="3"/>
  <c r="L84" i="14" l="1"/>
  <c r="L22" i="14" l="1"/>
  <c r="L90" i="14"/>
  <c r="G4" i="6" l="1"/>
  <c r="G7" i="6"/>
  <c r="A3" i="7"/>
  <c r="A2" i="7"/>
  <c r="A1" i="7"/>
  <c r="O70" i="3" l="1"/>
  <c r="O92" i="3"/>
  <c r="O91" i="3"/>
  <c r="O115" i="3"/>
  <c r="O117" i="3"/>
  <c r="O116" i="3"/>
  <c r="M31" i="3" l="1"/>
  <c r="A14" i="13" l="1"/>
  <c r="A14" i="14"/>
  <c r="A14" i="3"/>
  <c r="O83" i="3"/>
  <c r="P113" i="3"/>
  <c r="O65" i="3"/>
  <c r="P68" i="3"/>
  <c r="P70" i="3" s="1"/>
  <c r="O109" i="3"/>
  <c r="O112" i="3" s="1"/>
  <c r="O105" i="3" s="1"/>
  <c r="O108" i="3"/>
  <c r="O111" i="3" s="1"/>
  <c r="O107" i="3"/>
  <c r="P97" i="3"/>
  <c r="O95" i="3"/>
  <c r="O86" i="3"/>
  <c r="O88" i="3" s="1"/>
  <c r="O82" i="3" s="1"/>
  <c r="O85" i="3"/>
  <c r="O67" i="3"/>
  <c r="P75" i="3"/>
  <c r="P85" i="3" s="1"/>
  <c r="O73" i="3"/>
  <c r="P58" i="3"/>
  <c r="Q58" i="3" s="1"/>
  <c r="R58" i="3" s="1"/>
  <c r="S58" i="3" s="1"/>
  <c r="O56" i="3"/>
  <c r="M34" i="3"/>
  <c r="M35" i="3"/>
  <c r="M33" i="3"/>
  <c r="P48" i="3"/>
  <c r="Q48" i="3" s="1"/>
  <c r="R48" i="3" s="1"/>
  <c r="S48" i="3" s="1"/>
  <c r="T48" i="3" s="1"/>
  <c r="O46" i="3"/>
  <c r="A2" i="3"/>
  <c r="A3" i="3"/>
  <c r="O6" i="13" l="1"/>
  <c r="O6" i="14"/>
  <c r="O47" i="3"/>
  <c r="P115" i="3"/>
  <c r="P117" i="3"/>
  <c r="P116" i="3"/>
  <c r="Q68" i="3"/>
  <c r="Q113" i="3"/>
  <c r="P108" i="3"/>
  <c r="P111" i="3" s="1"/>
  <c r="P104" i="3" s="1"/>
  <c r="O74" i="3"/>
  <c r="O78" i="3" s="1"/>
  <c r="O96" i="3"/>
  <c r="O57" i="3"/>
  <c r="O60" i="3" s="1"/>
  <c r="U48" i="3"/>
  <c r="S67" i="3"/>
  <c r="T58" i="3"/>
  <c r="O104" i="3"/>
  <c r="P89" i="3"/>
  <c r="P65" i="3"/>
  <c r="Q67" i="3"/>
  <c r="P109" i="3"/>
  <c r="P112" i="3" s="1"/>
  <c r="P86" i="3"/>
  <c r="P88" i="3" s="1"/>
  <c r="P82" i="3" s="1"/>
  <c r="Q97" i="3"/>
  <c r="P107" i="3"/>
  <c r="Q75" i="3"/>
  <c r="P67" i="3"/>
  <c r="R67" i="3"/>
  <c r="O51" i="3" l="1"/>
  <c r="O7" i="14"/>
  <c r="O50" i="3"/>
  <c r="O7" i="13"/>
  <c r="P46" i="3"/>
  <c r="O53" i="3"/>
  <c r="O49" i="3"/>
  <c r="Q65" i="3"/>
  <c r="Q70" i="3"/>
  <c r="R113" i="3"/>
  <c r="S113" i="3" s="1"/>
  <c r="Q117" i="3"/>
  <c r="Q116" i="3"/>
  <c r="Q115" i="3"/>
  <c r="P92" i="3"/>
  <c r="P91" i="3"/>
  <c r="R68" i="3"/>
  <c r="R70" i="3" s="1"/>
  <c r="P56" i="3"/>
  <c r="Q89" i="3"/>
  <c r="O59" i="3"/>
  <c r="O61" i="3"/>
  <c r="O62" i="3" s="1"/>
  <c r="Q109" i="3"/>
  <c r="Q112" i="3" s="1"/>
  <c r="O100" i="3"/>
  <c r="O98" i="3"/>
  <c r="P95" i="3"/>
  <c r="O99" i="3"/>
  <c r="V48" i="3"/>
  <c r="T67" i="3"/>
  <c r="U58" i="3"/>
  <c r="P105" i="3"/>
  <c r="P83" i="3"/>
  <c r="Q107" i="3"/>
  <c r="R97" i="3"/>
  <c r="Q108" i="3"/>
  <c r="R75" i="3"/>
  <c r="S75" i="3" s="1"/>
  <c r="Q85" i="3"/>
  <c r="Q86" i="3"/>
  <c r="O76" i="3"/>
  <c r="O77" i="3"/>
  <c r="O79" i="3" s="1"/>
  <c r="P73" i="3"/>
  <c r="P47" i="3"/>
  <c r="O9" i="14" l="1"/>
  <c r="O10" i="14"/>
  <c r="O4" i="13"/>
  <c r="O4" i="14"/>
  <c r="O9" i="13"/>
  <c r="P6" i="13"/>
  <c r="P6" i="14"/>
  <c r="O10" i="13"/>
  <c r="P7" i="13"/>
  <c r="P7" i="14"/>
  <c r="O52" i="3"/>
  <c r="P50" i="3"/>
  <c r="O101" i="3"/>
  <c r="S116" i="3"/>
  <c r="S115" i="3"/>
  <c r="S117" i="3"/>
  <c r="R117" i="3"/>
  <c r="R116" i="3"/>
  <c r="R115" i="3"/>
  <c r="P96" i="3"/>
  <c r="Q83" i="3"/>
  <c r="Q91" i="3"/>
  <c r="Q92" i="3"/>
  <c r="P57" i="3"/>
  <c r="P60" i="3" s="1"/>
  <c r="P51" i="3"/>
  <c r="S68" i="3"/>
  <c r="S70" i="3" s="1"/>
  <c r="R65" i="3"/>
  <c r="R89" i="3"/>
  <c r="T113" i="3"/>
  <c r="P74" i="3"/>
  <c r="P77" i="3" s="1"/>
  <c r="W48" i="3"/>
  <c r="Q111" i="3"/>
  <c r="Q104" i="3" s="1"/>
  <c r="Q88" i="3"/>
  <c r="Q82" i="3" s="1"/>
  <c r="S85" i="3"/>
  <c r="T75" i="3"/>
  <c r="S86" i="3"/>
  <c r="V58" i="3"/>
  <c r="U67" i="3"/>
  <c r="R109" i="3"/>
  <c r="R112" i="3" s="1"/>
  <c r="S97" i="3"/>
  <c r="Q105" i="3"/>
  <c r="R107" i="3"/>
  <c r="R108" i="3"/>
  <c r="R85" i="3"/>
  <c r="R86" i="3"/>
  <c r="P53" i="3"/>
  <c r="P49" i="3"/>
  <c r="Q46" i="3"/>
  <c r="P10" i="14" l="1"/>
  <c r="P9" i="14"/>
  <c r="P9" i="13"/>
  <c r="P10" i="13"/>
  <c r="O5" i="13"/>
  <c r="O5" i="14"/>
  <c r="Q6" i="13"/>
  <c r="Q6" i="14"/>
  <c r="P4" i="13"/>
  <c r="P4" i="14"/>
  <c r="P52" i="3"/>
  <c r="Q95" i="3"/>
  <c r="P98" i="3"/>
  <c r="P99" i="3"/>
  <c r="T116" i="3"/>
  <c r="T115" i="3"/>
  <c r="T117" i="3"/>
  <c r="P61" i="3"/>
  <c r="P62" i="3" s="1"/>
  <c r="R91" i="3"/>
  <c r="R92" i="3"/>
  <c r="P78" i="3"/>
  <c r="P79" i="3" s="1"/>
  <c r="P100" i="3"/>
  <c r="P59" i="3"/>
  <c r="Q56" i="3"/>
  <c r="S65" i="3"/>
  <c r="T68" i="3"/>
  <c r="T70" i="3" s="1"/>
  <c r="U113" i="3"/>
  <c r="S89" i="3"/>
  <c r="R83" i="3"/>
  <c r="R88" i="3"/>
  <c r="R82" i="3" s="1"/>
  <c r="R111" i="3"/>
  <c r="R104" i="3" s="1"/>
  <c r="S88" i="3"/>
  <c r="S82" i="3" s="1"/>
  <c r="X48" i="3"/>
  <c r="W58" i="3"/>
  <c r="V67" i="3"/>
  <c r="S107" i="3"/>
  <c r="T97" i="3"/>
  <c r="S109" i="3"/>
  <c r="S112" i="3" s="1"/>
  <c r="S105" i="3" s="1"/>
  <c r="S108" i="3"/>
  <c r="T85" i="3"/>
  <c r="T86" i="3"/>
  <c r="U75" i="3"/>
  <c r="R105" i="3"/>
  <c r="P76" i="3"/>
  <c r="Q73" i="3"/>
  <c r="Q47" i="3"/>
  <c r="P5" i="13" l="1"/>
  <c r="P5" i="14"/>
  <c r="Q7" i="13"/>
  <c r="Q7" i="14"/>
  <c r="Q50" i="3"/>
  <c r="Q96" i="3"/>
  <c r="P101" i="3"/>
  <c r="S91" i="3"/>
  <c r="S92" i="3"/>
  <c r="U116" i="3"/>
  <c r="U115" i="3"/>
  <c r="U117" i="3"/>
  <c r="Q51" i="3"/>
  <c r="Q57" i="3"/>
  <c r="Q60" i="3" s="1"/>
  <c r="T65" i="3"/>
  <c r="U68" i="3"/>
  <c r="U70" i="3" s="1"/>
  <c r="T89" i="3"/>
  <c r="S83" i="3"/>
  <c r="V113" i="3"/>
  <c r="Q74" i="3"/>
  <c r="Q77" i="3" s="1"/>
  <c r="Y48" i="3"/>
  <c r="S111" i="3"/>
  <c r="S104" i="3" s="1"/>
  <c r="T88" i="3"/>
  <c r="T82" i="3" s="1"/>
  <c r="X58" i="3"/>
  <c r="W67" i="3"/>
  <c r="V75" i="3"/>
  <c r="U86" i="3"/>
  <c r="U85" i="3"/>
  <c r="U97" i="3"/>
  <c r="T109" i="3"/>
  <c r="T112" i="3" s="1"/>
  <c r="T105" i="3" s="1"/>
  <c r="T107" i="3"/>
  <c r="T108" i="3"/>
  <c r="Q49" i="3"/>
  <c r="R46" i="3"/>
  <c r="Q53" i="3"/>
  <c r="Q9" i="14" l="1"/>
  <c r="Q10" i="14"/>
  <c r="R6" i="13"/>
  <c r="R6" i="14"/>
  <c r="Q4" i="13"/>
  <c r="Q4" i="14"/>
  <c r="Q9" i="13"/>
  <c r="Q10" i="13"/>
  <c r="Q52" i="3"/>
  <c r="Q98" i="3"/>
  <c r="R95" i="3"/>
  <c r="Q99" i="3"/>
  <c r="Q100" i="3"/>
  <c r="Q78" i="3"/>
  <c r="Q79" i="3" s="1"/>
  <c r="Q61" i="3"/>
  <c r="Q62" i="3" s="1"/>
  <c r="T92" i="3"/>
  <c r="T91" i="3"/>
  <c r="V115" i="3"/>
  <c r="V117" i="3"/>
  <c r="V116" i="3"/>
  <c r="R56" i="3"/>
  <c r="Q59" i="3"/>
  <c r="U65" i="3"/>
  <c r="V68" i="3"/>
  <c r="V70" i="3" s="1"/>
  <c r="W113" i="3"/>
  <c r="T83" i="3"/>
  <c r="U89" i="3"/>
  <c r="T111" i="3"/>
  <c r="T104" i="3" s="1"/>
  <c r="U88" i="3"/>
  <c r="U82" i="3" s="1"/>
  <c r="Z48" i="3"/>
  <c r="X67" i="3"/>
  <c r="Y58" i="3"/>
  <c r="U109" i="3"/>
  <c r="U112" i="3" s="1"/>
  <c r="U105" i="3" s="1"/>
  <c r="U107" i="3"/>
  <c r="V97" i="3"/>
  <c r="U108" i="3"/>
  <c r="V86" i="3"/>
  <c r="W75" i="3"/>
  <c r="V85" i="3"/>
  <c r="Q76" i="3"/>
  <c r="R73" i="3"/>
  <c r="R47" i="3"/>
  <c r="Q5" i="13" l="1"/>
  <c r="Q5" i="14"/>
  <c r="R7" i="13"/>
  <c r="R7" i="14"/>
  <c r="R50" i="3"/>
  <c r="R96" i="3"/>
  <c r="Q101" i="3"/>
  <c r="W115" i="3"/>
  <c r="W117" i="3"/>
  <c r="W116" i="3"/>
  <c r="U92" i="3"/>
  <c r="U91" i="3"/>
  <c r="R57" i="3"/>
  <c r="R61" i="3" s="1"/>
  <c r="R51" i="3"/>
  <c r="V65" i="3"/>
  <c r="W68" i="3"/>
  <c r="W70" i="3" s="1"/>
  <c r="X113" i="3"/>
  <c r="V89" i="3"/>
  <c r="U83" i="3"/>
  <c r="R74" i="3"/>
  <c r="V88" i="3"/>
  <c r="V82" i="3" s="1"/>
  <c r="U111" i="3"/>
  <c r="U104" i="3" s="1"/>
  <c r="AA48" i="3"/>
  <c r="V109" i="3"/>
  <c r="V112" i="3" s="1"/>
  <c r="V105" i="3" s="1"/>
  <c r="W97" i="3"/>
  <c r="V107" i="3"/>
  <c r="V108" i="3"/>
  <c r="W85" i="3"/>
  <c r="X75" i="3"/>
  <c r="W86" i="3"/>
  <c r="Y67" i="3"/>
  <c r="Z58" i="3"/>
  <c r="S46" i="3"/>
  <c r="R49" i="3"/>
  <c r="R53" i="3"/>
  <c r="R10" i="14" l="1"/>
  <c r="S6" i="13"/>
  <c r="S6" i="14"/>
  <c r="R9" i="13"/>
  <c r="R9" i="14"/>
  <c r="R4" i="13"/>
  <c r="R4" i="14"/>
  <c r="R10" i="13"/>
  <c r="S95" i="3"/>
  <c r="R52" i="3"/>
  <c r="R100" i="3"/>
  <c r="R98" i="3"/>
  <c r="R99" i="3"/>
  <c r="R59" i="3"/>
  <c r="S73" i="3"/>
  <c r="R77" i="3"/>
  <c r="X115" i="3"/>
  <c r="X117" i="3"/>
  <c r="X116" i="3"/>
  <c r="S56" i="3"/>
  <c r="R60" i="3"/>
  <c r="R62" i="3" s="1"/>
  <c r="R78" i="3"/>
  <c r="V92" i="3"/>
  <c r="V91" i="3"/>
  <c r="W65" i="3"/>
  <c r="X68" i="3"/>
  <c r="X70" i="3" s="1"/>
  <c r="V83" i="3"/>
  <c r="W89" i="3"/>
  <c r="Y113" i="3"/>
  <c r="S96" i="3"/>
  <c r="S74" i="3"/>
  <c r="V111" i="3"/>
  <c r="V104" i="3" s="1"/>
  <c r="AB48" i="3"/>
  <c r="W88" i="3"/>
  <c r="W82" i="3" s="1"/>
  <c r="X85" i="3"/>
  <c r="X86" i="3"/>
  <c r="Y75" i="3"/>
  <c r="Z67" i="3"/>
  <c r="AA58" i="3"/>
  <c r="X97" i="3"/>
  <c r="W109" i="3"/>
  <c r="W112" i="3" s="1"/>
  <c r="W105" i="3" s="1"/>
  <c r="W108" i="3"/>
  <c r="W107" i="3"/>
  <c r="S47" i="3"/>
  <c r="R76" i="3"/>
  <c r="R5" i="13" l="1"/>
  <c r="R5" i="14"/>
  <c r="S7" i="13"/>
  <c r="S7" i="14"/>
  <c r="R101" i="3"/>
  <c r="S50" i="3"/>
  <c r="S99" i="3"/>
  <c r="S76" i="3"/>
  <c r="S77" i="3"/>
  <c r="Y117" i="3"/>
  <c r="Y116" i="3"/>
  <c r="Y115" i="3"/>
  <c r="R79" i="3"/>
  <c r="S57" i="3"/>
  <c r="W92" i="3"/>
  <c r="W91" i="3"/>
  <c r="S78" i="3"/>
  <c r="S100" i="3"/>
  <c r="S51" i="3"/>
  <c r="X65" i="3"/>
  <c r="Y68" i="3"/>
  <c r="Y70" i="3" s="1"/>
  <c r="X89" i="3"/>
  <c r="W83" i="3"/>
  <c r="Z113" i="3"/>
  <c r="T95" i="3"/>
  <c r="S98" i="3"/>
  <c r="T73" i="3"/>
  <c r="X88" i="3"/>
  <c r="X82" i="3" s="1"/>
  <c r="W111" i="3"/>
  <c r="W104" i="3" s="1"/>
  <c r="AC48" i="3"/>
  <c r="AA67" i="3"/>
  <c r="AB58" i="3"/>
  <c r="X108" i="3"/>
  <c r="Y97" i="3"/>
  <c r="X107" i="3"/>
  <c r="X109" i="3"/>
  <c r="X112" i="3" s="1"/>
  <c r="X105" i="3" s="1"/>
  <c r="Y86" i="3"/>
  <c r="Z75" i="3"/>
  <c r="Y85" i="3"/>
  <c r="S53" i="3"/>
  <c r="S49" i="3"/>
  <c r="T46" i="3"/>
  <c r="L35" i="14" l="1"/>
  <c r="T6" i="13"/>
  <c r="T6" i="14"/>
  <c r="S9" i="13"/>
  <c r="S9" i="14"/>
  <c r="S4" i="13"/>
  <c r="S4" i="14"/>
  <c r="S10" i="13"/>
  <c r="S10" i="14"/>
  <c r="S52" i="3"/>
  <c r="S101" i="3"/>
  <c r="Z117" i="3"/>
  <c r="Z116" i="3"/>
  <c r="Z115" i="3"/>
  <c r="X92" i="3"/>
  <c r="X91" i="3"/>
  <c r="S60" i="3"/>
  <c r="T56" i="3"/>
  <c r="S59" i="3"/>
  <c r="T74" i="3"/>
  <c r="T77" i="3" s="1"/>
  <c r="S79" i="3"/>
  <c r="S61" i="3"/>
  <c r="Z68" i="3"/>
  <c r="Z70" i="3" s="1"/>
  <c r="Y65" i="3"/>
  <c r="AA113" i="3"/>
  <c r="Y89" i="3"/>
  <c r="X83" i="3"/>
  <c r="T96" i="3"/>
  <c r="AD48" i="3"/>
  <c r="X111" i="3"/>
  <c r="X104" i="3" s="1"/>
  <c r="Y88" i="3"/>
  <c r="Y82" i="3" s="1"/>
  <c r="Z85" i="3"/>
  <c r="Z86" i="3"/>
  <c r="AA75" i="3"/>
  <c r="Y109" i="3"/>
  <c r="Y112" i="3" s="1"/>
  <c r="Y105" i="3" s="1"/>
  <c r="Y107" i="3"/>
  <c r="Y108" i="3"/>
  <c r="Z97" i="3"/>
  <c r="AC58" i="3"/>
  <c r="AB67" i="3"/>
  <c r="T47" i="3"/>
  <c r="S5" i="13" l="1"/>
  <c r="S5" i="14"/>
  <c r="T7" i="13"/>
  <c r="T7" i="14"/>
  <c r="T50" i="3"/>
  <c r="T99" i="3"/>
  <c r="T78" i="3"/>
  <c r="T79" i="3" s="1"/>
  <c r="T100" i="3"/>
  <c r="T76" i="3"/>
  <c r="U73" i="3"/>
  <c r="U74" i="3" s="1"/>
  <c r="U77" i="3" s="1"/>
  <c r="S62" i="3"/>
  <c r="T57" i="3"/>
  <c r="Y91" i="3"/>
  <c r="Y92" i="3"/>
  <c r="AA116" i="3"/>
  <c r="AA115" i="3"/>
  <c r="AA117" i="3"/>
  <c r="T51" i="3"/>
  <c r="Z65" i="3"/>
  <c r="AA68" i="3"/>
  <c r="AA70" i="3" s="1"/>
  <c r="Z89" i="3"/>
  <c r="Y83" i="3"/>
  <c r="AB113" i="3"/>
  <c r="T98" i="3"/>
  <c r="U95" i="3"/>
  <c r="Z88" i="3"/>
  <c r="Z82" i="3" s="1"/>
  <c r="Y111" i="3"/>
  <c r="Y104" i="3" s="1"/>
  <c r="AE48" i="3"/>
  <c r="AD58" i="3"/>
  <c r="AC67" i="3"/>
  <c r="Z109" i="3"/>
  <c r="Z112" i="3" s="1"/>
  <c r="Z105" i="3" s="1"/>
  <c r="Z107" i="3"/>
  <c r="AA97" i="3"/>
  <c r="Z108" i="3"/>
  <c r="AA85" i="3"/>
  <c r="AA86" i="3"/>
  <c r="AB75" i="3"/>
  <c r="T49" i="3"/>
  <c r="U46" i="3"/>
  <c r="T53" i="3"/>
  <c r="L118" i="14" l="1"/>
  <c r="L119" i="14"/>
  <c r="L113" i="14"/>
  <c r="L109" i="14"/>
  <c r="L117" i="14"/>
  <c r="L110" i="14"/>
  <c r="L114" i="14"/>
  <c r="L111" i="14"/>
  <c r="L115" i="14"/>
  <c r="L112" i="14"/>
  <c r="L116" i="14"/>
  <c r="L108" i="14"/>
  <c r="T4" i="13"/>
  <c r="T4" i="14"/>
  <c r="T9" i="13"/>
  <c r="T9" i="14"/>
  <c r="T10" i="13"/>
  <c r="T10" i="14"/>
  <c r="U6" i="13"/>
  <c r="U6" i="14"/>
  <c r="T52" i="3"/>
  <c r="T101" i="3"/>
  <c r="U78" i="3"/>
  <c r="U79" i="3" s="1"/>
  <c r="T60" i="3"/>
  <c r="U56" i="3"/>
  <c r="T59" i="3"/>
  <c r="Z91" i="3"/>
  <c r="Z92" i="3"/>
  <c r="T61" i="3"/>
  <c r="AB116" i="3"/>
  <c r="AB115" i="3"/>
  <c r="AB117" i="3"/>
  <c r="AB68" i="3"/>
  <c r="AB70" i="3" s="1"/>
  <c r="AA65" i="3"/>
  <c r="AC113" i="3"/>
  <c r="Z83" i="3"/>
  <c r="AA89" i="3"/>
  <c r="U96" i="3"/>
  <c r="AA88" i="3"/>
  <c r="AA82" i="3" s="1"/>
  <c r="AF48" i="3"/>
  <c r="Z111" i="3"/>
  <c r="Z104" i="3" s="1"/>
  <c r="AE58" i="3"/>
  <c r="AD67" i="3"/>
  <c r="AB86" i="3"/>
  <c r="AB85" i="3"/>
  <c r="AC75" i="3"/>
  <c r="AA108" i="3"/>
  <c r="AB97" i="3"/>
  <c r="AA109" i="3"/>
  <c r="AA112" i="3" s="1"/>
  <c r="AA105" i="3" s="1"/>
  <c r="AA107" i="3"/>
  <c r="V73" i="3"/>
  <c r="U76" i="3"/>
  <c r="U47" i="3"/>
  <c r="S21" i="13" l="1"/>
  <c r="T5" i="13"/>
  <c r="T5" i="14"/>
  <c r="U7" i="13"/>
  <c r="U7" i="14"/>
  <c r="U50" i="3"/>
  <c r="T62" i="3"/>
  <c r="U99" i="3"/>
  <c r="U100" i="3"/>
  <c r="AC116" i="3"/>
  <c r="AC115" i="3"/>
  <c r="AC117" i="3"/>
  <c r="AA91" i="3"/>
  <c r="AA92" i="3"/>
  <c r="U57" i="3"/>
  <c r="U51" i="3"/>
  <c r="AC68" i="3"/>
  <c r="AC70" i="3" s="1"/>
  <c r="AB65" i="3"/>
  <c r="AB89" i="3"/>
  <c r="AA83" i="3"/>
  <c r="AD113" i="3"/>
  <c r="V95" i="3"/>
  <c r="U98" i="3"/>
  <c r="AB88" i="3"/>
  <c r="AB82" i="3" s="1"/>
  <c r="AA111" i="3"/>
  <c r="AA104" i="3" s="1"/>
  <c r="AG48" i="3"/>
  <c r="AE67" i="3"/>
  <c r="AF58" i="3"/>
  <c r="AC97" i="3"/>
  <c r="AB107" i="3"/>
  <c r="AB108" i="3"/>
  <c r="AB109" i="3"/>
  <c r="AB112" i="3" s="1"/>
  <c r="AB105" i="3" s="1"/>
  <c r="AC86" i="3"/>
  <c r="AC85" i="3"/>
  <c r="AD75" i="3"/>
  <c r="U49" i="3"/>
  <c r="V46" i="3"/>
  <c r="U53" i="3"/>
  <c r="V74" i="3"/>
  <c r="V77" i="3" s="1"/>
  <c r="L120" i="14" l="1"/>
  <c r="L26" i="14"/>
  <c r="U4" i="13"/>
  <c r="U4" i="14"/>
  <c r="V6" i="13"/>
  <c r="V6" i="14"/>
  <c r="U10" i="13"/>
  <c r="U10" i="14"/>
  <c r="U9" i="13"/>
  <c r="U9" i="14"/>
  <c r="U52" i="3"/>
  <c r="U101" i="3"/>
  <c r="AB92" i="3"/>
  <c r="AB91" i="3"/>
  <c r="U60" i="3"/>
  <c r="U59" i="3"/>
  <c r="V56" i="3"/>
  <c r="U61" i="3"/>
  <c r="AD115" i="3"/>
  <c r="AD117" i="3"/>
  <c r="AD116" i="3"/>
  <c r="V78" i="3"/>
  <c r="V79" i="3" s="1"/>
  <c r="AC65" i="3"/>
  <c r="AD68" i="3"/>
  <c r="AD70" i="3" s="1"/>
  <c r="AE113" i="3"/>
  <c r="AC89" i="3"/>
  <c r="AB83" i="3"/>
  <c r="V96" i="3"/>
  <c r="AB111" i="3"/>
  <c r="AB104" i="3" s="1"/>
  <c r="AH48" i="3"/>
  <c r="AC88" i="3"/>
  <c r="AC82" i="3" s="1"/>
  <c r="AC108" i="3"/>
  <c r="AC109" i="3"/>
  <c r="AC112" i="3" s="1"/>
  <c r="AC105" i="3" s="1"/>
  <c r="AC107" i="3"/>
  <c r="AD97" i="3"/>
  <c r="AF67" i="3"/>
  <c r="AG58" i="3"/>
  <c r="AD86" i="3"/>
  <c r="AE75" i="3"/>
  <c r="AD85" i="3"/>
  <c r="V76" i="3"/>
  <c r="W73" i="3"/>
  <c r="V47" i="3"/>
  <c r="T21" i="13" l="1"/>
  <c r="V7" i="13"/>
  <c r="V7" i="14"/>
  <c r="U5" i="13"/>
  <c r="U5" i="14"/>
  <c r="V50" i="3"/>
  <c r="V99" i="3"/>
  <c r="U62" i="3"/>
  <c r="V57" i="3"/>
  <c r="AE115" i="3"/>
  <c r="AE117" i="3"/>
  <c r="AE116" i="3"/>
  <c r="V100" i="3"/>
  <c r="AC92" i="3"/>
  <c r="AC91" i="3"/>
  <c r="V51" i="3"/>
  <c r="AE68" i="3"/>
  <c r="AE70" i="3" s="1"/>
  <c r="AD65" i="3"/>
  <c r="AF113" i="3"/>
  <c r="AD89" i="3"/>
  <c r="AC83" i="3"/>
  <c r="W95" i="3"/>
  <c r="V98" i="3"/>
  <c r="AC111" i="3"/>
  <c r="AC104" i="3" s="1"/>
  <c r="AI48" i="3"/>
  <c r="AD88" i="3"/>
  <c r="AD82" i="3" s="1"/>
  <c r="AE86" i="3"/>
  <c r="AE85" i="3"/>
  <c r="AF75" i="3"/>
  <c r="AE97" i="3"/>
  <c r="AD109" i="3"/>
  <c r="AD112" i="3" s="1"/>
  <c r="AD105" i="3" s="1"/>
  <c r="AD108" i="3"/>
  <c r="AD107" i="3"/>
  <c r="AG67" i="3"/>
  <c r="AH58" i="3"/>
  <c r="AI58" i="3" s="1"/>
  <c r="W46" i="3"/>
  <c r="V53" i="3"/>
  <c r="V49" i="3"/>
  <c r="W74" i="3"/>
  <c r="W77" i="3" s="1"/>
  <c r="V4" i="13" l="1"/>
  <c r="V4" i="14"/>
  <c r="W6" i="13"/>
  <c r="W6" i="14"/>
  <c r="V9" i="13"/>
  <c r="V9" i="14"/>
  <c r="V10" i="13"/>
  <c r="V10" i="14"/>
  <c r="V52" i="3"/>
  <c r="V101" i="3"/>
  <c r="W78" i="3"/>
  <c r="W79" i="3" s="1"/>
  <c r="V60" i="3"/>
  <c r="V59" i="3"/>
  <c r="W56" i="3"/>
  <c r="AD92" i="3"/>
  <c r="AD91" i="3"/>
  <c r="V61" i="3"/>
  <c r="AF115" i="3"/>
  <c r="AF117" i="3"/>
  <c r="AF116" i="3"/>
  <c r="AE65" i="3"/>
  <c r="AF68" i="3"/>
  <c r="AF70" i="3" s="1"/>
  <c r="AE89" i="3"/>
  <c r="AD83" i="3"/>
  <c r="AG113" i="3"/>
  <c r="W96" i="3"/>
  <c r="AE88" i="3"/>
  <c r="AE82" i="3" s="1"/>
  <c r="AJ58" i="3"/>
  <c r="AI67" i="3"/>
  <c r="AD111" i="3"/>
  <c r="AD104" i="3" s="1"/>
  <c r="AJ48" i="3"/>
  <c r="AG75" i="3"/>
  <c r="AF85" i="3"/>
  <c r="AF86" i="3"/>
  <c r="AE107" i="3"/>
  <c r="AE108" i="3"/>
  <c r="AF97" i="3"/>
  <c r="AE109" i="3"/>
  <c r="AE112" i="3" s="1"/>
  <c r="AE105" i="3" s="1"/>
  <c r="AH67" i="3"/>
  <c r="W76" i="3"/>
  <c r="X73" i="3"/>
  <c r="W47" i="3"/>
  <c r="U21" i="13" l="1"/>
  <c r="V5" i="13"/>
  <c r="V5" i="14"/>
  <c r="W7" i="13"/>
  <c r="W7" i="14"/>
  <c r="W50" i="3"/>
  <c r="V62" i="3"/>
  <c r="W99" i="3"/>
  <c r="AE92" i="3"/>
  <c r="AE91" i="3"/>
  <c r="W100" i="3"/>
  <c r="AG117" i="3"/>
  <c r="AG116" i="3"/>
  <c r="AG115" i="3"/>
  <c r="W57" i="3"/>
  <c r="W51" i="3"/>
  <c r="AF65" i="3"/>
  <c r="AG68" i="3"/>
  <c r="AG70" i="3" s="1"/>
  <c r="AH113" i="3"/>
  <c r="AF89" i="3"/>
  <c r="AE83" i="3"/>
  <c r="X95" i="3"/>
  <c r="W98" i="3"/>
  <c r="AK58" i="3"/>
  <c r="AJ67" i="3"/>
  <c r="AF88" i="3"/>
  <c r="AF82" i="3" s="1"/>
  <c r="AE111" i="3"/>
  <c r="AE104" i="3" s="1"/>
  <c r="AK48" i="3"/>
  <c r="AH75" i="3"/>
  <c r="AI75" i="3" s="1"/>
  <c r="AG85" i="3"/>
  <c r="AG86" i="3"/>
  <c r="AG97" i="3"/>
  <c r="AF109" i="3"/>
  <c r="AF112" i="3" s="1"/>
  <c r="AF105" i="3" s="1"/>
  <c r="AF108" i="3"/>
  <c r="AF107" i="3"/>
  <c r="W53" i="3"/>
  <c r="W49" i="3"/>
  <c r="X46" i="3"/>
  <c r="X74" i="3"/>
  <c r="X77" i="3" s="1"/>
  <c r="W4" i="13" l="1"/>
  <c r="W4" i="14"/>
  <c r="W9" i="13"/>
  <c r="W9" i="14"/>
  <c r="X6" i="14"/>
  <c r="W10" i="13"/>
  <c r="W10" i="14"/>
  <c r="W52" i="3"/>
  <c r="W101" i="3"/>
  <c r="AH117" i="3"/>
  <c r="AH116" i="3"/>
  <c r="AH115" i="3"/>
  <c r="X78" i="3"/>
  <c r="X79" i="3" s="1"/>
  <c r="W60" i="3"/>
  <c r="W59" i="3"/>
  <c r="X56" i="3"/>
  <c r="W61" i="3"/>
  <c r="AF92" i="3"/>
  <c r="AF91" i="3"/>
  <c r="AH68" i="3"/>
  <c r="AH70" i="3" s="1"/>
  <c r="AG65" i="3"/>
  <c r="AG89" i="3"/>
  <c r="AF83" i="3"/>
  <c r="AI113" i="3"/>
  <c r="X96" i="3"/>
  <c r="AG88" i="3"/>
  <c r="AG82" i="3" s="1"/>
  <c r="AL48" i="3"/>
  <c r="AF111" i="3"/>
  <c r="AF104" i="3" s="1"/>
  <c r="AJ75" i="3"/>
  <c r="AI86" i="3"/>
  <c r="AI85" i="3"/>
  <c r="AK67" i="3"/>
  <c r="AL58" i="3"/>
  <c r="AG109" i="3"/>
  <c r="AG112" i="3" s="1"/>
  <c r="AG105" i="3" s="1"/>
  <c r="AG108" i="3"/>
  <c r="AH97" i="3"/>
  <c r="AG107" i="3"/>
  <c r="AH85" i="3"/>
  <c r="AH86" i="3"/>
  <c r="X76" i="3"/>
  <c r="Y73" i="3"/>
  <c r="X47" i="3"/>
  <c r="V21" i="13" l="1"/>
  <c r="X7" i="14"/>
  <c r="W5" i="13"/>
  <c r="W5" i="14"/>
  <c r="X50" i="3"/>
  <c r="W62" i="3"/>
  <c r="X99" i="3"/>
  <c r="X100" i="3"/>
  <c r="AG91" i="3"/>
  <c r="AG92" i="3"/>
  <c r="AI116" i="3"/>
  <c r="AI115" i="3"/>
  <c r="AI117" i="3"/>
  <c r="X57" i="3"/>
  <c r="X51" i="3"/>
  <c r="AI68" i="3"/>
  <c r="AI70" i="3" s="1"/>
  <c r="AH65" i="3"/>
  <c r="AI97" i="3"/>
  <c r="AJ113" i="3"/>
  <c r="AG83" i="3"/>
  <c r="AH89" i="3"/>
  <c r="X98" i="3"/>
  <c r="Y95" i="3"/>
  <c r="AH88" i="3"/>
  <c r="AH82" i="3" s="1"/>
  <c r="AL67" i="3"/>
  <c r="AM58" i="3"/>
  <c r="AM48" i="3"/>
  <c r="AI88" i="3"/>
  <c r="AI82" i="3" s="1"/>
  <c r="AJ86" i="3"/>
  <c r="AJ85" i="3"/>
  <c r="AK75" i="3"/>
  <c r="AG111" i="3"/>
  <c r="AG104" i="3" s="1"/>
  <c r="AH108" i="3"/>
  <c r="AH109" i="3"/>
  <c r="AH112" i="3" s="1"/>
  <c r="AH105" i="3" s="1"/>
  <c r="AH107" i="3"/>
  <c r="Y74" i="3"/>
  <c r="Y77" i="3" s="1"/>
  <c r="X53" i="3"/>
  <c r="X49" i="3"/>
  <c r="Y46" i="3"/>
  <c r="X4" i="14" l="1"/>
  <c r="X9" i="14"/>
  <c r="Y6" i="14"/>
  <c r="X10" i="14"/>
  <c r="X52" i="3"/>
  <c r="X101" i="3"/>
  <c r="X60" i="3"/>
  <c r="Y56" i="3"/>
  <c r="X59" i="3"/>
  <c r="Y78" i="3"/>
  <c r="Y79" i="3" s="1"/>
  <c r="X61" i="3"/>
  <c r="AI107" i="3"/>
  <c r="AJ97" i="3"/>
  <c r="AJ116" i="3"/>
  <c r="AJ115" i="3"/>
  <c r="AJ117" i="3"/>
  <c r="AH91" i="3"/>
  <c r="AH92" i="3"/>
  <c r="AI109" i="3"/>
  <c r="AI112" i="3" s="1"/>
  <c r="AI105" i="3" s="1"/>
  <c r="AI108" i="3"/>
  <c r="AI111" i="3" s="1"/>
  <c r="AI104" i="3" s="1"/>
  <c r="AJ68" i="3"/>
  <c r="AJ70" i="3" s="1"/>
  <c r="AI65" i="3"/>
  <c r="AK113" i="3"/>
  <c r="AI89" i="3"/>
  <c r="AH83" i="3"/>
  <c r="Y96" i="3"/>
  <c r="AK86" i="3"/>
  <c r="AK85" i="3"/>
  <c r="AL75" i="3"/>
  <c r="AJ88" i="3"/>
  <c r="AJ82" i="3" s="1"/>
  <c r="AN48" i="3"/>
  <c r="AM67" i="3"/>
  <c r="AN58" i="3"/>
  <c r="AH111" i="3"/>
  <c r="AH104" i="3" s="1"/>
  <c r="Z73" i="3"/>
  <c r="Y76" i="3"/>
  <c r="Y47" i="3"/>
  <c r="L35" i="13" l="1"/>
  <c r="W21" i="13"/>
  <c r="Y7" i="14"/>
  <c r="X5" i="14"/>
  <c r="Y50" i="3"/>
  <c r="AK97" i="3"/>
  <c r="AJ107" i="3"/>
  <c r="AJ109" i="3"/>
  <c r="AJ112" i="3" s="1"/>
  <c r="AJ105" i="3" s="1"/>
  <c r="AJ108" i="3"/>
  <c r="Y99" i="3"/>
  <c r="AI91" i="3"/>
  <c r="AI92" i="3"/>
  <c r="AK116" i="3"/>
  <c r="AK115" i="3"/>
  <c r="AK117" i="3"/>
  <c r="Y57" i="3"/>
  <c r="Y61" i="3" s="1"/>
  <c r="X62" i="3"/>
  <c r="Y100" i="3"/>
  <c r="Y51" i="3"/>
  <c r="AJ65" i="3"/>
  <c r="AK68" i="3"/>
  <c r="AK70" i="3" s="1"/>
  <c r="AJ89" i="3"/>
  <c r="AI83" i="3"/>
  <c r="AL113" i="3"/>
  <c r="Y98" i="3"/>
  <c r="Z95" i="3"/>
  <c r="AO48" i="3"/>
  <c r="AL97" i="3"/>
  <c r="AK108" i="3"/>
  <c r="AK109" i="3"/>
  <c r="AK112" i="3" s="1"/>
  <c r="AK105" i="3" s="1"/>
  <c r="AK107" i="3"/>
  <c r="AN67" i="3"/>
  <c r="AO58" i="3"/>
  <c r="AM75" i="3"/>
  <c r="AL85" i="3"/>
  <c r="AL86" i="3"/>
  <c r="AJ111" i="3"/>
  <c r="AJ104" i="3" s="1"/>
  <c r="AK88" i="3"/>
  <c r="AK82" i="3" s="1"/>
  <c r="Y49" i="3"/>
  <c r="Y53" i="3"/>
  <c r="Z46" i="3"/>
  <c r="Z74" i="3"/>
  <c r="Z77" i="3" s="1"/>
  <c r="Y10" i="14" l="1"/>
  <c r="Y9" i="14"/>
  <c r="Y4" i="14"/>
  <c r="Z6" i="14"/>
  <c r="Y52" i="3"/>
  <c r="Y101" i="3"/>
  <c r="Z78" i="3"/>
  <c r="Z79" i="3" s="1"/>
  <c r="AJ92" i="3"/>
  <c r="AJ91" i="3"/>
  <c r="Y60" i="3"/>
  <c r="Y62" i="3" s="1"/>
  <c r="Z56" i="3"/>
  <c r="Y59" i="3"/>
  <c r="AL115" i="3"/>
  <c r="AL117" i="3"/>
  <c r="AL116" i="3"/>
  <c r="AK65" i="3"/>
  <c r="AL68" i="3"/>
  <c r="AL70" i="3" s="1"/>
  <c r="AM113" i="3"/>
  <c r="AK89" i="3"/>
  <c r="AJ83" i="3"/>
  <c r="Z96" i="3"/>
  <c r="AL88" i="3"/>
  <c r="AL82" i="3" s="1"/>
  <c r="AL108" i="3"/>
  <c r="AL107" i="3"/>
  <c r="AM97" i="3"/>
  <c r="AL109" i="3"/>
  <c r="AL112" i="3" s="1"/>
  <c r="AL105" i="3" s="1"/>
  <c r="AM86" i="3"/>
  <c r="AN75" i="3"/>
  <c r="AM85" i="3"/>
  <c r="AK111" i="3"/>
  <c r="AK104" i="3" s="1"/>
  <c r="AP58" i="3"/>
  <c r="AO67" i="3"/>
  <c r="AP48" i="3"/>
  <c r="Z76" i="3"/>
  <c r="AA73" i="3"/>
  <c r="Z47" i="3"/>
  <c r="X21" i="13" l="1"/>
  <c r="Z7" i="14"/>
  <c r="Y5" i="14"/>
  <c r="Z50" i="3"/>
  <c r="Z99" i="3"/>
  <c r="AK92" i="3"/>
  <c r="AK91" i="3"/>
  <c r="AM115" i="3"/>
  <c r="AM117" i="3"/>
  <c r="AM116" i="3"/>
  <c r="Z57" i="3"/>
  <c r="Z61" i="3" s="1"/>
  <c r="Z100" i="3"/>
  <c r="Z51" i="3"/>
  <c r="AM68" i="3"/>
  <c r="AM70" i="3" s="1"/>
  <c r="AL65" i="3"/>
  <c r="AK83" i="3"/>
  <c r="AL89" i="3"/>
  <c r="AN113" i="3"/>
  <c r="Z98" i="3"/>
  <c r="AA95" i="3"/>
  <c r="AM88" i="3"/>
  <c r="AM82" i="3" s="1"/>
  <c r="AQ58" i="3"/>
  <c r="AP67" i="3"/>
  <c r="AQ48" i="3"/>
  <c r="AN86" i="3"/>
  <c r="AN85" i="3"/>
  <c r="AO75" i="3"/>
  <c r="AM107" i="3"/>
  <c r="AM108" i="3"/>
  <c r="AN97" i="3"/>
  <c r="AM109" i="3"/>
  <c r="AM112" i="3" s="1"/>
  <c r="AM105" i="3" s="1"/>
  <c r="AL111" i="3"/>
  <c r="AL104" i="3" s="1"/>
  <c r="AA46" i="3"/>
  <c r="Z53" i="3"/>
  <c r="Z49" i="3"/>
  <c r="AA74" i="3"/>
  <c r="AA77" i="3" s="1"/>
  <c r="Z4" i="14" l="1"/>
  <c r="AA6" i="14"/>
  <c r="Z10" i="14"/>
  <c r="Z9" i="14"/>
  <c r="Z52" i="3"/>
  <c r="Z101" i="3"/>
  <c r="AA78" i="3"/>
  <c r="AA79" i="3" s="1"/>
  <c r="AN115" i="3"/>
  <c r="AN117" i="3"/>
  <c r="AN116" i="3"/>
  <c r="Z60" i="3"/>
  <c r="Z62" i="3" s="1"/>
  <c r="AA56" i="3"/>
  <c r="Z59" i="3"/>
  <c r="AL92" i="3"/>
  <c r="AL91" i="3"/>
  <c r="AM65" i="3"/>
  <c r="AN68" i="3"/>
  <c r="AN70" i="3" s="1"/>
  <c r="AL83" i="3"/>
  <c r="AM89" i="3"/>
  <c r="AO113" i="3"/>
  <c r="AA96" i="3"/>
  <c r="AM111" i="3"/>
  <c r="AM104" i="3" s="1"/>
  <c r="AO86" i="3"/>
  <c r="AO85" i="3"/>
  <c r="AP75" i="3"/>
  <c r="AR48" i="3"/>
  <c r="AN88" i="3"/>
  <c r="AN82" i="3" s="1"/>
  <c r="AR58" i="3"/>
  <c r="AQ67" i="3"/>
  <c r="AN107" i="3"/>
  <c r="AO97" i="3"/>
  <c r="AN109" i="3"/>
  <c r="AN112" i="3" s="1"/>
  <c r="AN105" i="3" s="1"/>
  <c r="AN108" i="3"/>
  <c r="AA76" i="3"/>
  <c r="AB73" i="3"/>
  <c r="AA47" i="3"/>
  <c r="Y21" i="13" l="1"/>
  <c r="Z5" i="14"/>
  <c r="AA7" i="14"/>
  <c r="AA50" i="3"/>
  <c r="AA99" i="3"/>
  <c r="AA57" i="3"/>
  <c r="AA100" i="3"/>
  <c r="AO117" i="3"/>
  <c r="AO116" i="3"/>
  <c r="AO115" i="3"/>
  <c r="AM92" i="3"/>
  <c r="AM91" i="3"/>
  <c r="AA51" i="3"/>
  <c r="AO68" i="3"/>
  <c r="AO70" i="3" s="1"/>
  <c r="AN65" i="3"/>
  <c r="AP113" i="3"/>
  <c r="AM83" i="3"/>
  <c r="AN89" i="3"/>
  <c r="AA98" i="3"/>
  <c r="AB95" i="3"/>
  <c r="AN111" i="3"/>
  <c r="AN104" i="3" s="1"/>
  <c r="AO108" i="3"/>
  <c r="AO107" i="3"/>
  <c r="AP97" i="3"/>
  <c r="AO109" i="3"/>
  <c r="AO112" i="3" s="1"/>
  <c r="AO105" i="3" s="1"/>
  <c r="AQ75" i="3"/>
  <c r="AP86" i="3"/>
  <c r="AP85" i="3"/>
  <c r="AS48" i="3"/>
  <c r="AR67" i="3"/>
  <c r="AS58" i="3"/>
  <c r="AO88" i="3"/>
  <c r="AO82" i="3" s="1"/>
  <c r="AB74" i="3"/>
  <c r="AB77" i="3" s="1"/>
  <c r="AA53" i="3"/>
  <c r="AA49" i="3"/>
  <c r="AB46" i="3"/>
  <c r="AB6" i="14" l="1"/>
  <c r="AA9" i="14"/>
  <c r="AA4" i="14"/>
  <c r="AA10" i="14"/>
  <c r="AA52" i="3"/>
  <c r="AA101" i="3"/>
  <c r="AP117" i="3"/>
  <c r="AP116" i="3"/>
  <c r="AP115" i="3"/>
  <c r="AB78" i="3"/>
  <c r="AB79" i="3" s="1"/>
  <c r="AA60" i="3"/>
  <c r="AA59" i="3"/>
  <c r="AB56" i="3"/>
  <c r="AN92" i="3"/>
  <c r="AN91" i="3"/>
  <c r="AA61" i="3"/>
  <c r="AP68" i="3"/>
  <c r="AP70" i="3" s="1"/>
  <c r="AO65" i="3"/>
  <c r="AO89" i="3"/>
  <c r="AN83" i="3"/>
  <c r="AQ113" i="3"/>
  <c r="AB96" i="3"/>
  <c r="AP88" i="3"/>
  <c r="AP82" i="3" s="1"/>
  <c r="AS67" i="3"/>
  <c r="AT58" i="3"/>
  <c r="AQ85" i="3"/>
  <c r="AQ86" i="3"/>
  <c r="AR75" i="3"/>
  <c r="AP109" i="3"/>
  <c r="AP112" i="3" s="1"/>
  <c r="AP105" i="3" s="1"/>
  <c r="AP108" i="3"/>
  <c r="AP107" i="3"/>
  <c r="AQ97" i="3"/>
  <c r="AT48" i="3"/>
  <c r="AO111" i="3"/>
  <c r="AO104" i="3" s="1"/>
  <c r="AB76" i="3"/>
  <c r="AC73" i="3"/>
  <c r="AB47" i="3"/>
  <c r="Z21" i="13" l="1"/>
  <c r="AA5" i="14"/>
  <c r="AB7" i="14"/>
  <c r="AB50" i="3"/>
  <c r="AB99" i="3"/>
  <c r="AO91" i="3"/>
  <c r="AO92" i="3"/>
  <c r="AA62" i="3"/>
  <c r="AB100" i="3"/>
  <c r="AQ116" i="3"/>
  <c r="AQ115" i="3"/>
  <c r="AQ117" i="3"/>
  <c r="AB57" i="3"/>
  <c r="AB61" i="3" s="1"/>
  <c r="AB51" i="3"/>
  <c r="AQ68" i="3"/>
  <c r="AQ70" i="3" s="1"/>
  <c r="AP65" i="3"/>
  <c r="AR113" i="3"/>
  <c r="AP89" i="3"/>
  <c r="AO83" i="3"/>
  <c r="AB98" i="3"/>
  <c r="AC95" i="3"/>
  <c r="AU48" i="3"/>
  <c r="AQ88" i="3"/>
  <c r="AQ82" i="3" s="1"/>
  <c r="AU58" i="3"/>
  <c r="AT67" i="3"/>
  <c r="AQ109" i="3"/>
  <c r="AQ112" i="3" s="1"/>
  <c r="AQ105" i="3" s="1"/>
  <c r="AQ107" i="3"/>
  <c r="AR97" i="3"/>
  <c r="AQ108" i="3"/>
  <c r="AP111" i="3"/>
  <c r="AP104" i="3" s="1"/>
  <c r="AS75" i="3"/>
  <c r="AR86" i="3"/>
  <c r="AR85" i="3"/>
  <c r="AC74" i="3"/>
  <c r="AC77" i="3" s="1"/>
  <c r="AB53" i="3"/>
  <c r="AB49" i="3"/>
  <c r="AC46" i="3"/>
  <c r="AC6" i="14" l="1"/>
  <c r="AB9" i="14"/>
  <c r="AB4" i="14"/>
  <c r="AB10" i="14"/>
  <c r="AB52" i="3"/>
  <c r="AB101" i="3"/>
  <c r="AC78" i="3"/>
  <c r="AC79" i="3" s="1"/>
  <c r="AB60" i="3"/>
  <c r="AB62" i="3" s="1"/>
  <c r="AC56" i="3"/>
  <c r="AB59" i="3"/>
  <c r="AR116" i="3"/>
  <c r="AR115" i="3"/>
  <c r="AR117" i="3"/>
  <c r="AP91" i="3"/>
  <c r="AP92" i="3"/>
  <c r="AQ65" i="3"/>
  <c r="AR68" i="3"/>
  <c r="AR70" i="3" s="1"/>
  <c r="AP83" i="3"/>
  <c r="AQ89" i="3"/>
  <c r="AS113" i="3"/>
  <c r="AC96" i="3"/>
  <c r="AU67" i="3"/>
  <c r="AV58" i="3"/>
  <c r="AR88" i="3"/>
  <c r="AR82" i="3" s="1"/>
  <c r="AQ111" i="3"/>
  <c r="AQ104" i="3" s="1"/>
  <c r="AT75" i="3"/>
  <c r="AS86" i="3"/>
  <c r="AS85" i="3"/>
  <c r="AS97" i="3"/>
  <c r="AR108" i="3"/>
  <c r="AR109" i="3"/>
  <c r="AR112" i="3" s="1"/>
  <c r="AR105" i="3" s="1"/>
  <c r="AR107" i="3"/>
  <c r="AV48" i="3"/>
  <c r="AC47" i="3"/>
  <c r="AC76" i="3"/>
  <c r="AD73" i="3"/>
  <c r="AA21" i="13" l="1"/>
  <c r="AB5" i="14"/>
  <c r="AC7" i="14"/>
  <c r="AC50" i="3"/>
  <c r="AC100" i="3"/>
  <c r="AC99" i="3"/>
  <c r="AQ91" i="3"/>
  <c r="AQ92" i="3"/>
  <c r="AC57" i="3"/>
  <c r="AS116" i="3"/>
  <c r="AS115" i="3"/>
  <c r="AS117" i="3"/>
  <c r="AC51" i="3"/>
  <c r="AS68" i="3"/>
  <c r="AS70" i="3" s="1"/>
  <c r="AR65" i="3"/>
  <c r="AT113" i="3"/>
  <c r="AQ83" i="3"/>
  <c r="AR89" i="3"/>
  <c r="AC98" i="3"/>
  <c r="AD95" i="3"/>
  <c r="AS108" i="3"/>
  <c r="AS109" i="3"/>
  <c r="AS112" i="3" s="1"/>
  <c r="AS105" i="3" s="1"/>
  <c r="AT97" i="3"/>
  <c r="AS107" i="3"/>
  <c r="AV67" i="3"/>
  <c r="AW58" i="3"/>
  <c r="AS88" i="3"/>
  <c r="AS82" i="3" s="1"/>
  <c r="AT86" i="3"/>
  <c r="AU75" i="3"/>
  <c r="AT85" i="3"/>
  <c r="AW48" i="3"/>
  <c r="AR111" i="3"/>
  <c r="AR104" i="3" s="1"/>
  <c r="AD74" i="3"/>
  <c r="AD77" i="3" s="1"/>
  <c r="AC53" i="3"/>
  <c r="AC49" i="3"/>
  <c r="AD46" i="3"/>
  <c r="AD6" i="14" l="1"/>
  <c r="AC4" i="14"/>
  <c r="AC9" i="14"/>
  <c r="AC10" i="14"/>
  <c r="AC52" i="3"/>
  <c r="AC101" i="3"/>
  <c r="AT115" i="3"/>
  <c r="AT117" i="3"/>
  <c r="AT116" i="3"/>
  <c r="AC60" i="3"/>
  <c r="AD56" i="3"/>
  <c r="AC59" i="3"/>
  <c r="AC61" i="3"/>
  <c r="AD78" i="3"/>
  <c r="AD79" i="3" s="1"/>
  <c r="AR92" i="3"/>
  <c r="AR91" i="3"/>
  <c r="AS65" i="3"/>
  <c r="AT68" i="3"/>
  <c r="AT70" i="3" s="1"/>
  <c r="AS89" i="3"/>
  <c r="AR83" i="3"/>
  <c r="AU113" i="3"/>
  <c r="AD96" i="3"/>
  <c r="AX58" i="3"/>
  <c r="AW67" i="3"/>
  <c r="AX48" i="3"/>
  <c r="AU97" i="3"/>
  <c r="AT107" i="3"/>
  <c r="AT109" i="3"/>
  <c r="AT112" i="3" s="1"/>
  <c r="AT105" i="3" s="1"/>
  <c r="AT108" i="3"/>
  <c r="AU85" i="3"/>
  <c r="AU86" i="3"/>
  <c r="AV75" i="3"/>
  <c r="AT88" i="3"/>
  <c r="AT82" i="3" s="1"/>
  <c r="AS111" i="3"/>
  <c r="AS104" i="3" s="1"/>
  <c r="AD47" i="3"/>
  <c r="AD76" i="3"/>
  <c r="AE73" i="3"/>
  <c r="AB21" i="13" l="1"/>
  <c r="AD7" i="14"/>
  <c r="AC5" i="14"/>
  <c r="AD50" i="3"/>
  <c r="AS92" i="3"/>
  <c r="AS91" i="3"/>
  <c r="AD99" i="3"/>
  <c r="AD57" i="3"/>
  <c r="AD61" i="3" s="1"/>
  <c r="AC62" i="3"/>
  <c r="AU115" i="3"/>
  <c r="AU117" i="3"/>
  <c r="AU116" i="3"/>
  <c r="AD100" i="3"/>
  <c r="AD51" i="3"/>
  <c r="AU68" i="3"/>
  <c r="AU70" i="3" s="1"/>
  <c r="AT65" i="3"/>
  <c r="AV113" i="3"/>
  <c r="AS83" i="3"/>
  <c r="AT89" i="3"/>
  <c r="AE95" i="3"/>
  <c r="AD98" i="3"/>
  <c r="AU88" i="3"/>
  <c r="AU82" i="3" s="1"/>
  <c r="AV86" i="3"/>
  <c r="AV85" i="3"/>
  <c r="AW75" i="3"/>
  <c r="AY48" i="3"/>
  <c r="AT111" i="3"/>
  <c r="AT104" i="3" s="1"/>
  <c r="AX67" i="3"/>
  <c r="AY58" i="3"/>
  <c r="AU108" i="3"/>
  <c r="AU107" i="3"/>
  <c r="AV97" i="3"/>
  <c r="AU109" i="3"/>
  <c r="AU112" i="3" s="1"/>
  <c r="AU105" i="3" s="1"/>
  <c r="AE74" i="3"/>
  <c r="AE77" i="3" s="1"/>
  <c r="AE46" i="3"/>
  <c r="AD53" i="3"/>
  <c r="AD49" i="3"/>
  <c r="AD9" i="14" l="1"/>
  <c r="AD10" i="14"/>
  <c r="AD4" i="14"/>
  <c r="AE6" i="14"/>
  <c r="AD52" i="3"/>
  <c r="AT92" i="3"/>
  <c r="AT91" i="3"/>
  <c r="AD101" i="3"/>
  <c r="AV115" i="3"/>
  <c r="AV117" i="3"/>
  <c r="AV116" i="3"/>
  <c r="AE78" i="3"/>
  <c r="AE79" i="3" s="1"/>
  <c r="AD60" i="3"/>
  <c r="AD62" i="3" s="1"/>
  <c r="AE56" i="3"/>
  <c r="AD59" i="3"/>
  <c r="AV68" i="3"/>
  <c r="AV70" i="3" s="1"/>
  <c r="AU65" i="3"/>
  <c r="AU89" i="3"/>
  <c r="AT83" i="3"/>
  <c r="AW113" i="3"/>
  <c r="AE96" i="3"/>
  <c r="AX75" i="3"/>
  <c r="AW86" i="3"/>
  <c r="AW85" i="3"/>
  <c r="AU111" i="3"/>
  <c r="AU104" i="3" s="1"/>
  <c r="AZ58" i="3"/>
  <c r="AY67" i="3"/>
  <c r="AV88" i="3"/>
  <c r="AV82" i="3" s="1"/>
  <c r="AW97" i="3"/>
  <c r="AV109" i="3"/>
  <c r="AV112" i="3" s="1"/>
  <c r="AV105" i="3" s="1"/>
  <c r="AV107" i="3"/>
  <c r="AV108" i="3"/>
  <c r="AZ48" i="3"/>
  <c r="AE47" i="3"/>
  <c r="AE76" i="3"/>
  <c r="AF73" i="3"/>
  <c r="AC21" i="13" l="1"/>
  <c r="AE7" i="14"/>
  <c r="AD5" i="14"/>
  <c r="AE50" i="3"/>
  <c r="AE99" i="3"/>
  <c r="AU92" i="3"/>
  <c r="AU91" i="3"/>
  <c r="AE57" i="3"/>
  <c r="AW117" i="3"/>
  <c r="AW116" i="3"/>
  <c r="AW115" i="3"/>
  <c r="AE100" i="3"/>
  <c r="AE51" i="3"/>
  <c r="AV65" i="3"/>
  <c r="AW68" i="3"/>
  <c r="AW70" i="3" s="1"/>
  <c r="AX113" i="3"/>
  <c r="AU83" i="3"/>
  <c r="AV89" i="3"/>
  <c r="AE98" i="3"/>
  <c r="AF95" i="3"/>
  <c r="BA48" i="3"/>
  <c r="BA58" i="3"/>
  <c r="AZ67" i="3"/>
  <c r="AV111" i="3"/>
  <c r="AV104" i="3" s="1"/>
  <c r="AX97" i="3"/>
  <c r="AW108" i="3"/>
  <c r="AW109" i="3"/>
  <c r="AW112" i="3" s="1"/>
  <c r="AW105" i="3" s="1"/>
  <c r="AW107" i="3"/>
  <c r="AW88" i="3"/>
  <c r="AW82" i="3" s="1"/>
  <c r="AX86" i="3"/>
  <c r="AX85" i="3"/>
  <c r="AY75" i="3"/>
  <c r="AF74" i="3"/>
  <c r="AF77" i="3" s="1"/>
  <c r="AE53" i="3"/>
  <c r="AE49" i="3"/>
  <c r="AF46" i="3"/>
  <c r="AF6" i="14" l="1"/>
  <c r="AE10" i="14"/>
  <c r="AE4" i="14"/>
  <c r="AE9" i="14"/>
  <c r="AE52" i="3"/>
  <c r="AE101" i="3"/>
  <c r="AF78" i="3"/>
  <c r="AF79" i="3" s="1"/>
  <c r="AE60" i="3"/>
  <c r="AF56" i="3"/>
  <c r="AE59" i="3"/>
  <c r="AE61" i="3"/>
  <c r="AX117" i="3"/>
  <c r="AX116" i="3"/>
  <c r="AX115" i="3"/>
  <c r="AV92" i="3"/>
  <c r="AV91" i="3"/>
  <c r="AX68" i="3"/>
  <c r="AX70" i="3" s="1"/>
  <c r="AW65" i="3"/>
  <c r="AW89" i="3"/>
  <c r="AV83" i="3"/>
  <c r="AY113" i="3"/>
  <c r="AF96" i="3"/>
  <c r="AW111" i="3"/>
  <c r="AW104" i="3" s="1"/>
  <c r="AY85" i="3"/>
  <c r="AZ75" i="3"/>
  <c r="AY86" i="3"/>
  <c r="AX107" i="3"/>
  <c r="AY97" i="3"/>
  <c r="AX109" i="3"/>
  <c r="AX112" i="3" s="1"/>
  <c r="AX105" i="3" s="1"/>
  <c r="AX108" i="3"/>
  <c r="BB58" i="3"/>
  <c r="BA67" i="3"/>
  <c r="AX88" i="3"/>
  <c r="AX82" i="3" s="1"/>
  <c r="BB48" i="3"/>
  <c r="AF47" i="3"/>
  <c r="AF76" i="3"/>
  <c r="AG73" i="3"/>
  <c r="AD21" i="13" l="1"/>
  <c r="AF7" i="14"/>
  <c r="AE5" i="14"/>
  <c r="AF50" i="3"/>
  <c r="AF99" i="3"/>
  <c r="AY116" i="3"/>
  <c r="AY115" i="3"/>
  <c r="AY117" i="3"/>
  <c r="AF57" i="3"/>
  <c r="AF61" i="3" s="1"/>
  <c r="AF100" i="3"/>
  <c r="AE62" i="3"/>
  <c r="AW91" i="3"/>
  <c r="AW92" i="3"/>
  <c r="AF51" i="3"/>
  <c r="AX65" i="3"/>
  <c r="AY68" i="3"/>
  <c r="AY70" i="3" s="1"/>
  <c r="AZ113" i="3"/>
  <c r="AW83" i="3"/>
  <c r="AX89" i="3"/>
  <c r="AG95" i="3"/>
  <c r="AF98" i="3"/>
  <c r="BB67" i="3"/>
  <c r="BC58" i="3"/>
  <c r="AX111" i="3"/>
  <c r="AX104" i="3" s="1"/>
  <c r="AZ86" i="3"/>
  <c r="AZ85" i="3"/>
  <c r="BA75" i="3"/>
  <c r="BC48" i="3"/>
  <c r="AY88" i="3"/>
  <c r="AY82" i="3" s="1"/>
  <c r="AY109" i="3"/>
  <c r="AY112" i="3" s="1"/>
  <c r="AY105" i="3" s="1"/>
  <c r="AZ97" i="3"/>
  <c r="AY108" i="3"/>
  <c r="AY107" i="3"/>
  <c r="AG74" i="3"/>
  <c r="AG77" i="3" s="1"/>
  <c r="AF53" i="3"/>
  <c r="AF49" i="3"/>
  <c r="AG46" i="3"/>
  <c r="L26" i="13" l="1"/>
  <c r="AE21" i="13"/>
  <c r="AG6" i="14"/>
  <c r="AF10" i="14"/>
  <c r="AF4" i="14"/>
  <c r="AF9" i="14"/>
  <c r="AF52" i="3"/>
  <c r="AF101" i="3"/>
  <c r="AX91" i="3"/>
  <c r="AX92" i="3"/>
  <c r="AG78" i="3"/>
  <c r="AG79" i="3" s="1"/>
  <c r="AZ116" i="3"/>
  <c r="AZ115" i="3"/>
  <c r="AZ117" i="3"/>
  <c r="AF60" i="3"/>
  <c r="AF62" i="3" s="1"/>
  <c r="AG56" i="3"/>
  <c r="AF59" i="3"/>
  <c r="AY65" i="3"/>
  <c r="AZ68" i="3"/>
  <c r="AZ70" i="3" s="1"/>
  <c r="AY89" i="3"/>
  <c r="AX83" i="3"/>
  <c r="BA113" i="3"/>
  <c r="AG96" i="3"/>
  <c r="AZ88" i="3"/>
  <c r="AZ82" i="3" s="1"/>
  <c r="BD48" i="3"/>
  <c r="BC67" i="3"/>
  <c r="BD58" i="3"/>
  <c r="AY111" i="3"/>
  <c r="AY104" i="3" s="1"/>
  <c r="AZ107" i="3"/>
  <c r="AZ108" i="3"/>
  <c r="AZ109" i="3"/>
  <c r="AZ112" i="3" s="1"/>
  <c r="AZ105" i="3" s="1"/>
  <c r="BA97" i="3"/>
  <c r="BA86" i="3"/>
  <c r="BA85" i="3"/>
  <c r="BB75" i="3"/>
  <c r="AG47" i="3"/>
  <c r="AH73" i="3"/>
  <c r="AG76" i="3"/>
  <c r="AG7" i="14" l="1"/>
  <c r="AF5" i="14"/>
  <c r="AG50" i="3"/>
  <c r="AG99" i="3"/>
  <c r="AY91" i="3"/>
  <c r="AY92" i="3"/>
  <c r="AG57" i="3"/>
  <c r="AG100" i="3"/>
  <c r="BA116" i="3"/>
  <c r="BA115" i="3"/>
  <c r="BA117" i="3"/>
  <c r="AG51" i="3"/>
  <c r="AZ65" i="3"/>
  <c r="BA68" i="3"/>
  <c r="BA70" i="3" s="1"/>
  <c r="BB113" i="3"/>
  <c r="AY83" i="3"/>
  <c r="AZ89" i="3"/>
  <c r="AG98" i="3"/>
  <c r="AH95" i="3"/>
  <c r="AZ111" i="3"/>
  <c r="AZ104" i="3" s="1"/>
  <c r="BA109" i="3"/>
  <c r="BA112" i="3" s="1"/>
  <c r="BA105" i="3" s="1"/>
  <c r="BA107" i="3"/>
  <c r="BB97" i="3"/>
  <c r="BA108" i="3"/>
  <c r="BE48" i="3"/>
  <c r="BD67" i="3"/>
  <c r="BE58" i="3"/>
  <c r="BB86" i="3"/>
  <c r="BC75" i="3"/>
  <c r="BB85" i="3"/>
  <c r="BA88" i="3"/>
  <c r="BA82" i="3" s="1"/>
  <c r="AH46" i="3"/>
  <c r="AG49" i="3"/>
  <c r="AG53" i="3"/>
  <c r="AH74" i="3"/>
  <c r="AG10" i="14" l="1"/>
  <c r="AG4" i="14"/>
  <c r="AG9" i="14"/>
  <c r="AH6" i="14"/>
  <c r="AF21" i="13"/>
  <c r="AG52" i="3"/>
  <c r="AG101" i="3"/>
  <c r="BB115" i="3"/>
  <c r="BB117" i="3"/>
  <c r="BB116" i="3"/>
  <c r="AI73" i="3"/>
  <c r="AH77" i="3"/>
  <c r="AH78" i="3"/>
  <c r="AG60" i="3"/>
  <c r="AH56" i="3"/>
  <c r="AG59" i="3"/>
  <c r="AZ92" i="3"/>
  <c r="AZ91" i="3"/>
  <c r="AG61" i="3"/>
  <c r="BA65" i="3"/>
  <c r="BB68" i="3"/>
  <c r="BB70" i="3" s="1"/>
  <c r="AZ83" i="3"/>
  <c r="BA89" i="3"/>
  <c r="BC113" i="3"/>
  <c r="AH96" i="3"/>
  <c r="BC97" i="3"/>
  <c r="BB108" i="3"/>
  <c r="BB109" i="3"/>
  <c r="BB112" i="3" s="1"/>
  <c r="BB105" i="3" s="1"/>
  <c r="BB107" i="3"/>
  <c r="BA111" i="3"/>
  <c r="BA104" i="3" s="1"/>
  <c r="BE67" i="3"/>
  <c r="BF58" i="3"/>
  <c r="BD75" i="3"/>
  <c r="BC86" i="3"/>
  <c r="BC85" i="3"/>
  <c r="BB88" i="3"/>
  <c r="BB82" i="3" s="1"/>
  <c r="BF48" i="3"/>
  <c r="AI74" i="3"/>
  <c r="AI77" i="3" s="1"/>
  <c r="AH76" i="3"/>
  <c r="AH47" i="3"/>
  <c r="L28" i="13" l="1"/>
  <c r="AH7" i="14"/>
  <c r="AG5" i="14"/>
  <c r="AH50" i="3"/>
  <c r="AG62" i="3"/>
  <c r="AH99" i="3"/>
  <c r="AH100" i="3"/>
  <c r="AH79" i="3"/>
  <c r="AI78" i="3"/>
  <c r="AI79" i="3" s="1"/>
  <c r="BC115" i="3"/>
  <c r="BC117" i="3"/>
  <c r="BC116" i="3"/>
  <c r="BA92" i="3"/>
  <c r="BA91" i="3"/>
  <c r="AH57" i="3"/>
  <c r="AH51" i="3"/>
  <c r="BB65" i="3"/>
  <c r="BC68" i="3"/>
  <c r="BC70" i="3" s="1"/>
  <c r="BD113" i="3"/>
  <c r="BB89" i="3"/>
  <c r="BA83" i="3"/>
  <c r="AI95" i="3"/>
  <c r="AH98" i="3"/>
  <c r="BC88" i="3"/>
  <c r="BC82" i="3" s="1"/>
  <c r="BG48" i="3"/>
  <c r="BD86" i="3"/>
  <c r="BD85" i="3"/>
  <c r="BE75" i="3"/>
  <c r="BF67" i="3"/>
  <c r="BG58" i="3"/>
  <c r="BB111" i="3"/>
  <c r="BB104" i="3" s="1"/>
  <c r="BC108" i="3"/>
  <c r="BD97" i="3"/>
  <c r="BC109" i="3"/>
  <c r="BC112" i="3" s="1"/>
  <c r="BC105" i="3" s="1"/>
  <c r="BC107" i="3"/>
  <c r="AJ73" i="3"/>
  <c r="AI76" i="3"/>
  <c r="AI46" i="3"/>
  <c r="AH53" i="3"/>
  <c r="AH49" i="3"/>
  <c r="AH10" i="14" l="1"/>
  <c r="AG21" i="13"/>
  <c r="AH4" i="14"/>
  <c r="AH9" i="14"/>
  <c r="AI6" i="14"/>
  <c r="AH52" i="3"/>
  <c r="AH101" i="3"/>
  <c r="AH60" i="3"/>
  <c r="AH59" i="3"/>
  <c r="AI56" i="3"/>
  <c r="AH61" i="3"/>
  <c r="BB92" i="3"/>
  <c r="BB91" i="3"/>
  <c r="BD115" i="3"/>
  <c r="BD117" i="3"/>
  <c r="BD116" i="3"/>
  <c r="BC65" i="3"/>
  <c r="BD68" i="3"/>
  <c r="BD70" i="3" s="1"/>
  <c r="BC89" i="3"/>
  <c r="BB83" i="3"/>
  <c r="BE113" i="3"/>
  <c r="AI96" i="3"/>
  <c r="BG67" i="3"/>
  <c r="BH58" i="3"/>
  <c r="BC111" i="3"/>
  <c r="BC104" i="3" s="1"/>
  <c r="BH48" i="3"/>
  <c r="BD88" i="3"/>
  <c r="BD82" i="3" s="1"/>
  <c r="BD108" i="3"/>
  <c r="BD107" i="3"/>
  <c r="BD109" i="3"/>
  <c r="BD112" i="3" s="1"/>
  <c r="BD105" i="3" s="1"/>
  <c r="BE97" i="3"/>
  <c r="BE86" i="3"/>
  <c r="BE85" i="3"/>
  <c r="BF75" i="3"/>
  <c r="AI47" i="3"/>
  <c r="AJ74" i="3"/>
  <c r="AJ77" i="3" s="1"/>
  <c r="AI50" i="3" l="1"/>
  <c r="AI7" i="14"/>
  <c r="AH5" i="14"/>
  <c r="AI99" i="3"/>
  <c r="AI100" i="3"/>
  <c r="AI57" i="3"/>
  <c r="BC92" i="3"/>
  <c r="BC91" i="3"/>
  <c r="AH62" i="3"/>
  <c r="BE117" i="3"/>
  <c r="BE116" i="3"/>
  <c r="BE115" i="3"/>
  <c r="AJ78" i="3"/>
  <c r="AJ79" i="3" s="1"/>
  <c r="AI51" i="3"/>
  <c r="BE68" i="3"/>
  <c r="BE70" i="3" s="1"/>
  <c r="BD65" i="3"/>
  <c r="BF113" i="3"/>
  <c r="BC83" i="3"/>
  <c r="BD89" i="3"/>
  <c r="AI98" i="3"/>
  <c r="AJ95" i="3"/>
  <c r="BI48" i="3"/>
  <c r="BF97" i="3"/>
  <c r="BE109" i="3"/>
  <c r="BE112" i="3" s="1"/>
  <c r="BE105" i="3" s="1"/>
  <c r="BE108" i="3"/>
  <c r="BE107" i="3"/>
  <c r="BD111" i="3"/>
  <c r="BD104" i="3" s="1"/>
  <c r="BG75" i="3"/>
  <c r="BF86" i="3"/>
  <c r="BF85" i="3"/>
  <c r="BH67" i="3"/>
  <c r="BI58" i="3"/>
  <c r="BE88" i="3"/>
  <c r="BE82" i="3" s="1"/>
  <c r="AJ76" i="3"/>
  <c r="AK73" i="3"/>
  <c r="AI53" i="3"/>
  <c r="AI49" i="3"/>
  <c r="AJ46" i="3"/>
  <c r="AI52" i="3" l="1"/>
  <c r="AI10" i="14"/>
  <c r="AI4" i="14"/>
  <c r="AI9" i="14"/>
  <c r="AJ6" i="14"/>
  <c r="AI101" i="3"/>
  <c r="AI60" i="3"/>
  <c r="AJ56" i="3"/>
  <c r="AI59" i="3"/>
  <c r="AI61" i="3"/>
  <c r="BD92" i="3"/>
  <c r="BD91" i="3"/>
  <c r="BF117" i="3"/>
  <c r="BF116" i="3"/>
  <c r="BF115" i="3"/>
  <c r="BF68" i="3"/>
  <c r="BF70" i="3" s="1"/>
  <c r="BE65" i="3"/>
  <c r="BD83" i="3"/>
  <c r="BE89" i="3"/>
  <c r="BG113" i="3"/>
  <c r="AJ96" i="3"/>
  <c r="BE111" i="3"/>
  <c r="BE104" i="3" s="1"/>
  <c r="BF88" i="3"/>
  <c r="BF82" i="3" s="1"/>
  <c r="BG85" i="3"/>
  <c r="BH75" i="3"/>
  <c r="BG86" i="3"/>
  <c r="BF108" i="3"/>
  <c r="BF109" i="3"/>
  <c r="BF112" i="3" s="1"/>
  <c r="BF105" i="3" s="1"/>
  <c r="BF107" i="3"/>
  <c r="BG97" i="3"/>
  <c r="BI67" i="3"/>
  <c r="BJ58" i="3"/>
  <c r="BJ48" i="3"/>
  <c r="AK74" i="3"/>
  <c r="AK77" i="3" s="1"/>
  <c r="AJ47" i="3"/>
  <c r="AH21" i="13" l="1"/>
  <c r="AI5" i="14"/>
  <c r="AJ50" i="3"/>
  <c r="AJ7" i="14"/>
  <c r="AJ57" i="3"/>
  <c r="AI62" i="3"/>
  <c r="AJ99" i="3"/>
  <c r="AJ100" i="3"/>
  <c r="BG116" i="3"/>
  <c r="BG115" i="3"/>
  <c r="BG117" i="3"/>
  <c r="BE91" i="3"/>
  <c r="BE92" i="3"/>
  <c r="AK78" i="3"/>
  <c r="AK79" i="3" s="1"/>
  <c r="AJ51" i="3"/>
  <c r="BF65" i="3"/>
  <c r="BG68" i="3"/>
  <c r="BG70" i="3" s="1"/>
  <c r="BH113" i="3"/>
  <c r="BE83" i="3"/>
  <c r="BF89" i="3"/>
  <c r="AJ98" i="3"/>
  <c r="AK95" i="3"/>
  <c r="BG108" i="3"/>
  <c r="BG107" i="3"/>
  <c r="BG109" i="3"/>
  <c r="BG112" i="3" s="1"/>
  <c r="BG105" i="3" s="1"/>
  <c r="BH97" i="3"/>
  <c r="BF111" i="3"/>
  <c r="BF104" i="3" s="1"/>
  <c r="BG88" i="3"/>
  <c r="BG82" i="3" s="1"/>
  <c r="BK48" i="3"/>
  <c r="BJ67" i="3"/>
  <c r="BK58" i="3"/>
  <c r="BH86" i="3"/>
  <c r="BH85" i="3"/>
  <c r="BI75" i="3"/>
  <c r="AL73" i="3"/>
  <c r="AK76" i="3"/>
  <c r="AJ53" i="3"/>
  <c r="AJ49" i="3"/>
  <c r="AK46" i="3"/>
  <c r="AJ4" i="14" l="1"/>
  <c r="AK6" i="14"/>
  <c r="AJ52" i="3"/>
  <c r="AJ10" i="14"/>
  <c r="AJ9" i="14"/>
  <c r="L24" i="13"/>
  <c r="AJ101" i="3"/>
  <c r="BF91" i="3"/>
  <c r="BF92" i="3"/>
  <c r="AJ60" i="3"/>
  <c r="AK56" i="3"/>
  <c r="AJ59" i="3"/>
  <c r="BH116" i="3"/>
  <c r="BH115" i="3"/>
  <c r="BH117" i="3"/>
  <c r="AJ61" i="3"/>
  <c r="BG65" i="3"/>
  <c r="BH68" i="3"/>
  <c r="BH70" i="3" s="1"/>
  <c r="BG89" i="3"/>
  <c r="BF83" i="3"/>
  <c r="BI113" i="3"/>
  <c r="AK96" i="3"/>
  <c r="BH88" i="3"/>
  <c r="BH82" i="3" s="1"/>
  <c r="BK67" i="3"/>
  <c r="BL58" i="3"/>
  <c r="BH109" i="3"/>
  <c r="BH112" i="3" s="1"/>
  <c r="BH105" i="3" s="1"/>
  <c r="BI97" i="3"/>
  <c r="BH107" i="3"/>
  <c r="BH108" i="3"/>
  <c r="BL48" i="3"/>
  <c r="BJ75" i="3"/>
  <c r="BI85" i="3"/>
  <c r="BI86" i="3"/>
  <c r="BG111" i="3"/>
  <c r="BG104" i="3" s="1"/>
  <c r="AK47" i="3"/>
  <c r="AL74" i="3"/>
  <c r="AL77" i="3" s="1"/>
  <c r="AI21" i="13" l="1"/>
  <c r="AJ5" i="14"/>
  <c r="AK50" i="3"/>
  <c r="AK7" i="14"/>
  <c r="AK57" i="3"/>
  <c r="AJ62" i="3"/>
  <c r="AK99" i="3"/>
  <c r="BI116" i="3"/>
  <c r="BI115" i="3"/>
  <c r="BI117" i="3"/>
  <c r="AL78" i="3"/>
  <c r="AL79" i="3" s="1"/>
  <c r="AK100" i="3"/>
  <c r="BG91" i="3"/>
  <c r="BG92" i="3"/>
  <c r="AK51" i="3"/>
  <c r="BI68" i="3"/>
  <c r="BI70" i="3" s="1"/>
  <c r="BH65" i="3"/>
  <c r="BJ113" i="3"/>
  <c r="BG83" i="3"/>
  <c r="BH89" i="3"/>
  <c r="AL95" i="3"/>
  <c r="AK98" i="3"/>
  <c r="BI88" i="3"/>
  <c r="BI82" i="3" s="1"/>
  <c r="BK75" i="3"/>
  <c r="BJ85" i="3"/>
  <c r="BJ86" i="3"/>
  <c r="BL67" i="3"/>
  <c r="BM58" i="3"/>
  <c r="BH111" i="3"/>
  <c r="BH104" i="3" s="1"/>
  <c r="BI107" i="3"/>
  <c r="BI109" i="3"/>
  <c r="BI112" i="3" s="1"/>
  <c r="BI105" i="3" s="1"/>
  <c r="BI108" i="3"/>
  <c r="BJ97" i="3"/>
  <c r="BM48" i="3"/>
  <c r="AK53" i="3"/>
  <c r="AK49" i="3"/>
  <c r="AL46" i="3"/>
  <c r="AM73" i="3"/>
  <c r="AL76" i="3"/>
  <c r="AK9" i="14" l="1"/>
  <c r="AL6" i="14"/>
  <c r="AK4" i="14"/>
  <c r="AK52" i="3"/>
  <c r="AK10" i="14"/>
  <c r="AK101" i="3"/>
  <c r="BH92" i="3"/>
  <c r="BH91" i="3"/>
  <c r="AK60" i="3"/>
  <c r="AK59" i="3"/>
  <c r="AL56" i="3"/>
  <c r="BJ115" i="3"/>
  <c r="BJ117" i="3"/>
  <c r="BJ116" i="3"/>
  <c r="AK61" i="3"/>
  <c r="BI65" i="3"/>
  <c r="BJ68" i="3"/>
  <c r="BJ70" i="3" s="1"/>
  <c r="BI89" i="3"/>
  <c r="BH83" i="3"/>
  <c r="BK113" i="3"/>
  <c r="AL96" i="3"/>
  <c r="BM67" i="3"/>
  <c r="BN58" i="3"/>
  <c r="BJ108" i="3"/>
  <c r="BK97" i="3"/>
  <c r="BJ107" i="3"/>
  <c r="BJ109" i="3"/>
  <c r="BJ112" i="3" s="1"/>
  <c r="BJ105" i="3" s="1"/>
  <c r="BJ88" i="3"/>
  <c r="BJ82" i="3" s="1"/>
  <c r="BI111" i="3"/>
  <c r="BI104" i="3" s="1"/>
  <c r="BL75" i="3"/>
  <c r="BK85" i="3"/>
  <c r="BK86" i="3"/>
  <c r="BN48" i="3"/>
  <c r="AL47" i="3"/>
  <c r="AM74" i="3"/>
  <c r="AM77" i="3" s="1"/>
  <c r="AJ21" i="13" l="1"/>
  <c r="AK5" i="14"/>
  <c r="AL50" i="3"/>
  <c r="AL7" i="14"/>
  <c r="AK62" i="3"/>
  <c r="AL99" i="3"/>
  <c r="AL57" i="3"/>
  <c r="BI92" i="3"/>
  <c r="BI91" i="3"/>
  <c r="AM78" i="3"/>
  <c r="AM79" i="3" s="1"/>
  <c r="BK115" i="3"/>
  <c r="BK117" i="3"/>
  <c r="BK116" i="3"/>
  <c r="AL100" i="3"/>
  <c r="AL51" i="3"/>
  <c r="BK68" i="3"/>
  <c r="BK70" i="3" s="1"/>
  <c r="BJ65" i="3"/>
  <c r="BJ89" i="3"/>
  <c r="BI83" i="3"/>
  <c r="BL113" i="3"/>
  <c r="AM95" i="3"/>
  <c r="AL98" i="3"/>
  <c r="BL86" i="3"/>
  <c r="BL85" i="3"/>
  <c r="BM75" i="3"/>
  <c r="BJ111" i="3"/>
  <c r="BJ104" i="3" s="1"/>
  <c r="BN67" i="3"/>
  <c r="BO58" i="3"/>
  <c r="BL97" i="3"/>
  <c r="BK109" i="3"/>
  <c r="BK112" i="3" s="1"/>
  <c r="BK105" i="3" s="1"/>
  <c r="BK108" i="3"/>
  <c r="BK107" i="3"/>
  <c r="BO48" i="3"/>
  <c r="BK88" i="3"/>
  <c r="BK82" i="3" s="1"/>
  <c r="AL53" i="3"/>
  <c r="AL49" i="3"/>
  <c r="AM46" i="3"/>
  <c r="AM76" i="3"/>
  <c r="AN73" i="3"/>
  <c r="AL4" i="14" l="1"/>
  <c r="AL9" i="14"/>
  <c r="AL52" i="3"/>
  <c r="AL10" i="14"/>
  <c r="AL101" i="3"/>
  <c r="BJ92" i="3"/>
  <c r="BJ91" i="3"/>
  <c r="AL60" i="3"/>
  <c r="AL59" i="3"/>
  <c r="AM56" i="3"/>
  <c r="BL115" i="3"/>
  <c r="BL117" i="3"/>
  <c r="BL116" i="3"/>
  <c r="AL61" i="3"/>
  <c r="BK65" i="3"/>
  <c r="BL68" i="3"/>
  <c r="BL70" i="3" s="1"/>
  <c r="BM113" i="3"/>
  <c r="BK89" i="3"/>
  <c r="BJ83" i="3"/>
  <c r="AM96" i="3"/>
  <c r="BM97" i="3"/>
  <c r="BL109" i="3"/>
  <c r="BL112" i="3" s="1"/>
  <c r="BL105" i="3" s="1"/>
  <c r="BL108" i="3"/>
  <c r="BL107" i="3"/>
  <c r="BO67" i="3"/>
  <c r="BP58" i="3"/>
  <c r="BL88" i="3"/>
  <c r="BL82" i="3" s="1"/>
  <c r="BP48" i="3"/>
  <c r="BM85" i="3"/>
  <c r="BN75" i="3"/>
  <c r="BM86" i="3"/>
  <c r="BK111" i="3"/>
  <c r="BK104" i="3" s="1"/>
  <c r="AM47" i="3"/>
  <c r="AM50" i="3" s="1"/>
  <c r="AN74" i="3"/>
  <c r="AN77" i="3" s="1"/>
  <c r="AK21" i="13" l="1"/>
  <c r="AL5" i="14"/>
  <c r="BM117" i="3"/>
  <c r="BM116" i="3"/>
  <c r="BM115" i="3"/>
  <c r="AM57" i="3"/>
  <c r="AL62" i="3"/>
  <c r="BK92" i="3"/>
  <c r="BK91" i="3"/>
  <c r="AM99" i="3"/>
  <c r="AN78" i="3"/>
  <c r="AN79" i="3" s="1"/>
  <c r="AM100" i="3"/>
  <c r="AM51" i="3"/>
  <c r="AM52" i="3" s="1"/>
  <c r="BM68" i="3"/>
  <c r="BM70" i="3" s="1"/>
  <c r="BL65" i="3"/>
  <c r="BL89" i="3"/>
  <c r="BK83" i="3"/>
  <c r="BN113" i="3"/>
  <c r="AN95" i="3"/>
  <c r="AM98" i="3"/>
  <c r="BM88" i="3"/>
  <c r="BM82" i="3" s="1"/>
  <c r="BN86" i="3"/>
  <c r="BN85" i="3"/>
  <c r="BO75" i="3"/>
  <c r="BL111" i="3"/>
  <c r="BL104" i="3" s="1"/>
  <c r="BQ58" i="3"/>
  <c r="BP67" i="3"/>
  <c r="BQ48" i="3"/>
  <c r="BM109" i="3"/>
  <c r="BM112" i="3" s="1"/>
  <c r="BM105" i="3" s="1"/>
  <c r="BN97" i="3"/>
  <c r="BM108" i="3"/>
  <c r="BM107" i="3"/>
  <c r="AM53" i="3"/>
  <c r="AM49" i="3"/>
  <c r="AN46" i="3"/>
  <c r="AN76" i="3"/>
  <c r="AO73" i="3"/>
  <c r="L20" i="13" l="1"/>
  <c r="L134" i="14"/>
  <c r="AM60" i="3"/>
  <c r="AM59" i="3"/>
  <c r="AN56" i="3"/>
  <c r="AM61" i="3"/>
  <c r="BN117" i="3"/>
  <c r="BN116" i="3"/>
  <c r="BN115" i="3"/>
  <c r="AM101" i="3"/>
  <c r="BL92" i="3"/>
  <c r="BL91" i="3"/>
  <c r="BM65" i="3"/>
  <c r="BN68" i="3"/>
  <c r="BN70" i="3" s="1"/>
  <c r="BO113" i="3"/>
  <c r="BL83" i="3"/>
  <c r="BM89" i="3"/>
  <c r="AN96" i="3"/>
  <c r="BN109" i="3"/>
  <c r="BN112" i="3" s="1"/>
  <c r="BN105" i="3" s="1"/>
  <c r="BO97" i="3"/>
  <c r="BN108" i="3"/>
  <c r="BN107" i="3"/>
  <c r="BR48" i="3"/>
  <c r="BO85" i="3"/>
  <c r="BP75" i="3"/>
  <c r="BO86" i="3"/>
  <c r="BN88" i="3"/>
  <c r="BN82" i="3" s="1"/>
  <c r="BM111" i="3"/>
  <c r="BM104" i="3" s="1"/>
  <c r="BQ67" i="3"/>
  <c r="BR58" i="3"/>
  <c r="AN47" i="3"/>
  <c r="AN50" i="3" s="1"/>
  <c r="AO74" i="3"/>
  <c r="AO77" i="3" s="1"/>
  <c r="AB29" i="13" l="1"/>
  <c r="AN99" i="3"/>
  <c r="AN57" i="3"/>
  <c r="AO78" i="3"/>
  <c r="AO79" i="3" s="1"/>
  <c r="BM91" i="3"/>
  <c r="BM92" i="3"/>
  <c r="AM62" i="3"/>
  <c r="AN100" i="3"/>
  <c r="BO116" i="3"/>
  <c r="BO115" i="3"/>
  <c r="BO117" i="3"/>
  <c r="AN51" i="3"/>
  <c r="AN52" i="3" s="1"/>
  <c r="BO68" i="3"/>
  <c r="BO70" i="3" s="1"/>
  <c r="BN65" i="3"/>
  <c r="BN89" i="3"/>
  <c r="BM83" i="3"/>
  <c r="BP113" i="3"/>
  <c r="AN98" i="3"/>
  <c r="AO95" i="3"/>
  <c r="BS48" i="3"/>
  <c r="BS58" i="3"/>
  <c r="BR67" i="3"/>
  <c r="BO88" i="3"/>
  <c r="BO82" i="3" s="1"/>
  <c r="BN111" i="3"/>
  <c r="BN104" i="3" s="1"/>
  <c r="BQ75" i="3"/>
  <c r="BP86" i="3"/>
  <c r="BP85" i="3"/>
  <c r="BP97" i="3"/>
  <c r="BO109" i="3"/>
  <c r="BO112" i="3" s="1"/>
  <c r="BO105" i="3" s="1"/>
  <c r="BO108" i="3"/>
  <c r="BO107" i="3"/>
  <c r="AO76" i="3"/>
  <c r="AP73" i="3"/>
  <c r="AN53" i="3"/>
  <c r="AN49" i="3"/>
  <c r="AO46" i="3"/>
  <c r="AJ29" i="13" l="1"/>
  <c r="U29" i="13"/>
  <c r="AD29" i="13"/>
  <c r="Z29" i="13"/>
  <c r="AK29" i="13"/>
  <c r="S29" i="13"/>
  <c r="L133" i="14"/>
  <c r="AE29" i="13"/>
  <c r="AC29" i="13"/>
  <c r="AH29" i="13"/>
  <c r="V29" i="13"/>
  <c r="AA29" i="13"/>
  <c r="W29" i="13"/>
  <c r="AF29" i="13"/>
  <c r="Y29" i="13"/>
  <c r="X29" i="13"/>
  <c r="AI29" i="13"/>
  <c r="AG29" i="13"/>
  <c r="AL21" i="13"/>
  <c r="AL29" i="13" s="1"/>
  <c r="L19" i="13"/>
  <c r="AN60" i="3"/>
  <c r="AN59" i="3"/>
  <c r="AO56" i="3"/>
  <c r="AN61" i="3"/>
  <c r="BP116" i="3"/>
  <c r="BP115" i="3"/>
  <c r="BP117" i="3"/>
  <c r="BN91" i="3"/>
  <c r="BN92" i="3"/>
  <c r="AN101" i="3"/>
  <c r="BO65" i="3"/>
  <c r="BP68" i="3"/>
  <c r="BP70" i="3" s="1"/>
  <c r="BQ113" i="3"/>
  <c r="BN83" i="3"/>
  <c r="BO89" i="3"/>
  <c r="AO96" i="3"/>
  <c r="BP107" i="3"/>
  <c r="BQ97" i="3"/>
  <c r="BP109" i="3"/>
  <c r="BP112" i="3" s="1"/>
  <c r="BP105" i="3" s="1"/>
  <c r="BP108" i="3"/>
  <c r="BS67" i="3"/>
  <c r="BT58" i="3"/>
  <c r="BP88" i="3"/>
  <c r="BP82" i="3" s="1"/>
  <c r="BQ85" i="3"/>
  <c r="BR75" i="3"/>
  <c r="BQ86" i="3"/>
  <c r="BT48" i="3"/>
  <c r="BO111" i="3"/>
  <c r="BO104" i="3" s="1"/>
  <c r="AO47" i="3"/>
  <c r="AO50" i="3" s="1"/>
  <c r="AP74" i="3"/>
  <c r="AP77" i="3" s="1"/>
  <c r="AJ33" i="13" l="1"/>
  <c r="AJ37" i="13" s="1"/>
  <c r="AI33" i="13"/>
  <c r="AI37" i="13" s="1"/>
  <c r="AA33" i="13"/>
  <c r="AA37" i="13" s="1"/>
  <c r="Y33" i="13"/>
  <c r="Y37" i="13" s="1"/>
  <c r="AC33" i="13"/>
  <c r="AC37" i="13" s="1"/>
  <c r="AD33" i="13"/>
  <c r="AD37" i="13" s="1"/>
  <c r="AE33" i="13"/>
  <c r="AE37" i="13" s="1"/>
  <c r="Z33" i="13"/>
  <c r="Z37" i="13" s="1"/>
  <c r="S33" i="13"/>
  <c r="S37" i="13" s="1"/>
  <c r="V33" i="13"/>
  <c r="V37" i="13" s="1"/>
  <c r="AG33" i="13"/>
  <c r="AG37" i="13" s="1"/>
  <c r="AF33" i="13"/>
  <c r="AF37" i="13" s="1"/>
  <c r="W33" i="13"/>
  <c r="X33" i="13"/>
  <c r="X37" i="13" s="1"/>
  <c r="AB33" i="13"/>
  <c r="AB37" i="13" s="1"/>
  <c r="AH33" i="13"/>
  <c r="AH37" i="13" s="1"/>
  <c r="AK33" i="13"/>
  <c r="AK37" i="13" s="1"/>
  <c r="L128" i="14"/>
  <c r="L129" i="14"/>
  <c r="L131" i="14"/>
  <c r="L132" i="14"/>
  <c r="L130" i="14"/>
  <c r="L125" i="14"/>
  <c r="L127" i="14"/>
  <c r="L126" i="14"/>
  <c r="T29" i="13"/>
  <c r="T33" i="13" s="1"/>
  <c r="L22" i="13"/>
  <c r="L21" i="13"/>
  <c r="L123" i="14"/>
  <c r="AP78" i="3"/>
  <c r="AP79" i="3" s="1"/>
  <c r="AO99" i="3"/>
  <c r="AO57" i="3"/>
  <c r="AO61" i="3" s="1"/>
  <c r="AN62" i="3"/>
  <c r="AO100" i="3"/>
  <c r="BO91" i="3"/>
  <c r="BO92" i="3"/>
  <c r="BQ116" i="3"/>
  <c r="BQ115" i="3"/>
  <c r="BQ117" i="3"/>
  <c r="AO51" i="3"/>
  <c r="AO52" i="3" s="1"/>
  <c r="BQ68" i="3"/>
  <c r="BQ70" i="3" s="1"/>
  <c r="BP65" i="3"/>
  <c r="BP89" i="3"/>
  <c r="BO83" i="3"/>
  <c r="BR113" i="3"/>
  <c r="AP95" i="3"/>
  <c r="AO98" i="3"/>
  <c r="BU48" i="3"/>
  <c r="BU58" i="3"/>
  <c r="BT67" i="3"/>
  <c r="BR85" i="3"/>
  <c r="BR86" i="3"/>
  <c r="BS75" i="3"/>
  <c r="BP111" i="3"/>
  <c r="BP104" i="3" s="1"/>
  <c r="BQ88" i="3"/>
  <c r="BQ82" i="3" s="1"/>
  <c r="BR97" i="3"/>
  <c r="BQ107" i="3"/>
  <c r="BQ109" i="3"/>
  <c r="BQ112" i="3" s="1"/>
  <c r="BQ105" i="3" s="1"/>
  <c r="BQ108" i="3"/>
  <c r="AP76" i="3"/>
  <c r="AQ73" i="3"/>
  <c r="AP46" i="3"/>
  <c r="AO53" i="3"/>
  <c r="AO49" i="3"/>
  <c r="W37" i="13" l="1"/>
  <c r="W39" i="13" s="1"/>
  <c r="AK39" i="13"/>
  <c r="X39" i="13"/>
  <c r="V39" i="13"/>
  <c r="AB39" i="13"/>
  <c r="AJ39" i="13"/>
  <c r="Y39" i="13"/>
  <c r="Z39" i="13"/>
  <c r="AA39" i="13"/>
  <c r="AD39" i="13"/>
  <c r="AH39" i="13"/>
  <c r="AE39" i="13"/>
  <c r="AF39" i="13"/>
  <c r="AC39" i="13"/>
  <c r="AI39" i="13"/>
  <c r="AG39" i="13"/>
  <c r="T37" i="13"/>
  <c r="T39" i="13" s="1"/>
  <c r="L124" i="14"/>
  <c r="AL33" i="13"/>
  <c r="AO60" i="3"/>
  <c r="AO62" i="3" s="1"/>
  <c r="AP56" i="3"/>
  <c r="AO59" i="3"/>
  <c r="BR115" i="3"/>
  <c r="BR117" i="3"/>
  <c r="BR116" i="3"/>
  <c r="AO101" i="3"/>
  <c r="BP92" i="3"/>
  <c r="BP91" i="3"/>
  <c r="BQ65" i="3"/>
  <c r="BR68" i="3"/>
  <c r="BR70" i="3" s="1"/>
  <c r="BS113" i="3"/>
  <c r="BQ89" i="3"/>
  <c r="BP83" i="3"/>
  <c r="AP96" i="3"/>
  <c r="BR107" i="3"/>
  <c r="BR109" i="3"/>
  <c r="BR112" i="3" s="1"/>
  <c r="BR105" i="3" s="1"/>
  <c r="BS97" i="3"/>
  <c r="BR108" i="3"/>
  <c r="BR88" i="3"/>
  <c r="BR82" i="3" s="1"/>
  <c r="BV58" i="3"/>
  <c r="BV67" i="3" s="1"/>
  <c r="BU67" i="3"/>
  <c r="BQ111" i="3"/>
  <c r="BQ104" i="3" s="1"/>
  <c r="BV48" i="3"/>
  <c r="BS86" i="3"/>
  <c r="BT75" i="3"/>
  <c r="BS85" i="3"/>
  <c r="AP47" i="3"/>
  <c r="AP50" i="3" s="1"/>
  <c r="AQ74" i="3"/>
  <c r="AQ77" i="3" s="1"/>
  <c r="L135" i="14" l="1"/>
  <c r="L27" i="14"/>
  <c r="AL37" i="13"/>
  <c r="AP99" i="3"/>
  <c r="AQ78" i="3"/>
  <c r="AQ79" i="3" s="1"/>
  <c r="BS115" i="3"/>
  <c r="BS117" i="3"/>
  <c r="BS116" i="3"/>
  <c r="AP57" i="3"/>
  <c r="AP61" i="3" s="1"/>
  <c r="AP100" i="3"/>
  <c r="BQ92" i="3"/>
  <c r="BQ91" i="3"/>
  <c r="AP51" i="3"/>
  <c r="AP52" i="3" s="1"/>
  <c r="BS68" i="3"/>
  <c r="BS70" i="3" s="1"/>
  <c r="BR65" i="3"/>
  <c r="BR89" i="3"/>
  <c r="BQ83" i="3"/>
  <c r="BT113" i="3"/>
  <c r="AP98" i="3"/>
  <c r="AQ95" i="3"/>
  <c r="BS88" i="3"/>
  <c r="BS82" i="3" s="1"/>
  <c r="BT85" i="3"/>
  <c r="BU75" i="3"/>
  <c r="BT86" i="3"/>
  <c r="BR111" i="3"/>
  <c r="BR104" i="3" s="1"/>
  <c r="BT97" i="3"/>
  <c r="BS109" i="3"/>
  <c r="BS112" i="3" s="1"/>
  <c r="BS105" i="3" s="1"/>
  <c r="BS108" i="3"/>
  <c r="BS107" i="3"/>
  <c r="AP53" i="3"/>
  <c r="AP49" i="3"/>
  <c r="AQ46" i="3"/>
  <c r="AQ76" i="3"/>
  <c r="AR73" i="3"/>
  <c r="L38" i="14" l="1"/>
  <c r="U33" i="13"/>
  <c r="U37" i="13" s="1"/>
  <c r="L30" i="13"/>
  <c r="L27" i="13"/>
  <c r="AL39" i="13"/>
  <c r="AP101" i="3"/>
  <c r="BT115" i="3"/>
  <c r="BT117" i="3"/>
  <c r="BT116" i="3"/>
  <c r="BR92" i="3"/>
  <c r="BR91" i="3"/>
  <c r="AP60" i="3"/>
  <c r="AP62" i="3" s="1"/>
  <c r="AQ56" i="3"/>
  <c r="AP59" i="3"/>
  <c r="BS65" i="3"/>
  <c r="BT68" i="3"/>
  <c r="BT70" i="3" s="1"/>
  <c r="BS89" i="3"/>
  <c r="BR83" i="3"/>
  <c r="BU113" i="3"/>
  <c r="AQ96" i="3"/>
  <c r="BT109" i="3"/>
  <c r="BT112" i="3" s="1"/>
  <c r="BT105" i="3" s="1"/>
  <c r="BT108" i="3"/>
  <c r="BU97" i="3"/>
  <c r="BT107" i="3"/>
  <c r="BS111" i="3"/>
  <c r="BS104" i="3" s="1"/>
  <c r="BT88" i="3"/>
  <c r="BT82" i="3" s="1"/>
  <c r="BU86" i="3"/>
  <c r="BU85" i="3"/>
  <c r="BV75" i="3"/>
  <c r="AQ47" i="3"/>
  <c r="AQ50" i="3" s="1"/>
  <c r="AR74" i="3"/>
  <c r="AR77" i="3" s="1"/>
  <c r="U39" i="13" l="1"/>
  <c r="AQ99" i="3"/>
  <c r="AQ57" i="3"/>
  <c r="AQ100" i="3"/>
  <c r="BU117" i="3"/>
  <c r="BU116" i="3"/>
  <c r="BU115" i="3"/>
  <c r="BS92" i="3"/>
  <c r="BS91" i="3"/>
  <c r="AR78" i="3"/>
  <c r="AR79" i="3" s="1"/>
  <c r="AQ51" i="3"/>
  <c r="AQ52" i="3" s="1"/>
  <c r="BT65" i="3"/>
  <c r="BU68" i="3"/>
  <c r="BU70" i="3" s="1"/>
  <c r="BV113" i="3"/>
  <c r="BS83" i="3"/>
  <c r="BT89" i="3"/>
  <c r="AR95" i="3"/>
  <c r="AQ98" i="3"/>
  <c r="BT111" i="3"/>
  <c r="BT104" i="3" s="1"/>
  <c r="BU88" i="3"/>
  <c r="BU82" i="3" s="1"/>
  <c r="BV85" i="3"/>
  <c r="BV86" i="3"/>
  <c r="BU109" i="3"/>
  <c r="BU112" i="3" s="1"/>
  <c r="BU105" i="3" s="1"/>
  <c r="BU107" i="3"/>
  <c r="BU108" i="3"/>
  <c r="BV97" i="3"/>
  <c r="AR46" i="3"/>
  <c r="AQ53" i="3"/>
  <c r="AQ49" i="3"/>
  <c r="AR76" i="3"/>
  <c r="AS73" i="3"/>
  <c r="AQ101" i="3" l="1"/>
  <c r="O81" i="3"/>
  <c r="O103" i="3"/>
  <c r="O64" i="3"/>
  <c r="P64" i="3"/>
  <c r="P103" i="3"/>
  <c r="P81" i="3"/>
  <c r="Q103" i="3"/>
  <c r="Q64" i="3"/>
  <c r="Q81" i="3"/>
  <c r="R103" i="3"/>
  <c r="R81" i="3"/>
  <c r="R64" i="3"/>
  <c r="S103" i="3"/>
  <c r="S64" i="3"/>
  <c r="S81" i="3"/>
  <c r="T103" i="3"/>
  <c r="T81" i="3"/>
  <c r="T64" i="3"/>
  <c r="U81" i="3"/>
  <c r="U103" i="3"/>
  <c r="U64" i="3"/>
  <c r="V81" i="3"/>
  <c r="V103" i="3"/>
  <c r="V64" i="3"/>
  <c r="W81" i="3"/>
  <c r="W103" i="3"/>
  <c r="W64" i="3"/>
  <c r="X81" i="3"/>
  <c r="X103" i="3"/>
  <c r="X64" i="3"/>
  <c r="Y81" i="3"/>
  <c r="Y103" i="3"/>
  <c r="Z81" i="3"/>
  <c r="Y64" i="3"/>
  <c r="Z103" i="3"/>
  <c r="Z64" i="3"/>
  <c r="AA81" i="3"/>
  <c r="AA103" i="3"/>
  <c r="AA64" i="3"/>
  <c r="AB81" i="3"/>
  <c r="AB103" i="3"/>
  <c r="AB64" i="3"/>
  <c r="AC81" i="3"/>
  <c r="AC103" i="3"/>
  <c r="AC64" i="3"/>
  <c r="AD81" i="3"/>
  <c r="AD103" i="3"/>
  <c r="AE81" i="3"/>
  <c r="AD64" i="3"/>
  <c r="AE103" i="3"/>
  <c r="AE64" i="3"/>
  <c r="AF81" i="3"/>
  <c r="AF103" i="3"/>
  <c r="AG81" i="3"/>
  <c r="AF64" i="3"/>
  <c r="AG103" i="3"/>
  <c r="AH81" i="3"/>
  <c r="AG64" i="3"/>
  <c r="AH103" i="3"/>
  <c r="AH64" i="3"/>
  <c r="AI81" i="3"/>
  <c r="AJ81" i="3"/>
  <c r="AI103" i="3"/>
  <c r="AI64" i="3"/>
  <c r="AK81" i="3"/>
  <c r="AJ103" i="3"/>
  <c r="AJ64" i="3"/>
  <c r="AK103" i="3"/>
  <c r="AL81" i="3"/>
  <c r="AK64" i="3"/>
  <c r="AL103" i="3"/>
  <c r="AM81" i="3"/>
  <c r="AL64" i="3"/>
  <c r="AN81" i="3"/>
  <c r="AM103" i="3"/>
  <c r="AM64" i="3"/>
  <c r="AN103" i="3"/>
  <c r="AO81" i="3"/>
  <c r="AN64" i="3"/>
  <c r="AO103" i="3"/>
  <c r="AP81" i="3"/>
  <c r="AO64" i="3"/>
  <c r="AP103" i="3"/>
  <c r="AQ81" i="3"/>
  <c r="AP64" i="3"/>
  <c r="AR81" i="3"/>
  <c r="AQ103" i="3"/>
  <c r="AR103" i="3"/>
  <c r="AQ60" i="3"/>
  <c r="AR56" i="3"/>
  <c r="AQ59" i="3"/>
  <c r="AQ61" i="3"/>
  <c r="AS81" i="3"/>
  <c r="BT92" i="3"/>
  <c r="BT91" i="3"/>
  <c r="AQ64" i="3"/>
  <c r="BV117" i="3"/>
  <c r="BV116" i="3"/>
  <c r="BV115" i="3"/>
  <c r="BU65" i="3"/>
  <c r="BV68" i="3"/>
  <c r="BV70" i="3" s="1"/>
  <c r="BU89" i="3"/>
  <c r="BT83" i="3"/>
  <c r="AR96" i="3"/>
  <c r="BV108" i="3"/>
  <c r="BV107" i="3"/>
  <c r="BV109" i="3"/>
  <c r="BV112" i="3" s="1"/>
  <c r="BV105" i="3" s="1"/>
  <c r="BV88" i="3"/>
  <c r="BV82" i="3" s="1"/>
  <c r="BU111" i="3"/>
  <c r="BU104" i="3" s="1"/>
  <c r="AR47" i="3"/>
  <c r="AR50" i="3" s="1"/>
  <c r="AS74" i="3"/>
  <c r="AS77" i="3" s="1"/>
  <c r="AR100" i="3" l="1"/>
  <c r="BU91" i="3"/>
  <c r="BU92" i="3"/>
  <c r="AS78" i="3"/>
  <c r="AS79" i="3" s="1"/>
  <c r="AR99" i="3"/>
  <c r="AR64" i="3"/>
  <c r="AR57" i="3"/>
  <c r="AR61" i="3" s="1"/>
  <c r="AQ62" i="3"/>
  <c r="AR51" i="3"/>
  <c r="AR52" i="3" s="1"/>
  <c r="BV65" i="3"/>
  <c r="BV89" i="3"/>
  <c r="BU83" i="3"/>
  <c r="AS95" i="3"/>
  <c r="AR98" i="3"/>
  <c r="BV111" i="3"/>
  <c r="BV104" i="3" s="1"/>
  <c r="AR53" i="3"/>
  <c r="AR49" i="3"/>
  <c r="AS46" i="3"/>
  <c r="AT73" i="3"/>
  <c r="AS76" i="3"/>
  <c r="AR101" i="3" l="1"/>
  <c r="BV91" i="3"/>
  <c r="BV92" i="3"/>
  <c r="AS103" i="3"/>
  <c r="AT81" i="3"/>
  <c r="AR60" i="3"/>
  <c r="AR62" i="3" s="1"/>
  <c r="AS56" i="3"/>
  <c r="AR59" i="3"/>
  <c r="BV83" i="3"/>
  <c r="AS96" i="3"/>
  <c r="AS47" i="3"/>
  <c r="AS50" i="3" s="1"/>
  <c r="AT74" i="3"/>
  <c r="AT77" i="3" s="1"/>
  <c r="AS99" i="3" l="1"/>
  <c r="AS64" i="3"/>
  <c r="AS57" i="3"/>
  <c r="AT78" i="3"/>
  <c r="AT79" i="3" s="1"/>
  <c r="AS100" i="3"/>
  <c r="AS51" i="3"/>
  <c r="AS52" i="3" s="1"/>
  <c r="AT95" i="3"/>
  <c r="AS98" i="3"/>
  <c r="AS53" i="3"/>
  <c r="AS49" i="3"/>
  <c r="AT46" i="3"/>
  <c r="AU73" i="3"/>
  <c r="AT76" i="3"/>
  <c r="AS60" i="3" l="1"/>
  <c r="AT56" i="3"/>
  <c r="AS59" i="3"/>
  <c r="AS61" i="3"/>
  <c r="AU81" i="3"/>
  <c r="AT103" i="3"/>
  <c r="AS101" i="3"/>
  <c r="AT96" i="3"/>
  <c r="AT47" i="3"/>
  <c r="AT50" i="3" s="1"/>
  <c r="AU74" i="3"/>
  <c r="AU77" i="3" s="1"/>
  <c r="AU78" i="3" l="1"/>
  <c r="AU79" i="3" s="1"/>
  <c r="AT99" i="3"/>
  <c r="AT100" i="3"/>
  <c r="AT64" i="3"/>
  <c r="AT57" i="3"/>
  <c r="AT61" i="3" s="1"/>
  <c r="AS62" i="3"/>
  <c r="AT51" i="3"/>
  <c r="AT52" i="3" s="1"/>
  <c r="AU95" i="3"/>
  <c r="AT98" i="3"/>
  <c r="AT53" i="3"/>
  <c r="AT49" i="3"/>
  <c r="AU46" i="3"/>
  <c r="AU76" i="3"/>
  <c r="AV73" i="3"/>
  <c r="AT101" i="3" l="1"/>
  <c r="AT60" i="3"/>
  <c r="AT62" i="3" s="1"/>
  <c r="AU56" i="3"/>
  <c r="AT59" i="3"/>
  <c r="AV81" i="3"/>
  <c r="AU103" i="3"/>
  <c r="AU96" i="3"/>
  <c r="AV74" i="3"/>
  <c r="AV77" i="3" s="1"/>
  <c r="AU47" i="3"/>
  <c r="AU50" i="3" s="1"/>
  <c r="AU100" i="3" l="1"/>
  <c r="AU99" i="3"/>
  <c r="AU64" i="3"/>
  <c r="AU57" i="3"/>
  <c r="AV78" i="3"/>
  <c r="AV79" i="3" s="1"/>
  <c r="AU51" i="3"/>
  <c r="AU52" i="3" s="1"/>
  <c r="AV95" i="3"/>
  <c r="AU98" i="3"/>
  <c r="AU53" i="3"/>
  <c r="AU49" i="3"/>
  <c r="AV46" i="3"/>
  <c r="AV76" i="3"/>
  <c r="AW73" i="3"/>
  <c r="AU101" i="3" l="1"/>
  <c r="AU60" i="3"/>
  <c r="AV56" i="3"/>
  <c r="AU59" i="3"/>
  <c r="AU61" i="3"/>
  <c r="AW81" i="3"/>
  <c r="AV103" i="3"/>
  <c r="AV96" i="3"/>
  <c r="AV47" i="3"/>
  <c r="AV50" i="3" s="1"/>
  <c r="AW74" i="3"/>
  <c r="AW77" i="3" s="1"/>
  <c r="AU62" i="3" l="1"/>
  <c r="AV100" i="3"/>
  <c r="AV99" i="3"/>
  <c r="AW78" i="3"/>
  <c r="AW79" i="3" s="1"/>
  <c r="AV64" i="3"/>
  <c r="AV57" i="3"/>
  <c r="AV61" i="3" s="1"/>
  <c r="AV51" i="3"/>
  <c r="AV52" i="3" s="1"/>
  <c r="AW95" i="3"/>
  <c r="AV98" i="3"/>
  <c r="AV53" i="3"/>
  <c r="AV49" i="3"/>
  <c r="AW46" i="3"/>
  <c r="AW76" i="3"/>
  <c r="AX73" i="3"/>
  <c r="AV101" i="3" l="1"/>
  <c r="AV60" i="3"/>
  <c r="AV62" i="3" s="1"/>
  <c r="AW56" i="3"/>
  <c r="AV59" i="3"/>
  <c r="AX81" i="3"/>
  <c r="AW103" i="3"/>
  <c r="AW96" i="3"/>
  <c r="AW47" i="3"/>
  <c r="AW50" i="3" s="1"/>
  <c r="AX74" i="3"/>
  <c r="AX77" i="3" s="1"/>
  <c r="AW100" i="3" l="1"/>
  <c r="AW99" i="3"/>
  <c r="AW64" i="3"/>
  <c r="AW57" i="3"/>
  <c r="AW61" i="3" s="1"/>
  <c r="AX78" i="3"/>
  <c r="AX79" i="3" s="1"/>
  <c r="AW51" i="3"/>
  <c r="AW52" i="3" s="1"/>
  <c r="AW98" i="3"/>
  <c r="AX95" i="3"/>
  <c r="AW53" i="3"/>
  <c r="AW49" i="3"/>
  <c r="AX46" i="3"/>
  <c r="AY73" i="3"/>
  <c r="AX76" i="3"/>
  <c r="AW101" i="3" l="1"/>
  <c r="AY81" i="3"/>
  <c r="AW60" i="3"/>
  <c r="AW62" i="3" s="1"/>
  <c r="AW59" i="3"/>
  <c r="AX56" i="3"/>
  <c r="AX103" i="3"/>
  <c r="AX96" i="3"/>
  <c r="AY74" i="3"/>
  <c r="AY77" i="3" s="1"/>
  <c r="AX47" i="3"/>
  <c r="AX50" i="3" s="1"/>
  <c r="AX100" i="3" l="1"/>
  <c r="AX64" i="3"/>
  <c r="AX57" i="3"/>
  <c r="AX99" i="3"/>
  <c r="AY78" i="3"/>
  <c r="AY79" i="3" s="1"/>
  <c r="AX51" i="3"/>
  <c r="AX52" i="3" s="1"/>
  <c r="AX98" i="3"/>
  <c r="AY95" i="3"/>
  <c r="AX53" i="3"/>
  <c r="AX49" i="3"/>
  <c r="AY46" i="3"/>
  <c r="AY76" i="3"/>
  <c r="AZ73" i="3"/>
  <c r="AX101" i="3" l="1"/>
  <c r="AX60" i="3"/>
  <c r="AX59" i="3"/>
  <c r="AY56" i="3"/>
  <c r="AZ81" i="3"/>
  <c r="AX61" i="3"/>
  <c r="AY103" i="3"/>
  <c r="AY96" i="3"/>
  <c r="AY47" i="3"/>
  <c r="AY50" i="3" s="1"/>
  <c r="AZ74" i="3"/>
  <c r="AZ77" i="3" s="1"/>
  <c r="AY99" i="3" l="1"/>
  <c r="AY64" i="3"/>
  <c r="AY57" i="3"/>
  <c r="AY100" i="3"/>
  <c r="AZ78" i="3"/>
  <c r="AZ79" i="3" s="1"/>
  <c r="AX62" i="3"/>
  <c r="AY51" i="3"/>
  <c r="AY52" i="3" s="1"/>
  <c r="AZ95" i="3"/>
  <c r="AY98" i="3"/>
  <c r="AY53" i="3"/>
  <c r="AY49" i="3"/>
  <c r="AZ46" i="3"/>
  <c r="AZ76" i="3"/>
  <c r="BA73" i="3"/>
  <c r="AY101" i="3" l="1"/>
  <c r="AY60" i="3"/>
  <c r="AZ56" i="3"/>
  <c r="AY59" i="3"/>
  <c r="AY61" i="3"/>
  <c r="AZ103" i="3"/>
  <c r="BA81" i="3"/>
  <c r="AZ96" i="3"/>
  <c r="BA74" i="3"/>
  <c r="BA77" i="3" s="1"/>
  <c r="AZ47" i="3"/>
  <c r="AZ50" i="3" s="1"/>
  <c r="AZ99" i="3" l="1"/>
  <c r="BA78" i="3"/>
  <c r="BA79" i="3" s="1"/>
  <c r="AZ100" i="3"/>
  <c r="AZ64" i="3"/>
  <c r="AZ57" i="3"/>
  <c r="AZ61" i="3" s="1"/>
  <c r="AY62" i="3"/>
  <c r="AZ51" i="3"/>
  <c r="AZ52" i="3" s="1"/>
  <c r="AZ98" i="3"/>
  <c r="BA95" i="3"/>
  <c r="AZ53" i="3"/>
  <c r="AZ49" i="3"/>
  <c r="BA46" i="3"/>
  <c r="BA76" i="3"/>
  <c r="BB73" i="3"/>
  <c r="AZ101" i="3" l="1"/>
  <c r="AZ60" i="3"/>
  <c r="AZ62" i="3" s="1"/>
  <c r="AZ59" i="3"/>
  <c r="BA56" i="3"/>
  <c r="BB81" i="3"/>
  <c r="BA103" i="3"/>
  <c r="BA96" i="3"/>
  <c r="BA47" i="3"/>
  <c r="BA50" i="3" s="1"/>
  <c r="BB74" i="3"/>
  <c r="BB77" i="3" s="1"/>
  <c r="BA99" i="3" l="1"/>
  <c r="BA100" i="3"/>
  <c r="BB78" i="3"/>
  <c r="BB79" i="3" s="1"/>
  <c r="BA64" i="3"/>
  <c r="BA57" i="3"/>
  <c r="BA51" i="3"/>
  <c r="BA52" i="3" s="1"/>
  <c r="BB95" i="3"/>
  <c r="BA98" i="3"/>
  <c r="BA53" i="3"/>
  <c r="BA49" i="3"/>
  <c r="BB46" i="3"/>
  <c r="BB76" i="3"/>
  <c r="BC73" i="3"/>
  <c r="BA101" i="3" l="1"/>
  <c r="BA60" i="3"/>
  <c r="BA59" i="3"/>
  <c r="BB56" i="3"/>
  <c r="BA61" i="3"/>
  <c r="BC81" i="3"/>
  <c r="BB103" i="3"/>
  <c r="BB96" i="3"/>
  <c r="BB47" i="3"/>
  <c r="BB50" i="3" s="1"/>
  <c r="BC74" i="3"/>
  <c r="BC77" i="3" s="1"/>
  <c r="BB100" i="3" l="1"/>
  <c r="BA62" i="3"/>
  <c r="BC78" i="3"/>
  <c r="BC79" i="3" s="1"/>
  <c r="BB99" i="3"/>
  <c r="BB64" i="3"/>
  <c r="BB57" i="3"/>
  <c r="BB61" i="3" s="1"/>
  <c r="BB51" i="3"/>
  <c r="BB52" i="3" s="1"/>
  <c r="BC95" i="3"/>
  <c r="BB98" i="3"/>
  <c r="BD73" i="3"/>
  <c r="BC76" i="3"/>
  <c r="BB53" i="3"/>
  <c r="BB49" i="3"/>
  <c r="BC46" i="3"/>
  <c r="BB101" i="3" l="1"/>
  <c r="BD81" i="3"/>
  <c r="BB60" i="3"/>
  <c r="BB62" i="3" s="1"/>
  <c r="BC56" i="3"/>
  <c r="BB59" i="3"/>
  <c r="BC103" i="3"/>
  <c r="BC96" i="3"/>
  <c r="BD74" i="3"/>
  <c r="BD77" i="3" s="1"/>
  <c r="BC47" i="3"/>
  <c r="BC50" i="3" s="1"/>
  <c r="BC99" i="3" l="1"/>
  <c r="BC100" i="3"/>
  <c r="BC64" i="3"/>
  <c r="BC57" i="3"/>
  <c r="BC61" i="3" s="1"/>
  <c r="BD78" i="3"/>
  <c r="BD79" i="3" s="1"/>
  <c r="BC51" i="3"/>
  <c r="BC52" i="3" s="1"/>
  <c r="BC98" i="3"/>
  <c r="BD95" i="3"/>
  <c r="BC53" i="3"/>
  <c r="BC49" i="3"/>
  <c r="BD46" i="3"/>
  <c r="BD76" i="3"/>
  <c r="BE73" i="3"/>
  <c r="BC101" i="3" l="1"/>
  <c r="BD103" i="3"/>
  <c r="BC60" i="3"/>
  <c r="BC62" i="3" s="1"/>
  <c r="BC59" i="3"/>
  <c r="BD56" i="3"/>
  <c r="BE81" i="3"/>
  <c r="BD96" i="3"/>
  <c r="BE74" i="3"/>
  <c r="BE77" i="3" s="1"/>
  <c r="BD47" i="3"/>
  <c r="BD50" i="3" s="1"/>
  <c r="BD99" i="3" l="1"/>
  <c r="BE78" i="3"/>
  <c r="BE79" i="3" s="1"/>
  <c r="BD64" i="3"/>
  <c r="BD57" i="3"/>
  <c r="BD100" i="3"/>
  <c r="BD51" i="3"/>
  <c r="BD52" i="3" s="1"/>
  <c r="BE95" i="3"/>
  <c r="BD98" i="3"/>
  <c r="BF73" i="3"/>
  <c r="BE76" i="3"/>
  <c r="BD53" i="3"/>
  <c r="BD49" i="3"/>
  <c r="BE46" i="3"/>
  <c r="BD60" i="3" l="1"/>
  <c r="BD59" i="3"/>
  <c r="BE56" i="3"/>
  <c r="BF81" i="3"/>
  <c r="BD61" i="3"/>
  <c r="BE103" i="3"/>
  <c r="BD101" i="3"/>
  <c r="BE96" i="3"/>
  <c r="BE47" i="3"/>
  <c r="BE50" i="3" s="1"/>
  <c r="BF74" i="3"/>
  <c r="BF77" i="3" s="1"/>
  <c r="BD62" i="3" l="1"/>
  <c r="BE99" i="3"/>
  <c r="BE100" i="3"/>
  <c r="BF78" i="3"/>
  <c r="BF79" i="3" s="1"/>
  <c r="BE64" i="3"/>
  <c r="BE57" i="3"/>
  <c r="BE61" i="3" s="1"/>
  <c r="BE51" i="3"/>
  <c r="BE52" i="3" s="1"/>
  <c r="BE98" i="3"/>
  <c r="BF95" i="3"/>
  <c r="BG73" i="3"/>
  <c r="BF76" i="3"/>
  <c r="BF46" i="3"/>
  <c r="BE53" i="3"/>
  <c r="BE49" i="3"/>
  <c r="BF103" i="3" l="1"/>
  <c r="BE101" i="3"/>
  <c r="BE60" i="3"/>
  <c r="BE62" i="3" s="1"/>
  <c r="BF56" i="3"/>
  <c r="BE59" i="3"/>
  <c r="BG81" i="3"/>
  <c r="BF96" i="3"/>
  <c r="BF47" i="3"/>
  <c r="BF50" i="3" s="1"/>
  <c r="BG74" i="3"/>
  <c r="BG77" i="3" s="1"/>
  <c r="BF99" i="3" l="1"/>
  <c r="BG78" i="3"/>
  <c r="BG79" i="3" s="1"/>
  <c r="BF64" i="3"/>
  <c r="BF57" i="3"/>
  <c r="BF100" i="3"/>
  <c r="BF51" i="3"/>
  <c r="BF52" i="3" s="1"/>
  <c r="BF98" i="3"/>
  <c r="BG95" i="3"/>
  <c r="BF53" i="3"/>
  <c r="BF49" i="3"/>
  <c r="BG46" i="3"/>
  <c r="BG76" i="3"/>
  <c r="BH73" i="3"/>
  <c r="BF101" i="3" l="1"/>
  <c r="BF60" i="3"/>
  <c r="BG56" i="3"/>
  <c r="BF59" i="3"/>
  <c r="BF61" i="3"/>
  <c r="BH81" i="3"/>
  <c r="BG103" i="3"/>
  <c r="BG96" i="3"/>
  <c r="BH74" i="3"/>
  <c r="BH77" i="3" s="1"/>
  <c r="BG47" i="3"/>
  <c r="BG50" i="3" s="1"/>
  <c r="BG99" i="3" l="1"/>
  <c r="BF62" i="3"/>
  <c r="BG100" i="3"/>
  <c r="BH78" i="3"/>
  <c r="BH79" i="3" s="1"/>
  <c r="BG64" i="3"/>
  <c r="BG57" i="3"/>
  <c r="BG51" i="3"/>
  <c r="BG52" i="3" s="1"/>
  <c r="BH95" i="3"/>
  <c r="BG98" i="3"/>
  <c r="BH76" i="3"/>
  <c r="BI73" i="3"/>
  <c r="BH46" i="3"/>
  <c r="BG53" i="3"/>
  <c r="BG49" i="3"/>
  <c r="BG101" i="3" l="1"/>
  <c r="BG60" i="3"/>
  <c r="BH56" i="3"/>
  <c r="BG59" i="3"/>
  <c r="BI81" i="3"/>
  <c r="BG61" i="3"/>
  <c r="BH103" i="3"/>
  <c r="BH96" i="3"/>
  <c r="BI74" i="3"/>
  <c r="BI77" i="3" s="1"/>
  <c r="BH47" i="3"/>
  <c r="BH50" i="3" s="1"/>
  <c r="BH99" i="3" l="1"/>
  <c r="BH100" i="3"/>
  <c r="BI78" i="3"/>
  <c r="BI79" i="3" s="1"/>
  <c r="BH64" i="3"/>
  <c r="BH57" i="3"/>
  <c r="BH61" i="3" s="1"/>
  <c r="BG62" i="3"/>
  <c r="BH51" i="3"/>
  <c r="BH52" i="3" s="1"/>
  <c r="BH98" i="3"/>
  <c r="BI95" i="3"/>
  <c r="BH53" i="3"/>
  <c r="BH49" i="3"/>
  <c r="BI46" i="3"/>
  <c r="BJ73" i="3"/>
  <c r="BI76" i="3"/>
  <c r="BH60" i="3" l="1"/>
  <c r="BH62" i="3" s="1"/>
  <c r="BH59" i="3"/>
  <c r="BI56" i="3"/>
  <c r="BI103" i="3"/>
  <c r="BJ81" i="3"/>
  <c r="BH101" i="3"/>
  <c r="BI96" i="3"/>
  <c r="BJ74" i="3"/>
  <c r="BJ77" i="3" s="1"/>
  <c r="BI47" i="3"/>
  <c r="BI50" i="3" s="1"/>
  <c r="BI100" i="3" l="1"/>
  <c r="BJ78" i="3"/>
  <c r="BJ79" i="3" s="1"/>
  <c r="BI99" i="3"/>
  <c r="BI64" i="3"/>
  <c r="BI57" i="3"/>
  <c r="BI51" i="3"/>
  <c r="BI52" i="3" s="1"/>
  <c r="BJ95" i="3"/>
  <c r="BI98" i="3"/>
  <c r="BI53" i="3"/>
  <c r="BI49" i="3"/>
  <c r="BJ46" i="3"/>
  <c r="BK73" i="3"/>
  <c r="BJ76" i="3"/>
  <c r="BI101" i="3" l="1"/>
  <c r="BI60" i="3"/>
  <c r="BJ56" i="3"/>
  <c r="BI59" i="3"/>
  <c r="BK81" i="3"/>
  <c r="BI61" i="3"/>
  <c r="BJ103" i="3"/>
  <c r="BJ96" i="3"/>
  <c r="BJ47" i="3"/>
  <c r="BJ50" i="3" s="1"/>
  <c r="BK74" i="3"/>
  <c r="BK77" i="3" s="1"/>
  <c r="BI62" i="3" l="1"/>
  <c r="BJ100" i="3"/>
  <c r="BJ99" i="3"/>
  <c r="BK78" i="3"/>
  <c r="BK79" i="3" s="1"/>
  <c r="BJ64" i="3"/>
  <c r="BJ57" i="3"/>
  <c r="BJ61" i="3" s="1"/>
  <c r="BJ51" i="3"/>
  <c r="BJ52" i="3" s="1"/>
  <c r="BK95" i="3"/>
  <c r="BJ98" i="3"/>
  <c r="BK76" i="3"/>
  <c r="BL73" i="3"/>
  <c r="BJ53" i="3"/>
  <c r="BJ49" i="3"/>
  <c r="BK46" i="3"/>
  <c r="BJ101" i="3" l="1"/>
  <c r="BJ60" i="3"/>
  <c r="BJ62" i="3" s="1"/>
  <c r="BK56" i="3"/>
  <c r="BJ59" i="3"/>
  <c r="BL81" i="3"/>
  <c r="BK103" i="3"/>
  <c r="BK96" i="3"/>
  <c r="BK47" i="3"/>
  <c r="BK50" i="3" s="1"/>
  <c r="BL74" i="3"/>
  <c r="BL77" i="3" s="1"/>
  <c r="BK100" i="3" l="1"/>
  <c r="BL78" i="3"/>
  <c r="BL79" i="3" s="1"/>
  <c r="BK99" i="3"/>
  <c r="BK64" i="3"/>
  <c r="BK57" i="3"/>
  <c r="BK51" i="3"/>
  <c r="BK52" i="3" s="1"/>
  <c r="BL95" i="3"/>
  <c r="BK98" i="3"/>
  <c r="BL76" i="3"/>
  <c r="BM73" i="3"/>
  <c r="BK53" i="3"/>
  <c r="BK49" i="3"/>
  <c r="BL46" i="3"/>
  <c r="BK101" i="3" l="1"/>
  <c r="BM81" i="3"/>
  <c r="BK60" i="3"/>
  <c r="BL56" i="3"/>
  <c r="BK59" i="3"/>
  <c r="BK61" i="3"/>
  <c r="BL103" i="3"/>
  <c r="BL96" i="3"/>
  <c r="BM74" i="3"/>
  <c r="BM77" i="3" s="1"/>
  <c r="BL47" i="3"/>
  <c r="BL50" i="3" s="1"/>
  <c r="BL100" i="3" l="1"/>
  <c r="BL64" i="3"/>
  <c r="BL57" i="3"/>
  <c r="BK62" i="3"/>
  <c r="BL99" i="3"/>
  <c r="BM78" i="3"/>
  <c r="BM79" i="3" s="1"/>
  <c r="BL51" i="3"/>
  <c r="BL52" i="3" s="1"/>
  <c r="BM95" i="3"/>
  <c r="BL98" i="3"/>
  <c r="BL53" i="3"/>
  <c r="BL49" i="3"/>
  <c r="BM46" i="3"/>
  <c r="BM76" i="3"/>
  <c r="BN73" i="3"/>
  <c r="BL101" i="3" l="1"/>
  <c r="BL60" i="3"/>
  <c r="BL59" i="3"/>
  <c r="BM56" i="3"/>
  <c r="BN81" i="3"/>
  <c r="BM103" i="3"/>
  <c r="BL61" i="3"/>
  <c r="BM96" i="3"/>
  <c r="BN74" i="3"/>
  <c r="BN77" i="3" s="1"/>
  <c r="BM47" i="3"/>
  <c r="BM50" i="3" s="1"/>
  <c r="BM99" i="3" l="1"/>
  <c r="BM100" i="3"/>
  <c r="BN78" i="3"/>
  <c r="BN79" i="3" s="1"/>
  <c r="BM64" i="3"/>
  <c r="BM57" i="3"/>
  <c r="BM61" i="3" s="1"/>
  <c r="BL62" i="3"/>
  <c r="BM51" i="3"/>
  <c r="BM52" i="3" s="1"/>
  <c r="BM98" i="3"/>
  <c r="BN95" i="3"/>
  <c r="BM53" i="3"/>
  <c r="BM49" i="3"/>
  <c r="BN46" i="3"/>
  <c r="BO73" i="3"/>
  <c r="BN76" i="3"/>
  <c r="BM101" i="3" l="1"/>
  <c r="BN103" i="3"/>
  <c r="BO81" i="3"/>
  <c r="BM60" i="3"/>
  <c r="BM62" i="3" s="1"/>
  <c r="BN56" i="3"/>
  <c r="BM59" i="3"/>
  <c r="BN96" i="3"/>
  <c r="BN47" i="3"/>
  <c r="BN50" i="3" s="1"/>
  <c r="BO74" i="3"/>
  <c r="BO77" i="3" s="1"/>
  <c r="BN64" i="3" l="1"/>
  <c r="BN57" i="3"/>
  <c r="BO78" i="3"/>
  <c r="BO79" i="3" s="1"/>
  <c r="BN99" i="3"/>
  <c r="BN100" i="3"/>
  <c r="BN51" i="3"/>
  <c r="BN52" i="3" s="1"/>
  <c r="BO95" i="3"/>
  <c r="BN98" i="3"/>
  <c r="BN53" i="3"/>
  <c r="BN49" i="3"/>
  <c r="BO46" i="3"/>
  <c r="BO76" i="3"/>
  <c r="BP73" i="3"/>
  <c r="BN101" i="3" l="1"/>
  <c r="BN60" i="3"/>
  <c r="BO56" i="3"/>
  <c r="BN59" i="3"/>
  <c r="BP81" i="3"/>
  <c r="BO103" i="3"/>
  <c r="BN61" i="3"/>
  <c r="BO96" i="3"/>
  <c r="BP74" i="3"/>
  <c r="BP77" i="3" s="1"/>
  <c r="BO47" i="3"/>
  <c r="BO50" i="3" s="1"/>
  <c r="BO100" i="3" l="1"/>
  <c r="BO99" i="3"/>
  <c r="BO64" i="3"/>
  <c r="BO57" i="3"/>
  <c r="BP78" i="3"/>
  <c r="BP79" i="3" s="1"/>
  <c r="BN62" i="3"/>
  <c r="BO51" i="3"/>
  <c r="BO52" i="3" s="1"/>
  <c r="BP95" i="3"/>
  <c r="BO98" i="3"/>
  <c r="BO53" i="3"/>
  <c r="BO49" i="3"/>
  <c r="BP46" i="3"/>
  <c r="BP76" i="3"/>
  <c r="BQ73" i="3"/>
  <c r="BO101" i="3" l="1"/>
  <c r="BO60" i="3"/>
  <c r="BO59" i="3"/>
  <c r="BP56" i="3"/>
  <c r="BO61" i="3"/>
  <c r="BP103" i="3"/>
  <c r="BQ81" i="3"/>
  <c r="BP96" i="3"/>
  <c r="BP47" i="3"/>
  <c r="BP50" i="3" s="1"/>
  <c r="BQ74" i="3"/>
  <c r="BQ77" i="3" s="1"/>
  <c r="BP100" i="3" l="1"/>
  <c r="BQ78" i="3"/>
  <c r="BQ79" i="3" s="1"/>
  <c r="BP99" i="3"/>
  <c r="BP64" i="3"/>
  <c r="BP57" i="3"/>
  <c r="BP61" i="3" s="1"/>
  <c r="BO62" i="3"/>
  <c r="BP51" i="3"/>
  <c r="BP52" i="3" s="1"/>
  <c r="BQ95" i="3"/>
  <c r="BP98" i="3"/>
  <c r="BP53" i="3"/>
  <c r="BP49" i="3"/>
  <c r="BQ46" i="3"/>
  <c r="BR73" i="3"/>
  <c r="BQ76" i="3"/>
  <c r="BP101" i="3" l="1"/>
  <c r="BP60" i="3"/>
  <c r="BP62" i="3" s="1"/>
  <c r="BQ56" i="3"/>
  <c r="BP59" i="3"/>
  <c r="BQ103" i="3"/>
  <c r="BR81" i="3"/>
  <c r="BQ96" i="3"/>
  <c r="BR74" i="3"/>
  <c r="BR77" i="3" s="1"/>
  <c r="BQ47" i="3"/>
  <c r="BQ50" i="3" s="1"/>
  <c r="BR78" i="3" l="1"/>
  <c r="BR79" i="3" s="1"/>
  <c r="BQ99" i="3"/>
  <c r="BQ100" i="3"/>
  <c r="BQ64" i="3"/>
  <c r="BQ57" i="3"/>
  <c r="BQ51" i="3"/>
  <c r="BQ52" i="3" s="1"/>
  <c r="BR95" i="3"/>
  <c r="BQ98" i="3"/>
  <c r="BQ53" i="3"/>
  <c r="BQ49" i="3"/>
  <c r="BR46" i="3"/>
  <c r="BS73" i="3"/>
  <c r="BR76" i="3"/>
  <c r="BQ101" i="3" l="1"/>
  <c r="BQ60" i="3"/>
  <c r="BQ59" i="3"/>
  <c r="BR56" i="3"/>
  <c r="BQ61" i="3"/>
  <c r="BR103" i="3"/>
  <c r="BS81" i="3"/>
  <c r="BR96" i="3"/>
  <c r="BS74" i="3"/>
  <c r="BS77" i="3" s="1"/>
  <c r="BR47" i="3"/>
  <c r="BR50" i="3" s="1"/>
  <c r="BR100" i="3" l="1"/>
  <c r="BS78" i="3"/>
  <c r="BS79" i="3" s="1"/>
  <c r="BR64" i="3"/>
  <c r="BR57" i="3"/>
  <c r="BR99" i="3"/>
  <c r="BQ62" i="3"/>
  <c r="BR51" i="3"/>
  <c r="BR52" i="3" s="1"/>
  <c r="BS95" i="3"/>
  <c r="BR98" i="3"/>
  <c r="BR53" i="3"/>
  <c r="BR49" i="3"/>
  <c r="BS46" i="3"/>
  <c r="BS76" i="3"/>
  <c r="BT73" i="3"/>
  <c r="BR101" i="3" l="1"/>
  <c r="BR60" i="3"/>
  <c r="BS56" i="3"/>
  <c r="BR59" i="3"/>
  <c r="BR61" i="3"/>
  <c r="BT81" i="3"/>
  <c r="BS103" i="3"/>
  <c r="BS96" i="3"/>
  <c r="BT74" i="3"/>
  <c r="BT77" i="3" s="1"/>
  <c r="BS47" i="3"/>
  <c r="BS50" i="3" s="1"/>
  <c r="BS99" i="3" l="1"/>
  <c r="BS100" i="3"/>
  <c r="BS64" i="3"/>
  <c r="BS57" i="3"/>
  <c r="BT78" i="3"/>
  <c r="BT79" i="3" s="1"/>
  <c r="BR62" i="3"/>
  <c r="BS51" i="3"/>
  <c r="BS52" i="3" s="1"/>
  <c r="BT95" i="3"/>
  <c r="BS98" i="3"/>
  <c r="BT76" i="3"/>
  <c r="BU73" i="3"/>
  <c r="BS53" i="3"/>
  <c r="BS49" i="3"/>
  <c r="BT46" i="3"/>
  <c r="BS101" i="3" l="1"/>
  <c r="BU81" i="3"/>
  <c r="BS60" i="3"/>
  <c r="BS59" i="3"/>
  <c r="BT56" i="3"/>
  <c r="BT103" i="3"/>
  <c r="BS61" i="3"/>
  <c r="BT96" i="3"/>
  <c r="BT47" i="3"/>
  <c r="BT50" i="3" s="1"/>
  <c r="BU74" i="3"/>
  <c r="BU77" i="3" s="1"/>
  <c r="BT99" i="3" l="1"/>
  <c r="BT100" i="3"/>
  <c r="BS62" i="3"/>
  <c r="BT64" i="3"/>
  <c r="BT57" i="3"/>
  <c r="BU78" i="3"/>
  <c r="BU79" i="3" s="1"/>
  <c r="BT51" i="3"/>
  <c r="BT52" i="3" s="1"/>
  <c r="BU95" i="3"/>
  <c r="BT98" i="3"/>
  <c r="BT53" i="3"/>
  <c r="BT49" i="3"/>
  <c r="BU46" i="3"/>
  <c r="BU76" i="3"/>
  <c r="BV73" i="3"/>
  <c r="BV81" i="3" l="1"/>
  <c r="BT101" i="3"/>
  <c r="BT60" i="3"/>
  <c r="BT59" i="3"/>
  <c r="BU56" i="3"/>
  <c r="BT61" i="3"/>
  <c r="BU103" i="3"/>
  <c r="BU96" i="3"/>
  <c r="BV74" i="3"/>
  <c r="BV77" i="3" s="1"/>
  <c r="BU47" i="3"/>
  <c r="BU50" i="3" s="1"/>
  <c r="BT62" i="3" l="1"/>
  <c r="BU64" i="3"/>
  <c r="BU57" i="3"/>
  <c r="BU99" i="3"/>
  <c r="BU100" i="3"/>
  <c r="BV78" i="3"/>
  <c r="BV79" i="3" s="1"/>
  <c r="BU51" i="3"/>
  <c r="BU52" i="3" s="1"/>
  <c r="BV95" i="3"/>
  <c r="BU98" i="3"/>
  <c r="BV46" i="3"/>
  <c r="BU49" i="3"/>
  <c r="BU53" i="3"/>
  <c r="BV76" i="3"/>
  <c r="BU60" i="3" l="1"/>
  <c r="BV56" i="3"/>
  <c r="BU59" i="3"/>
  <c r="BU61" i="3"/>
  <c r="BU101" i="3"/>
  <c r="BV103" i="3"/>
  <c r="BV96" i="3"/>
  <c r="BV47" i="3"/>
  <c r="BV50" i="3" s="1"/>
  <c r="BV99" i="3" l="1"/>
  <c r="BV100" i="3"/>
  <c r="BV64" i="3"/>
  <c r="BV57" i="3"/>
  <c r="BU62" i="3"/>
  <c r="BV51" i="3"/>
  <c r="BV52" i="3" s="1"/>
  <c r="BV98" i="3"/>
  <c r="BV53" i="3"/>
  <c r="BV49" i="3"/>
  <c r="BV101" i="3" l="1"/>
  <c r="BV60" i="3"/>
  <c r="BV59" i="3"/>
  <c r="BV61" i="3"/>
  <c r="BV62" i="3" l="1"/>
  <c r="A1" i="3"/>
  <c r="L105" i="14" l="1"/>
  <c r="L93" i="14"/>
  <c r="L25" i="14" l="1"/>
  <c r="L29" i="14" l="1"/>
  <c r="L25" i="13"/>
  <c r="L29" i="13" l="1"/>
  <c r="L33" i="14"/>
  <c r="L37" i="14" l="1"/>
  <c r="L39" i="14"/>
  <c r="L33" i="13"/>
  <c r="L39" i="13" l="1"/>
  <c r="L37" i="13"/>
</calcChain>
</file>

<file path=xl/sharedStrings.xml><?xml version="1.0" encoding="utf-8"?>
<sst xmlns="http://schemas.openxmlformats.org/spreadsheetml/2006/main" count="492" uniqueCount="241">
  <si>
    <t>Header 1</t>
    <phoneticPr fontId="2"/>
  </si>
  <si>
    <t>Header 2</t>
    <phoneticPr fontId="2"/>
  </si>
  <si>
    <t>Header 3</t>
    <phoneticPr fontId="2"/>
  </si>
  <si>
    <t>Formatting</t>
    <phoneticPr fontId="2"/>
  </si>
  <si>
    <t>Cell Formatting</t>
    <phoneticPr fontId="2"/>
  </si>
  <si>
    <t>User Input</t>
    <phoneticPr fontId="2"/>
  </si>
  <si>
    <t>Unique Formula</t>
    <phoneticPr fontId="2"/>
  </si>
  <si>
    <t>Logical True</t>
    <phoneticPr fontId="2"/>
  </si>
  <si>
    <t>Logical False</t>
    <phoneticPr fontId="2"/>
  </si>
  <si>
    <t>Error Check True</t>
    <phoneticPr fontId="2"/>
  </si>
  <si>
    <t>Error Check False</t>
    <phoneticPr fontId="2"/>
  </si>
  <si>
    <t>Integrity Check</t>
    <phoneticPr fontId="2"/>
  </si>
  <si>
    <t>Check</t>
    <phoneticPr fontId="2"/>
  </si>
  <si>
    <t>WIP</t>
    <phoneticPr fontId="2"/>
  </si>
  <si>
    <t>Number</t>
    <phoneticPr fontId="2"/>
  </si>
  <si>
    <t>Percent</t>
    <phoneticPr fontId="2"/>
  </si>
  <si>
    <t>Unit</t>
    <phoneticPr fontId="2"/>
  </si>
  <si>
    <t>USD</t>
    <phoneticPr fontId="2"/>
  </si>
  <si>
    <t>Row Total</t>
    <phoneticPr fontId="2"/>
  </si>
  <si>
    <t>Range Name</t>
    <phoneticPr fontId="2"/>
  </si>
  <si>
    <t>ABC.Revenue.A.Ca</t>
    <phoneticPr fontId="2"/>
  </si>
  <si>
    <t>T/F</t>
    <phoneticPr fontId="2"/>
  </si>
  <si>
    <t>Fixed Input</t>
    <phoneticPr fontId="2"/>
  </si>
  <si>
    <t>VBA Input</t>
    <phoneticPr fontId="2"/>
  </si>
  <si>
    <t>Header 4</t>
    <phoneticPr fontId="2"/>
  </si>
  <si>
    <t>Header 5</t>
    <phoneticPr fontId="2"/>
  </si>
  <si>
    <t>Date</t>
    <phoneticPr fontId="2"/>
  </si>
  <si>
    <t>Model Start Date</t>
    <phoneticPr fontId="2"/>
  </si>
  <si>
    <t>R. Total</t>
    <phoneticPr fontId="2"/>
  </si>
  <si>
    <t>Constant</t>
    <phoneticPr fontId="2"/>
  </si>
  <si>
    <t>Client Name</t>
    <phoneticPr fontId="2"/>
  </si>
  <si>
    <t>Model Name</t>
    <phoneticPr fontId="2"/>
  </si>
  <si>
    <t>Model Status</t>
    <phoneticPr fontId="2"/>
  </si>
  <si>
    <t>Draft Model</t>
    <phoneticPr fontId="2"/>
  </si>
  <si>
    <t>Unit Title</t>
    <phoneticPr fontId="2"/>
  </si>
  <si>
    <t>ModelStartDate.In</t>
    <phoneticPr fontId="2"/>
  </si>
  <si>
    <t>ModelName.In</t>
    <phoneticPr fontId="2"/>
  </si>
  <si>
    <t>ModelStatus.In</t>
    <phoneticPr fontId="2"/>
  </si>
  <si>
    <t>ClientName.In</t>
    <phoneticPr fontId="2"/>
  </si>
  <si>
    <t>Period Label</t>
  </si>
  <si>
    <t>Period Number</t>
  </si>
  <si>
    <t>Year Label</t>
    <phoneticPr fontId="2"/>
  </si>
  <si>
    <t>Period Start</t>
    <phoneticPr fontId="2"/>
  </si>
  <si>
    <t>Period End</t>
    <phoneticPr fontId="2"/>
  </si>
  <si>
    <t>Period Label</t>
    <phoneticPr fontId="2"/>
  </si>
  <si>
    <t>Actual Flag</t>
    <phoneticPr fontId="2"/>
  </si>
  <si>
    <t>Timeline</t>
    <phoneticPr fontId="2"/>
  </si>
  <si>
    <t>Annual</t>
    <phoneticPr fontId="2"/>
  </si>
  <si>
    <t>Forecast Start Date</t>
    <phoneticPr fontId="2"/>
  </si>
  <si>
    <t>FcstStartDate.In</t>
    <phoneticPr fontId="2"/>
  </si>
  <si>
    <t>Current Period Flag</t>
    <phoneticPr fontId="2"/>
  </si>
  <si>
    <t>Tolerance Check</t>
  </si>
  <si>
    <t>Converter Thousand</t>
  </si>
  <si>
    <t>Converter Million</t>
  </si>
  <si>
    <t>ErrTol.In</t>
    <phoneticPr fontId="2"/>
  </si>
  <si>
    <t>Thousand.In</t>
    <phoneticPr fontId="2"/>
  </si>
  <si>
    <t>Million.In</t>
    <phoneticPr fontId="2"/>
  </si>
  <si>
    <t>Model Currency Unit</t>
    <phoneticPr fontId="2"/>
  </si>
  <si>
    <t>Semi-Annual</t>
    <phoneticPr fontId="2"/>
  </si>
  <si>
    <t>Quarterly</t>
    <phoneticPr fontId="2"/>
  </si>
  <si>
    <t>Text</t>
    <phoneticPr fontId="2"/>
  </si>
  <si>
    <t>#</t>
    <phoneticPr fontId="2"/>
  </si>
  <si>
    <t>#-Int</t>
    <phoneticPr fontId="2"/>
  </si>
  <si>
    <t>Year</t>
    <phoneticPr fontId="2"/>
  </si>
  <si>
    <t>Day</t>
    <phoneticPr fontId="2"/>
  </si>
  <si>
    <t>Monthly</t>
    <phoneticPr fontId="2"/>
  </si>
  <si>
    <t>Quarter Counter</t>
    <phoneticPr fontId="2"/>
  </si>
  <si>
    <t>End of Sheet</t>
    <phoneticPr fontId="2"/>
  </si>
  <si>
    <t>Quarter Label</t>
    <phoneticPr fontId="2"/>
  </si>
  <si>
    <t>H</t>
    <phoneticPr fontId="2"/>
  </si>
  <si>
    <t>Q</t>
    <phoneticPr fontId="2"/>
  </si>
  <si>
    <t>ShCheck.SampleFS.A</t>
    <phoneticPr fontId="2"/>
  </si>
  <si>
    <t>Model Setting</t>
    <phoneticPr fontId="2"/>
  </si>
  <si>
    <t>General Setting</t>
    <phoneticPr fontId="2"/>
  </si>
  <si>
    <t>CurrencyUnit.In</t>
    <phoneticPr fontId="2"/>
  </si>
  <si>
    <t>CurrencyUnitTitle.In</t>
    <phoneticPr fontId="2"/>
  </si>
  <si>
    <t>Model Info</t>
    <phoneticPr fontId="2"/>
  </si>
  <si>
    <t>Built by</t>
  </si>
  <si>
    <t>DRAFT</t>
  </si>
  <si>
    <t>TERMS OF USE</t>
  </si>
  <si>
    <t>v1.01 released on d mmm yy</t>
    <phoneticPr fontId="16"/>
  </si>
  <si>
    <t>PeriodFrom.A.Ca</t>
    <phoneticPr fontId="2"/>
  </si>
  <si>
    <t>Period From</t>
  </si>
  <si>
    <t>Period To</t>
  </si>
  <si>
    <t>Days in Period</t>
    <phoneticPr fontId="2"/>
  </si>
  <si>
    <t>DaysInPeriod.A.Ca</t>
    <phoneticPr fontId="2"/>
  </si>
  <si>
    <t>ActualFlag.A.Ca</t>
    <phoneticPr fontId="2"/>
  </si>
  <si>
    <t>CurrentPeriodFlag.A.Ca</t>
    <phoneticPr fontId="2"/>
  </si>
  <si>
    <t>PeriodLabel.A.Ca</t>
    <phoneticPr fontId="2"/>
  </si>
  <si>
    <t>YearLabel.A.Ca</t>
    <phoneticPr fontId="2"/>
  </si>
  <si>
    <t>Annual Counter</t>
  </si>
  <si>
    <t>Annual Counter</t>
    <phoneticPr fontId="2"/>
  </si>
  <si>
    <t>Year End Flag</t>
    <phoneticPr fontId="2"/>
  </si>
  <si>
    <t>Days In Period</t>
  </si>
  <si>
    <t>Memo</t>
    <phoneticPr fontId="2"/>
  </si>
  <si>
    <t>PeriodFrom.Q.Ca</t>
  </si>
  <si>
    <t>PeriodTo.Q.Ca</t>
  </si>
  <si>
    <t>DaysInPeriod.Q.Ca</t>
  </si>
  <si>
    <t>ActualFlag.Q.Ca</t>
  </si>
  <si>
    <t>CurrentPeriodFlag.Q.Ca</t>
  </si>
  <si>
    <t>PeriodLabel.Q.Ca</t>
  </si>
  <si>
    <t>YearLabel.Q.Ca</t>
  </si>
  <si>
    <t>QuarterLabel.Q.Ca</t>
  </si>
  <si>
    <t>Quarter Period Number</t>
    <phoneticPr fontId="2"/>
  </si>
  <si>
    <t>QuarterPeriodNo.Q.Ca</t>
    <phoneticPr fontId="2"/>
  </si>
  <si>
    <t>YearEndFlag.Q.Ca</t>
    <phoneticPr fontId="2"/>
  </si>
  <si>
    <t>HalfYearPeriodNo.Q.Ca</t>
    <phoneticPr fontId="2"/>
  </si>
  <si>
    <t>HalfYearEndFlag.Q.Ca</t>
    <phoneticPr fontId="2"/>
  </si>
  <si>
    <t>PeriodFrom.M.Ca</t>
  </si>
  <si>
    <t>PeriodTo.M.Ca</t>
  </si>
  <si>
    <t>DaysInPeriod.M.Ca</t>
  </si>
  <si>
    <t>ActualFlag.M.Ca</t>
  </si>
  <si>
    <t>CurrentPeriodFlag.M.Ca</t>
  </si>
  <si>
    <t>PeriodLabel.M.Ca</t>
  </si>
  <si>
    <t>YearLabel.M.Ca</t>
  </si>
  <si>
    <t>QuarterLabel.M.Ca</t>
  </si>
  <si>
    <t>QuarterCounter.M.Ca</t>
  </si>
  <si>
    <t>Month Period Number</t>
    <phoneticPr fontId="2"/>
  </si>
  <si>
    <t>Quarter End Flag</t>
    <phoneticPr fontId="2"/>
  </si>
  <si>
    <t>YearEndFlag.M.Ca</t>
    <phoneticPr fontId="2"/>
  </si>
  <si>
    <t>HalfYearEndFlag.M.Ca</t>
    <phoneticPr fontId="2"/>
  </si>
  <si>
    <t>QuarterEndFlag.M.Ca</t>
    <phoneticPr fontId="2"/>
  </si>
  <si>
    <t>MonthPeriodNo.M.Ca</t>
    <phoneticPr fontId="2"/>
  </si>
  <si>
    <t>QuarterPeriodNo.M.Ca</t>
    <phoneticPr fontId="2"/>
  </si>
  <si>
    <t>PeriodNo.A.Ca</t>
  </si>
  <si>
    <t>PeriodNo.Q.Ca</t>
  </si>
  <si>
    <t>PeriodNo.M.Ca</t>
  </si>
  <si>
    <t>PeriodTo.A.Ca</t>
    <phoneticPr fontId="2"/>
  </si>
  <si>
    <t>CHECK</t>
    <phoneticPr fontId="2"/>
  </si>
  <si>
    <t>Formula Input</t>
    <phoneticPr fontId="2"/>
  </si>
  <si>
    <t>xxx</t>
    <phoneticPr fontId="2"/>
  </si>
  <si>
    <t>Navigation</t>
    <phoneticPr fontId="2"/>
  </si>
  <si>
    <t>Error Check</t>
    <phoneticPr fontId="2"/>
  </si>
  <si>
    <t>Summary Check</t>
    <phoneticPr fontId="2"/>
  </si>
  <si>
    <t>Check.Master</t>
    <phoneticPr fontId="2"/>
  </si>
  <si>
    <t>Model Test</t>
    <phoneticPr fontId="2"/>
  </si>
  <si>
    <t>Sheet Check</t>
    <phoneticPr fontId="2"/>
  </si>
  <si>
    <t>Sample FS</t>
    <phoneticPr fontId="2"/>
  </si>
  <si>
    <t>Worksheet Setting</t>
    <phoneticPr fontId="2"/>
  </si>
  <si>
    <t>Cell Formatting Rule</t>
    <phoneticPr fontId="2"/>
  </si>
  <si>
    <t>Zoom Setting</t>
    <phoneticPr fontId="2"/>
  </si>
  <si>
    <t>ZoomSetting.In</t>
    <phoneticPr fontId="2"/>
  </si>
  <si>
    <t>Logical Test TRUE</t>
    <phoneticPr fontId="2"/>
  </si>
  <si>
    <t>Worksheet Home Position</t>
    <phoneticPr fontId="2"/>
  </si>
  <si>
    <t>Logical Test FALSE</t>
    <phoneticPr fontId="2"/>
  </si>
  <si>
    <t>Status: Draft Model</t>
  </si>
  <si>
    <t>AnnualCounter.M.Ca</t>
    <phoneticPr fontId="2"/>
  </si>
  <si>
    <t>AnnualCounter.Q.Ca</t>
    <phoneticPr fontId="2"/>
  </si>
  <si>
    <t>Months in Year</t>
    <phoneticPr fontId="2"/>
  </si>
  <si>
    <t>Month</t>
    <phoneticPr fontId="2"/>
  </si>
  <si>
    <t>This sample model ("Model") was designed by Tokyo Modelling Associates Co., Ltd. (TMA) only for demonstration purpose. Its contents are strictly private and confidential. TMA shall retain all intellectual property rights, including but not limited to, methodologies, techniques, structual ideas, concepts and know-how, embodied in the Model. The Model has been developed upon the assumptions agreed between TMA and [xxx]. TMA has no responsibility to verify any reliability or accuracy of related sources or validate the reasonableness of the assumptions so agreed.  Accordingly no representation or warranty of any kind is given by TMA as to the internal consistency or accuracy of the Model nor any output from it. TMA accepts no duty of care to any person for the development of the Model.  Accordingly, regardless of the form of action, whether in contract, tort or otherwise, and to the extent permitted by applicable law, TMA accepts no liability of any kind and disclaims all responsibility for the consequences of any person acting or refraining to act in reliance on the Model and/or its output or for any decisions made or not made which are based upon such Model and/or its output.</t>
    <phoneticPr fontId="2"/>
  </si>
  <si>
    <t>M</t>
    <phoneticPr fontId="2"/>
  </si>
  <si>
    <t>COL_INP</t>
    <phoneticPr fontId="2"/>
  </si>
  <si>
    <t>ROW_INP</t>
    <phoneticPr fontId="2"/>
  </si>
  <si>
    <t>O</t>
    <phoneticPr fontId="2"/>
  </si>
  <si>
    <t>LABEL_INP</t>
    <phoneticPr fontId="2"/>
  </si>
  <si>
    <t>Column</t>
    <phoneticPr fontId="2"/>
  </si>
  <si>
    <t>Time-Series Date Column</t>
    <phoneticPr fontId="2"/>
  </si>
  <si>
    <t>Constant Column</t>
    <phoneticPr fontId="2"/>
  </si>
  <si>
    <t>Label Column</t>
    <phoneticPr fontId="2"/>
  </si>
  <si>
    <t>D</t>
    <phoneticPr fontId="2"/>
  </si>
  <si>
    <t>SemiAnnualPeriodNo.M.Ca</t>
    <phoneticPr fontId="2"/>
  </si>
  <si>
    <t>SemiAnnualCounter.M.Ca</t>
    <phoneticPr fontId="2"/>
  </si>
  <si>
    <t>SemiAnnualLabel.M.Ca</t>
    <phoneticPr fontId="2"/>
  </si>
  <si>
    <t>SemiAnnualLabel.Q.Ca</t>
    <phoneticPr fontId="2"/>
  </si>
  <si>
    <t>SemiAnnualCounter.Q.Ca</t>
    <phoneticPr fontId="2"/>
  </si>
  <si>
    <t>Semi Annual Label</t>
  </si>
  <si>
    <t>Semi Annual Period Number</t>
  </si>
  <si>
    <t>Semi Annual Counter</t>
  </si>
  <si>
    <t>Semi Annual End Flag</t>
  </si>
  <si>
    <t>PeriodFrom.S.Ca</t>
    <phoneticPr fontId="2"/>
  </si>
  <si>
    <t>PeriodTo.S.Ca</t>
    <phoneticPr fontId="2"/>
  </si>
  <si>
    <t>PeriodNo.S.Ca</t>
    <phoneticPr fontId="2"/>
  </si>
  <si>
    <t>DaysInPeriod.S.Ca</t>
    <phoneticPr fontId="2"/>
  </si>
  <si>
    <t>ActualFlag.S.Ca</t>
    <phoneticPr fontId="2"/>
  </si>
  <si>
    <t>CurrentPeriodFlag.S.Ca</t>
    <phoneticPr fontId="2"/>
  </si>
  <si>
    <t>PeriodLabel.S.Ca</t>
  </si>
  <si>
    <t>YearLabel.S.Ca</t>
  </si>
  <si>
    <t>SemiAnnualLabel.S.Ca</t>
  </si>
  <si>
    <t>AnnualCounter.S.Ca</t>
  </si>
  <si>
    <t>SemiAnnualPeriodNo.S.Ca</t>
  </si>
  <si>
    <t>YearEndFlag.S.Ca</t>
  </si>
  <si>
    <t>MonthInYear.In</t>
    <phoneticPr fontId="2"/>
  </si>
  <si>
    <t>Harumi Lines</t>
    <phoneticPr fontId="2"/>
  </si>
  <si>
    <t>Valuation Course - Ship Case</t>
    <phoneticPr fontId="2"/>
  </si>
  <si>
    <t>清澄丸</t>
    <rPh sb="0" eb="2">
      <t>キヨスミ</t>
    </rPh>
    <rPh sb="2" eb="3">
      <t>マル</t>
    </rPh>
    <phoneticPr fontId="2"/>
  </si>
  <si>
    <t>白川丸</t>
    <rPh sb="0" eb="3">
      <t>シラカワマル</t>
    </rPh>
    <phoneticPr fontId="2"/>
  </si>
  <si>
    <t>月島丸</t>
    <rPh sb="0" eb="2">
      <t>ツキシマ</t>
    </rPh>
    <rPh sb="2" eb="3">
      <t>マル</t>
    </rPh>
    <phoneticPr fontId="2"/>
  </si>
  <si>
    <t>春日丸</t>
    <rPh sb="0" eb="3">
      <t>カスガマル</t>
    </rPh>
    <phoneticPr fontId="2"/>
  </si>
  <si>
    <t>勝鬨丸</t>
    <rPh sb="0" eb="3">
      <t>カチドキマル</t>
    </rPh>
    <phoneticPr fontId="2"/>
  </si>
  <si>
    <t>門前丸</t>
    <rPh sb="0" eb="3">
      <t>モンゼンマル</t>
    </rPh>
    <phoneticPr fontId="2"/>
  </si>
  <si>
    <t>山王丸</t>
    <rPh sb="0" eb="1">
      <t>ヤマ</t>
    </rPh>
    <rPh sb="1" eb="2">
      <t>オウ</t>
    </rPh>
    <rPh sb="2" eb="3">
      <t>マル</t>
    </rPh>
    <phoneticPr fontId="2"/>
  </si>
  <si>
    <t>豊洲丸</t>
    <rPh sb="0" eb="3">
      <t>トヨスマル</t>
    </rPh>
    <phoneticPr fontId="2"/>
  </si>
  <si>
    <t>築地丸</t>
    <rPh sb="0" eb="2">
      <t>ツキジ</t>
    </rPh>
    <rPh sb="2" eb="3">
      <t>マル</t>
    </rPh>
    <phoneticPr fontId="2"/>
  </si>
  <si>
    <t>白金丸</t>
    <rPh sb="0" eb="3">
      <t>シロカネマル</t>
    </rPh>
    <phoneticPr fontId="2"/>
  </si>
  <si>
    <t>恵比寿丸</t>
    <rPh sb="0" eb="3">
      <t>エビス</t>
    </rPh>
    <rPh sb="3" eb="4">
      <t>マル</t>
    </rPh>
    <phoneticPr fontId="2"/>
  </si>
  <si>
    <t>新富丸</t>
    <rPh sb="0" eb="2">
      <t>シントミ</t>
    </rPh>
    <rPh sb="2" eb="3">
      <t>マル</t>
    </rPh>
    <phoneticPr fontId="2"/>
  </si>
  <si>
    <t>船舶別貨物運賃</t>
    <rPh sb="0" eb="3">
      <t>センパクベツ</t>
    </rPh>
    <rPh sb="3" eb="5">
      <t>カモツ</t>
    </rPh>
    <rPh sb="5" eb="7">
      <t>ウンチン</t>
    </rPh>
    <phoneticPr fontId="2"/>
  </si>
  <si>
    <t>PL</t>
    <phoneticPr fontId="2"/>
  </si>
  <si>
    <t>貨物運賃</t>
  </si>
  <si>
    <t>貸船料</t>
  </si>
  <si>
    <t>海運業収益</t>
    <rPh sb="0" eb="3">
      <t>カイウンギョウ</t>
    </rPh>
    <rPh sb="3" eb="5">
      <t>シュウエキ</t>
    </rPh>
    <phoneticPr fontId="24"/>
  </si>
  <si>
    <t>燃料費</t>
  </si>
  <si>
    <t>港湾関連経費</t>
    <rPh sb="0" eb="4">
      <t>コウワンカンレン</t>
    </rPh>
    <rPh sb="4" eb="6">
      <t>ケイヒ</t>
    </rPh>
    <phoneticPr fontId="2"/>
  </si>
  <si>
    <t>船舶修繕費</t>
    <rPh sb="0" eb="4">
      <t>センパクシュウゼン</t>
    </rPh>
    <phoneticPr fontId="2"/>
  </si>
  <si>
    <t>船舶減価償却費</t>
    <rPh sb="0" eb="2">
      <t>センパク</t>
    </rPh>
    <rPh sb="2" eb="7">
      <t>ゲンカショウキャクヒ</t>
    </rPh>
    <phoneticPr fontId="2"/>
  </si>
  <si>
    <t>船舶固定資産税</t>
    <rPh sb="0" eb="2">
      <t>センパク</t>
    </rPh>
    <rPh sb="2" eb="7">
      <t>コテイシサンゼイ</t>
    </rPh>
    <phoneticPr fontId="2"/>
  </si>
  <si>
    <t>船舶管理諸経費</t>
    <rPh sb="0" eb="2">
      <t>センパク</t>
    </rPh>
    <rPh sb="2" eb="4">
      <t>カンリ</t>
    </rPh>
    <rPh sb="4" eb="7">
      <t>ショケイヒ</t>
    </rPh>
    <rPh sb="5" eb="7">
      <t>ケイヒ</t>
    </rPh>
    <phoneticPr fontId="2"/>
  </si>
  <si>
    <t>役員報酬</t>
    <rPh sb="0" eb="4">
      <t>ヤクインホウシュウ</t>
    </rPh>
    <phoneticPr fontId="2"/>
  </si>
  <si>
    <t>従業員給与</t>
    <rPh sb="0" eb="2">
      <t>ジュウギョウ</t>
    </rPh>
    <rPh sb="2" eb="3">
      <t>イン</t>
    </rPh>
    <rPh sb="3" eb="5">
      <t>キュウヨ</t>
    </rPh>
    <phoneticPr fontId="2"/>
  </si>
  <si>
    <t>船員費</t>
    <rPh sb="2" eb="3">
      <t>ヒ</t>
    </rPh>
    <phoneticPr fontId="2"/>
  </si>
  <si>
    <t>一般管理費</t>
    <rPh sb="0" eb="5">
      <t>イッパンカンリヒ</t>
    </rPh>
    <phoneticPr fontId="2"/>
  </si>
  <si>
    <t>営業利益</t>
  </si>
  <si>
    <t>受取利息</t>
    <rPh sb="0" eb="2">
      <t>ウケトリ</t>
    </rPh>
    <rPh sb="2" eb="4">
      <t>リソク</t>
    </rPh>
    <phoneticPr fontId="2"/>
  </si>
  <si>
    <t>支払利息</t>
    <rPh sb="0" eb="2">
      <t>シハライ</t>
    </rPh>
    <rPh sb="2" eb="4">
      <t>リソク</t>
    </rPh>
    <phoneticPr fontId="2"/>
  </si>
  <si>
    <t>固定資産売却損益</t>
    <rPh sb="0" eb="4">
      <t>コテイシサン</t>
    </rPh>
    <rPh sb="4" eb="6">
      <t>バイキャク</t>
    </rPh>
    <rPh sb="6" eb="8">
      <t>ソンエキ</t>
    </rPh>
    <phoneticPr fontId="2"/>
  </si>
  <si>
    <t>税引前当期純利益</t>
    <rPh sb="0" eb="2">
      <t>ゼイビ</t>
    </rPh>
    <rPh sb="2" eb="3">
      <t>マエ</t>
    </rPh>
    <rPh sb="3" eb="8">
      <t>トウキジュンリエキ</t>
    </rPh>
    <phoneticPr fontId="2"/>
  </si>
  <si>
    <t>法人税等</t>
    <rPh sb="0" eb="4">
      <t>ホウジンゼイナド</t>
    </rPh>
    <phoneticPr fontId="2"/>
  </si>
  <si>
    <t>税引後当期純利益</t>
    <rPh sb="0" eb="2">
      <t>ゼイビ</t>
    </rPh>
    <rPh sb="2" eb="3">
      <t>アト</t>
    </rPh>
    <rPh sb="3" eb="8">
      <t>トウキジュンリエキ</t>
    </rPh>
    <phoneticPr fontId="2"/>
  </si>
  <si>
    <t>合計</t>
    <rPh sb="0" eb="2">
      <t>ゴウケイ</t>
    </rPh>
    <phoneticPr fontId="2"/>
  </si>
  <si>
    <t>船舶別貸船料</t>
    <rPh sb="0" eb="3">
      <t>センパクベツ</t>
    </rPh>
    <rPh sb="3" eb="4">
      <t>カシ</t>
    </rPh>
    <rPh sb="4" eb="5">
      <t>セン</t>
    </rPh>
    <rPh sb="5" eb="6">
      <t>リョウ</t>
    </rPh>
    <phoneticPr fontId="2"/>
  </si>
  <si>
    <t>海運業損益</t>
    <rPh sb="0" eb="3">
      <t>カイウンギョウ</t>
    </rPh>
    <rPh sb="3" eb="5">
      <t>ソンエキ</t>
    </rPh>
    <phoneticPr fontId="24"/>
  </si>
  <si>
    <t>船舶別海運業費用</t>
    <rPh sb="0" eb="3">
      <t>センパクベツ</t>
    </rPh>
    <rPh sb="3" eb="5">
      <t>カイウン</t>
    </rPh>
    <rPh sb="5" eb="6">
      <t>ギョウ</t>
    </rPh>
    <rPh sb="6" eb="8">
      <t>ヒヨウ</t>
    </rPh>
    <phoneticPr fontId="2"/>
  </si>
  <si>
    <t>船舶別海運業収益</t>
    <rPh sb="0" eb="3">
      <t>センパクベツ</t>
    </rPh>
    <rPh sb="3" eb="5">
      <t>カイウン</t>
    </rPh>
    <rPh sb="5" eb="6">
      <t>ギョウ</t>
    </rPh>
    <rPh sb="6" eb="8">
      <t>シュウエキ</t>
    </rPh>
    <phoneticPr fontId="2"/>
  </si>
  <si>
    <t>船舶別燃料費</t>
    <rPh sb="0" eb="3">
      <t>センパクベツ</t>
    </rPh>
    <rPh sb="3" eb="6">
      <t>ネンリョウヒ</t>
    </rPh>
    <phoneticPr fontId="2"/>
  </si>
  <si>
    <t>船舶別修繕費</t>
    <rPh sb="0" eb="3">
      <t>センパクベツ</t>
    </rPh>
    <rPh sb="3" eb="6">
      <t>シュウゼンヒ</t>
    </rPh>
    <phoneticPr fontId="2"/>
  </si>
  <si>
    <t>船舶別減価償却費</t>
    <rPh sb="0" eb="3">
      <t>センパクベツ</t>
    </rPh>
    <rPh sb="3" eb="8">
      <t>ゲンカショウキャクヒ</t>
    </rPh>
    <phoneticPr fontId="2"/>
  </si>
  <si>
    <t>船舶別固定資産税</t>
    <rPh sb="0" eb="3">
      <t>センパクベツ</t>
    </rPh>
    <rPh sb="3" eb="8">
      <t>コテイシサンゼイ</t>
    </rPh>
    <phoneticPr fontId="2"/>
  </si>
  <si>
    <t>船舶名</t>
    <rPh sb="0" eb="2">
      <t>センパク</t>
    </rPh>
    <rPh sb="2" eb="3">
      <t>メイ</t>
    </rPh>
    <phoneticPr fontId="2"/>
  </si>
  <si>
    <t>MMJPY</t>
    <phoneticPr fontId="2"/>
  </si>
  <si>
    <t>財務諸表実績 - PL実績</t>
    <rPh sb="0" eb="2">
      <t>ザイム</t>
    </rPh>
    <rPh sb="2" eb="4">
      <t>ショヒョウ</t>
    </rPh>
    <rPh sb="4" eb="6">
      <t>ジッセキ</t>
    </rPh>
    <rPh sb="11" eb="13">
      <t>ジッセキ</t>
    </rPh>
    <phoneticPr fontId="2"/>
  </si>
  <si>
    <t>実績内訳 - 船舶別海運業損益内訳</t>
    <rPh sb="0" eb="2">
      <t>ジッセキ</t>
    </rPh>
    <rPh sb="2" eb="4">
      <t>ウチワケ</t>
    </rPh>
    <rPh sb="7" eb="9">
      <t>センパク</t>
    </rPh>
    <rPh sb="9" eb="10">
      <t>ベツ</t>
    </rPh>
    <rPh sb="10" eb="12">
      <t>カイウン</t>
    </rPh>
    <rPh sb="12" eb="13">
      <t>ギョウ</t>
    </rPh>
    <rPh sb="13" eb="15">
      <t>ソンエキ</t>
    </rPh>
    <rPh sb="15" eb="17">
      <t>ウチワケ</t>
    </rPh>
    <phoneticPr fontId="2"/>
  </si>
  <si>
    <t>事業計画 - 財務諸表</t>
    <rPh sb="0" eb="2">
      <t>ジギョウ</t>
    </rPh>
    <rPh sb="2" eb="4">
      <t>ケイカク</t>
    </rPh>
    <rPh sb="7" eb="9">
      <t>ザイム</t>
    </rPh>
    <rPh sb="9" eb="11">
      <t>ショヒョウ</t>
    </rPh>
    <phoneticPr fontId="2"/>
  </si>
  <si>
    <t>シート終了行</t>
    <rPh sb="3" eb="5">
      <t>シュウリョウ</t>
    </rPh>
    <rPh sb="5" eb="6">
      <t>ギョウ</t>
    </rPh>
    <phoneticPr fontId="2"/>
  </si>
  <si>
    <t>船舶別償却情報一覧</t>
    <rPh sb="0" eb="3">
      <t>センパクベツ</t>
    </rPh>
    <rPh sb="3" eb="5">
      <t>ショウキャク</t>
    </rPh>
    <rPh sb="5" eb="7">
      <t>ジョウホウ</t>
    </rPh>
    <rPh sb="7" eb="9">
      <t>イチラン</t>
    </rPh>
    <phoneticPr fontId="2"/>
  </si>
  <si>
    <t>取得日</t>
    <rPh sb="0" eb="3">
      <t>シュトクビ</t>
    </rPh>
    <phoneticPr fontId="2"/>
  </si>
  <si>
    <t>取得価額</t>
    <rPh sb="0" eb="2">
      <t>シュトク</t>
    </rPh>
    <rPh sb="2" eb="4">
      <t>カガク</t>
    </rPh>
    <phoneticPr fontId="2"/>
  </si>
  <si>
    <t>耐用年数</t>
    <rPh sb="0" eb="2">
      <t>タイヨウ</t>
    </rPh>
    <rPh sb="2" eb="4">
      <t>ネンスウ</t>
    </rPh>
    <phoneticPr fontId="2"/>
  </si>
  <si>
    <t>船舶別期末簿価</t>
    <rPh sb="0" eb="3">
      <t>センパクベツ</t>
    </rPh>
    <rPh sb="3" eb="5">
      <t>キマツ</t>
    </rPh>
    <rPh sb="5" eb="7">
      <t>ボカ</t>
    </rPh>
    <phoneticPr fontId="2"/>
  </si>
  <si>
    <t>船舶別簿価期末残高</t>
    <rPh sb="0" eb="3">
      <t>センパクベツ</t>
    </rPh>
    <rPh sb="3" eb="5">
      <t>ボカ</t>
    </rPh>
    <rPh sb="5" eb="7">
      <t>キマツ</t>
    </rPh>
    <rPh sb="7" eb="9">
      <t>ザンダカ</t>
    </rPh>
    <phoneticPr fontId="2"/>
  </si>
  <si>
    <t>固定資産台帳関連</t>
    <rPh sb="0" eb="2">
      <t>コテイ</t>
    </rPh>
    <rPh sb="2" eb="4">
      <t>シサン</t>
    </rPh>
    <rPh sb="4" eb="6">
      <t>ダイチョウ</t>
    </rPh>
    <rPh sb="6" eb="8">
      <t>カンレン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</si>
</sst>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_(* #,##0_);_*\(#,##0\);_(* &quot;-&quot;_);_(@"/>
    <numFmt numFmtId="177" formatCode="0.0%_);\-0.0%_);&quot;-  &quot;"/>
    <numFmt numFmtId="178" formatCode="0%_);\-0%_);&quot;-  &quot;"/>
    <numFmt numFmtId="179" formatCode="d\ mmm\ yy"/>
    <numFmt numFmtId="180" formatCode="_(* #,##0_);_(\ *(#,##0\);_(* &quot;-&quot;_);_(@"/>
    <numFmt numFmtId="181" formatCode="_(* #,##0_);_(* \(#,##0\);_(* &quot;-&quot;_);_(@"/>
  </numFmts>
  <fonts count="29" x14ac:knownFonts="1">
    <font>
      <sz val="9"/>
      <color theme="1"/>
      <name val="游ゴシック"/>
      <family val="2"/>
      <charset val="128"/>
      <scheme val="minor"/>
    </font>
    <font>
      <sz val="9"/>
      <color theme="1"/>
      <name val="游ゴシック"/>
      <family val="2"/>
      <charset val="128"/>
      <scheme val="minor"/>
    </font>
    <font>
      <sz val="6"/>
      <name val="游ゴシック"/>
      <family val="2"/>
      <charset val="128"/>
      <scheme val="minor"/>
    </font>
    <font>
      <b/>
      <sz val="12"/>
      <color theme="0"/>
      <name val="游ゴシック"/>
      <family val="3"/>
      <charset val="128"/>
      <scheme val="minor"/>
    </font>
    <font>
      <sz val="9"/>
      <name val="游ゴシック"/>
      <family val="3"/>
      <charset val="128"/>
      <scheme val="minor"/>
    </font>
    <font>
      <b/>
      <sz val="9"/>
      <color theme="0"/>
      <name val="游ゴシック"/>
      <family val="3"/>
      <charset val="128"/>
      <scheme val="minor"/>
    </font>
    <font>
      <i/>
      <sz val="9"/>
      <color theme="0" tint="-0.499984740745262"/>
      <name val="游ゴシック"/>
      <family val="3"/>
      <charset val="128"/>
      <scheme val="minor"/>
    </font>
    <font>
      <sz val="9"/>
      <color theme="0" tint="-0.499984740745262"/>
      <name val="游ゴシック"/>
      <family val="2"/>
      <charset val="128"/>
      <scheme val="minor"/>
    </font>
    <font>
      <b/>
      <sz val="9"/>
      <name val="游ゴシック"/>
      <family val="3"/>
      <charset val="128"/>
      <scheme val="minor"/>
    </font>
    <font>
      <b/>
      <sz val="9"/>
      <color theme="1"/>
      <name val="游ゴシック"/>
      <family val="3"/>
      <charset val="128"/>
      <scheme val="minor"/>
    </font>
    <font>
      <i/>
      <sz val="9"/>
      <color theme="1"/>
      <name val="游ゴシック"/>
      <family val="3"/>
      <charset val="128"/>
      <scheme val="minor"/>
    </font>
    <font>
      <sz val="9"/>
      <color theme="1"/>
      <name val="游ゴシック"/>
      <family val="3"/>
      <charset val="128"/>
      <scheme val="minor"/>
    </font>
    <font>
      <i/>
      <sz val="9"/>
      <color theme="3" tint="0.499984740745262"/>
      <name val="游ゴシック"/>
      <family val="3"/>
      <charset val="128"/>
      <scheme val="minor"/>
    </font>
    <font>
      <b/>
      <sz val="9"/>
      <color theme="4"/>
      <name val="游ゴシック"/>
      <family val="3"/>
      <charset val="128"/>
      <scheme val="minor"/>
    </font>
    <font>
      <b/>
      <sz val="11"/>
      <color rgb="FFFF0000"/>
      <name val="Times New Roman"/>
      <family val="1"/>
    </font>
    <font>
      <sz val="11"/>
      <color rgb="FFFF0000"/>
      <name val="Times New Roman"/>
      <family val="1"/>
    </font>
    <font>
      <sz val="6"/>
      <name val="游ゴシック"/>
      <family val="3"/>
      <charset val="128"/>
      <scheme val="minor"/>
    </font>
    <font>
      <sz val="9"/>
      <color theme="1"/>
      <name val="Times New Roman"/>
      <family val="1"/>
    </font>
    <font>
      <b/>
      <sz val="14"/>
      <color theme="0" tint="-0.499984740745262"/>
      <name val="Times New Roman"/>
      <family val="1"/>
    </font>
    <font>
      <sz val="11"/>
      <color theme="0" tint="-0.499984740745262"/>
      <name val="Times New Roman"/>
      <family val="1"/>
    </font>
    <font>
      <u/>
      <sz val="11"/>
      <color theme="0" tint="-0.499984740745262"/>
      <name val="Times New Roman"/>
      <family val="1"/>
    </font>
    <font>
      <sz val="9"/>
      <color rgb="FF0000FF"/>
      <name val="游ゴシック"/>
      <family val="2"/>
      <charset val="128"/>
      <scheme val="minor"/>
    </font>
    <font>
      <b/>
      <sz val="12"/>
      <color theme="6" tint="-0.499984740745262"/>
      <name val="游ゴシック"/>
      <family val="3"/>
      <charset val="128"/>
      <scheme val="minor"/>
    </font>
    <font>
      <b/>
      <u val="double"/>
      <sz val="9"/>
      <color theme="8" tint="-0.24994659260841701"/>
      <name val="游ゴシック"/>
      <family val="3"/>
      <charset val="128"/>
      <scheme val="minor"/>
    </font>
    <font>
      <b/>
      <sz val="9"/>
      <color theme="8" tint="-0.24994659260841701"/>
      <name val="游ゴシック"/>
      <family val="3"/>
      <charset val="128"/>
      <scheme val="minor"/>
    </font>
    <font>
      <b/>
      <sz val="14"/>
      <name val="Times New Roman"/>
      <family val="1"/>
    </font>
    <font>
      <sz val="9"/>
      <color rgb="FF000000"/>
      <name val="游ゴシック"/>
      <family val="3"/>
      <charset val="128"/>
    </font>
    <font>
      <sz val="9"/>
      <color theme="1"/>
      <name val="游ゴシック"/>
      <family val="3"/>
      <charset val="128"/>
    </font>
    <font>
      <sz val="9"/>
      <name val="Times New Roman"/>
      <family val="1"/>
    </font>
  </fonts>
  <fills count="15">
    <fill>
      <patternFill patternType="none"/>
    </fill>
    <fill>
      <patternFill patternType="gray125"/>
    </fill>
    <fill>
      <patternFill patternType="solid">
        <fgColor theme="0" tint="-0.499984740745262"/>
        <bgColor indexed="64"/>
      </patternFill>
    </fill>
    <fill>
      <patternFill patternType="solid">
        <fgColor rgb="FFFFFF99"/>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rgb="FFFF9900"/>
        <bgColor indexed="64"/>
      </patternFill>
    </fill>
    <fill>
      <patternFill patternType="solid">
        <fgColor theme="2" tint="0.39997558519241921"/>
        <bgColor indexed="64"/>
      </patternFill>
    </fill>
    <fill>
      <patternFill patternType="solid">
        <fgColor theme="7"/>
        <bgColor indexed="64"/>
      </patternFill>
    </fill>
    <fill>
      <patternFill patternType="solid">
        <fgColor rgb="FFCBE3BB"/>
        <bgColor indexed="64"/>
      </patternFill>
    </fill>
    <fill>
      <patternFill patternType="solid">
        <fgColor theme="3" tint="0.89996032593768116"/>
        <bgColor indexed="64"/>
      </patternFill>
    </fill>
    <fill>
      <patternFill patternType="solid">
        <fgColor rgb="FFF8CBAD"/>
        <bgColor indexed="64"/>
      </patternFill>
    </fill>
    <fill>
      <patternFill patternType="solid">
        <fgColor theme="5"/>
        <bgColor indexed="64"/>
      </patternFill>
    </fill>
    <fill>
      <patternFill patternType="solid">
        <fgColor theme="0" tint="-4.9989318521683403E-2"/>
        <bgColor indexed="64"/>
      </patternFill>
    </fill>
    <fill>
      <patternFill patternType="solid">
        <fgColor rgb="FFD3E0E0"/>
        <bgColor indexed="64"/>
      </patternFill>
    </fill>
  </fills>
  <borders count="13">
    <border>
      <left/>
      <right/>
      <top/>
      <bottom/>
      <diagonal/>
    </border>
    <border>
      <left/>
      <right/>
      <top/>
      <bottom style="medium">
        <color theme="5"/>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right/>
      <top style="thin">
        <color theme="0" tint="-0.499984740745262"/>
      </top>
      <bottom style="double">
        <color theme="0" tint="-0.499984740745262"/>
      </bottom>
      <diagonal/>
    </border>
    <border>
      <left style="medium">
        <color theme="5"/>
      </left>
      <right/>
      <top style="medium">
        <color theme="5"/>
      </top>
      <bottom/>
      <diagonal/>
    </border>
    <border>
      <left/>
      <right/>
      <top style="medium">
        <color theme="5"/>
      </top>
      <bottom/>
      <diagonal/>
    </border>
    <border>
      <left/>
      <right style="medium">
        <color theme="5"/>
      </right>
      <top style="medium">
        <color theme="5"/>
      </top>
      <bottom/>
      <diagonal/>
    </border>
    <border>
      <left style="medium">
        <color theme="5"/>
      </left>
      <right/>
      <top/>
      <bottom/>
      <diagonal/>
    </border>
    <border>
      <left/>
      <right style="medium">
        <color theme="5"/>
      </right>
      <top/>
      <bottom/>
      <diagonal/>
    </border>
    <border>
      <left style="medium">
        <color theme="5"/>
      </left>
      <right/>
      <top/>
      <bottom style="medium">
        <color theme="5"/>
      </bottom>
      <diagonal/>
    </border>
    <border>
      <left/>
      <right style="medium">
        <color theme="5"/>
      </right>
      <top/>
      <bottom style="medium">
        <color theme="5"/>
      </bottom>
      <diagonal/>
    </border>
    <border>
      <left/>
      <right/>
      <top/>
      <bottom style="medium">
        <color theme="6" tint="-0.499984740745262"/>
      </bottom>
      <diagonal/>
    </border>
  </borders>
  <cellStyleXfs count="22">
    <xf numFmtId="0" fontId="0" fillId="0" borderId="0">
      <alignment vertical="center"/>
    </xf>
    <xf numFmtId="0" fontId="3" fillId="2" borderId="0">
      <alignment vertical="center"/>
    </xf>
    <xf numFmtId="0" fontId="22" fillId="0" borderId="12">
      <alignment vertical="center"/>
    </xf>
    <xf numFmtId="0" fontId="22" fillId="0" borderId="0">
      <alignment vertical="center"/>
    </xf>
    <xf numFmtId="0" fontId="24" fillId="0" borderId="0">
      <alignment vertical="center"/>
    </xf>
    <xf numFmtId="176" fontId="21" fillId="3" borderId="2" applyNumberFormat="0" applyProtection="0">
      <alignment vertical="center"/>
    </xf>
    <xf numFmtId="176" fontId="21" fillId="10" borderId="2" applyNumberFormat="0">
      <alignment vertical="center"/>
    </xf>
    <xf numFmtId="176" fontId="1" fillId="4" borderId="2" applyNumberFormat="0">
      <alignment vertical="center"/>
    </xf>
    <xf numFmtId="0" fontId="8" fillId="0" borderId="3" applyNumberFormat="0">
      <alignment vertical="center"/>
    </xf>
    <xf numFmtId="0" fontId="8" fillId="0" borderId="4" applyNumberFormat="0">
      <alignment vertical="center"/>
    </xf>
    <xf numFmtId="176" fontId="1" fillId="0" borderId="0">
      <alignment vertical="center"/>
    </xf>
    <xf numFmtId="178" fontId="1" fillId="0" borderId="0">
      <alignment vertical="center"/>
    </xf>
    <xf numFmtId="0" fontId="6" fillId="0" borderId="0">
      <alignment vertical="center"/>
    </xf>
    <xf numFmtId="176" fontId="7" fillId="0" borderId="0">
      <alignment vertical="center"/>
    </xf>
    <xf numFmtId="0" fontId="12" fillId="0" borderId="0">
      <alignment vertical="center"/>
    </xf>
    <xf numFmtId="0" fontId="23" fillId="0" borderId="0">
      <alignment vertical="center"/>
    </xf>
    <xf numFmtId="0" fontId="4" fillId="0" borderId="0">
      <alignment vertical="center"/>
    </xf>
    <xf numFmtId="179" fontId="1" fillId="0" borderId="0">
      <alignment vertical="center"/>
    </xf>
    <xf numFmtId="176" fontId="21" fillId="0" borderId="2" applyNumberFormat="0">
      <alignment vertical="center"/>
    </xf>
    <xf numFmtId="176" fontId="1" fillId="11" borderId="0" applyNumberFormat="0" applyFont="0" applyBorder="0" applyAlignment="0">
      <alignment vertical="center"/>
    </xf>
    <xf numFmtId="176" fontId="21" fillId="5" borderId="2" applyNumberFormat="0">
      <alignment vertical="center"/>
    </xf>
    <xf numFmtId="0" fontId="17" fillId="0" borderId="0" applyNumberFormat="0" applyFont="0" applyFill="0" applyBorder="0" applyAlignment="0" applyProtection="0">
      <alignment vertical="center"/>
    </xf>
  </cellStyleXfs>
  <cellXfs count="87">
    <xf numFmtId="0" fontId="0" fillId="0" borderId="0" xfId="0">
      <alignment vertical="center"/>
    </xf>
    <xf numFmtId="177" fontId="21" fillId="3" borderId="2" xfId="5" applyNumberFormat="1">
      <alignment vertical="center"/>
    </xf>
    <xf numFmtId="0" fontId="0" fillId="0" borderId="0" xfId="0">
      <alignment vertical="center"/>
    </xf>
    <xf numFmtId="0" fontId="4" fillId="0" borderId="0" xfId="0" applyFont="1">
      <alignment vertical="center"/>
    </xf>
    <xf numFmtId="0" fontId="5" fillId="6" borderId="0" xfId="0" applyFont="1" applyFill="1" applyAlignment="1">
      <alignment horizontal="center" vertical="center"/>
    </xf>
    <xf numFmtId="176" fontId="0" fillId="0" borderId="0" xfId="0" applyNumberFormat="1">
      <alignment vertical="center"/>
    </xf>
    <xf numFmtId="0" fontId="6" fillId="0" borderId="0" xfId="0" applyFont="1">
      <alignment vertical="center"/>
    </xf>
    <xf numFmtId="176" fontId="7" fillId="0" borderId="0" xfId="0" applyNumberFormat="1" applyFont="1">
      <alignment vertical="center"/>
    </xf>
    <xf numFmtId="0" fontId="8" fillId="0" borderId="3" xfId="0" applyFont="1" applyBorder="1">
      <alignment vertical="center"/>
    </xf>
    <xf numFmtId="0" fontId="9" fillId="0" borderId="3" xfId="0" applyFont="1" applyBorder="1">
      <alignment vertical="center"/>
    </xf>
    <xf numFmtId="0" fontId="10" fillId="0" borderId="0" xfId="0" applyFont="1">
      <alignment vertical="center"/>
    </xf>
    <xf numFmtId="0" fontId="3" fillId="2" borderId="0" xfId="1">
      <alignment vertical="center"/>
    </xf>
    <xf numFmtId="0" fontId="9" fillId="0" borderId="0" xfId="0" applyFont="1">
      <alignment vertical="center"/>
    </xf>
    <xf numFmtId="176" fontId="8" fillId="0" borderId="3" xfId="8" applyNumberFormat="1">
      <alignment vertical="center"/>
    </xf>
    <xf numFmtId="178" fontId="0" fillId="0" borderId="0" xfId="0" applyNumberFormat="1">
      <alignment vertical="center"/>
    </xf>
    <xf numFmtId="179" fontId="0" fillId="0" borderId="0" xfId="0" applyNumberFormat="1">
      <alignment vertical="center"/>
    </xf>
    <xf numFmtId="0" fontId="24" fillId="0" borderId="0" xfId="4">
      <alignment vertical="center"/>
    </xf>
    <xf numFmtId="0" fontId="0" fillId="0" borderId="0" xfId="0">
      <alignment vertical="center"/>
    </xf>
    <xf numFmtId="0" fontId="12" fillId="0" borderId="0" xfId="0" applyFont="1">
      <alignment vertical="center"/>
    </xf>
    <xf numFmtId="0" fontId="12" fillId="0" borderId="0" xfId="14">
      <alignment vertical="center"/>
    </xf>
    <xf numFmtId="0" fontId="22" fillId="0" borderId="12" xfId="2">
      <alignment vertical="center"/>
    </xf>
    <xf numFmtId="180" fontId="0" fillId="0" borderId="0" xfId="0" applyNumberFormat="1">
      <alignment vertical="center"/>
    </xf>
    <xf numFmtId="180" fontId="21" fillId="10" borderId="2" xfId="6" applyNumberFormat="1">
      <alignment vertical="center"/>
    </xf>
    <xf numFmtId="179" fontId="1" fillId="4" borderId="2" xfId="7" applyNumberFormat="1">
      <alignment vertical="center"/>
    </xf>
    <xf numFmtId="0" fontId="0" fillId="0" borderId="0" xfId="0" applyAlignment="1">
      <alignment horizontal="center" vertical="center"/>
    </xf>
    <xf numFmtId="0" fontId="21" fillId="10" borderId="2" xfId="6" applyNumberFormat="1">
      <alignment vertical="center"/>
    </xf>
    <xf numFmtId="0" fontId="13" fillId="0" borderId="0" xfId="0" applyFont="1" applyAlignment="1">
      <alignment horizontal="center" vertical="center"/>
    </xf>
    <xf numFmtId="0" fontId="9" fillId="7" borderId="2" xfId="0" applyFont="1" applyFill="1" applyBorder="1" applyAlignment="1">
      <alignment horizontal="center" vertical="center"/>
    </xf>
    <xf numFmtId="0" fontId="21" fillId="10" borderId="2" xfId="6" applyNumberFormat="1" applyAlignment="1">
      <alignment horizontal="center" vertical="center"/>
    </xf>
    <xf numFmtId="0" fontId="17" fillId="0" borderId="0" xfId="0" applyFont="1" applyBorder="1">
      <alignment vertical="center"/>
    </xf>
    <xf numFmtId="0" fontId="19" fillId="0" borderId="0" xfId="0" applyFont="1" applyBorder="1" applyAlignment="1">
      <alignment horizontal="center" vertical="center"/>
    </xf>
    <xf numFmtId="0" fontId="17" fillId="0" borderId="5" xfId="0" applyFont="1" applyBorder="1">
      <alignment vertical="center"/>
    </xf>
    <xf numFmtId="0" fontId="17" fillId="0" borderId="6" xfId="0" applyFont="1" applyBorder="1">
      <alignment vertical="center"/>
    </xf>
    <xf numFmtId="0" fontId="17" fillId="0" borderId="7" xfId="0" applyFont="1" applyBorder="1">
      <alignment vertical="center"/>
    </xf>
    <xf numFmtId="0" fontId="17" fillId="0" borderId="8" xfId="0" applyFont="1" applyBorder="1">
      <alignment vertical="center"/>
    </xf>
    <xf numFmtId="0" fontId="17" fillId="0" borderId="9" xfId="0" applyFont="1" applyBorder="1">
      <alignment vertical="center"/>
    </xf>
    <xf numFmtId="0" fontId="14" fillId="0" borderId="0" xfId="0" applyFont="1" applyBorder="1" applyAlignment="1">
      <alignment horizontal="center"/>
    </xf>
    <xf numFmtId="0" fontId="15" fillId="0" borderId="0" xfId="0" applyFont="1" applyBorder="1" applyAlignment="1">
      <alignment horizontal="center"/>
    </xf>
    <xf numFmtId="0" fontId="20" fillId="0" borderId="0" xfId="0" applyFont="1" applyBorder="1" applyAlignment="1">
      <alignment horizontal="center"/>
    </xf>
    <xf numFmtId="0" fontId="17" fillId="0" borderId="10" xfId="0" applyFont="1" applyBorder="1">
      <alignment vertical="center"/>
    </xf>
    <xf numFmtId="0" fontId="17" fillId="0" borderId="1" xfId="0" applyFont="1" applyBorder="1">
      <alignment vertical="center"/>
    </xf>
    <xf numFmtId="0" fontId="17" fillId="0" borderId="11" xfId="0" applyFont="1" applyBorder="1">
      <alignment vertical="center"/>
    </xf>
    <xf numFmtId="0" fontId="18" fillId="0" borderId="0" xfId="0" applyFont="1" applyBorder="1" applyAlignment="1">
      <alignment horizontal="center" vertical="center"/>
    </xf>
    <xf numFmtId="179" fontId="0" fillId="0" borderId="0" xfId="0" applyNumberFormat="1" applyFill="1">
      <alignment vertical="center"/>
    </xf>
    <xf numFmtId="179" fontId="1" fillId="9" borderId="2" xfId="7" applyNumberFormat="1" applyFill="1">
      <alignment vertical="center"/>
    </xf>
    <xf numFmtId="0" fontId="11" fillId="0" borderId="2" xfId="0" applyFont="1" applyBorder="1" applyAlignment="1">
      <alignment horizontal="center" vertical="center"/>
    </xf>
    <xf numFmtId="0" fontId="11" fillId="7" borderId="2" xfId="0" applyFont="1" applyFill="1" applyBorder="1" applyAlignment="1">
      <alignment horizontal="center" vertical="center"/>
    </xf>
    <xf numFmtId="0" fontId="12" fillId="0" borderId="0" xfId="14" applyFont="1">
      <alignment vertical="center"/>
    </xf>
    <xf numFmtId="0" fontId="21" fillId="3" borderId="2" xfId="5" applyNumberFormat="1" applyProtection="1">
      <alignment vertical="center"/>
      <protection locked="0"/>
    </xf>
    <xf numFmtId="179" fontId="21" fillId="3" borderId="2" xfId="5" applyNumberFormat="1" applyProtection="1">
      <alignment vertical="center"/>
      <protection locked="0"/>
    </xf>
    <xf numFmtId="0" fontId="21" fillId="0" borderId="2" xfId="5" applyNumberFormat="1" applyFill="1" applyProtection="1">
      <alignment vertical="center"/>
      <protection locked="0"/>
    </xf>
    <xf numFmtId="0" fontId="22" fillId="0" borderId="0" xfId="3">
      <alignment vertical="center"/>
    </xf>
    <xf numFmtId="0" fontId="23" fillId="0" borderId="0" xfId="15">
      <alignment vertical="center"/>
    </xf>
    <xf numFmtId="176" fontId="21" fillId="3" borderId="2" xfId="5" applyNumberFormat="1" applyProtection="1">
      <alignment vertical="center"/>
      <protection locked="0"/>
    </xf>
    <xf numFmtId="176" fontId="21" fillId="10" borderId="2" xfId="6" applyNumberFormat="1">
      <alignment vertical="center"/>
    </xf>
    <xf numFmtId="176" fontId="21" fillId="0" borderId="2" xfId="18">
      <alignment vertical="center"/>
    </xf>
    <xf numFmtId="176" fontId="0" fillId="0" borderId="0" xfId="0" applyNumberFormat="1">
      <alignment vertical="center"/>
    </xf>
    <xf numFmtId="176" fontId="1" fillId="4" borderId="2" xfId="7" applyNumberFormat="1">
      <alignment vertical="center"/>
    </xf>
    <xf numFmtId="176" fontId="0" fillId="11" borderId="0" xfId="19" applyNumberFormat="1" applyFont="1">
      <alignment vertical="center"/>
    </xf>
    <xf numFmtId="0" fontId="6" fillId="0" borderId="0" xfId="12">
      <alignment vertical="center"/>
    </xf>
    <xf numFmtId="176" fontId="7" fillId="0" borderId="0" xfId="13">
      <alignment vertical="center"/>
    </xf>
    <xf numFmtId="0" fontId="6" fillId="0" borderId="3" xfId="12" applyBorder="1">
      <alignment vertical="center"/>
    </xf>
    <xf numFmtId="176" fontId="7" fillId="0" borderId="3" xfId="13" applyBorder="1">
      <alignment vertical="center"/>
    </xf>
    <xf numFmtId="0" fontId="27" fillId="0" borderId="0" xfId="0" applyFont="1" applyAlignment="1">
      <alignment horizontal="center" vertical="center"/>
    </xf>
    <xf numFmtId="0" fontId="0" fillId="11" borderId="0" xfId="19" applyNumberFormat="1" applyFont="1">
      <alignment vertical="center"/>
    </xf>
    <xf numFmtId="179" fontId="1" fillId="0" borderId="0" xfId="17">
      <alignment vertical="center"/>
    </xf>
    <xf numFmtId="176" fontId="21" fillId="3" borderId="2" xfId="5" applyNumberFormat="1">
      <alignment vertical="center"/>
    </xf>
    <xf numFmtId="176" fontId="21" fillId="5" borderId="2" xfId="20" applyNumberFormat="1">
      <alignment vertical="center"/>
    </xf>
    <xf numFmtId="0" fontId="9" fillId="0" borderId="0" xfId="0" applyFont="1" applyAlignment="1">
      <alignment horizontal="center" vertical="center"/>
    </xf>
    <xf numFmtId="0" fontId="12" fillId="0" borderId="0" xfId="14" applyFill="1" applyBorder="1">
      <alignment vertical="center"/>
    </xf>
    <xf numFmtId="0" fontId="21" fillId="3" borderId="2" xfId="5" applyNumberFormat="1" applyFill="1" applyProtection="1">
      <alignment vertical="center"/>
      <protection locked="0"/>
    </xf>
    <xf numFmtId="0" fontId="25" fillId="0" borderId="0" xfId="0" applyFont="1" applyFill="1" applyBorder="1" applyAlignment="1">
      <alignment horizontal="center" vertical="center"/>
    </xf>
    <xf numFmtId="0" fontId="3" fillId="12" borderId="12" xfId="2" applyFont="1" applyFill="1">
      <alignment vertical="center"/>
    </xf>
    <xf numFmtId="181" fontId="1" fillId="11" borderId="0" xfId="19" applyNumberFormat="1">
      <alignment vertical="center"/>
    </xf>
    <xf numFmtId="181" fontId="1" fillId="13" borderId="0" xfId="19" applyNumberFormat="1" applyFill="1">
      <alignment vertical="center"/>
    </xf>
    <xf numFmtId="0" fontId="11" fillId="14" borderId="2" xfId="0" applyFont="1" applyFill="1" applyBorder="1" applyAlignment="1">
      <alignment horizontal="center" vertical="center"/>
    </xf>
    <xf numFmtId="0" fontId="9" fillId="14" borderId="2" xfId="0" applyFont="1" applyFill="1" applyBorder="1" applyAlignment="1">
      <alignment horizontal="center" vertical="center"/>
    </xf>
    <xf numFmtId="176" fontId="8" fillId="13" borderId="3" xfId="8" applyNumberFormat="1" applyFill="1">
      <alignment vertical="center"/>
    </xf>
    <xf numFmtId="176" fontId="8" fillId="0" borderId="3" xfId="8" applyNumberFormat="1" applyFill="1">
      <alignment vertical="center"/>
    </xf>
    <xf numFmtId="0" fontId="24" fillId="0" borderId="0" xfId="4" applyAlignment="1">
      <alignment horizontal="center" vertical="center"/>
    </xf>
    <xf numFmtId="0" fontId="6" fillId="0" borderId="0" xfId="12" applyAlignment="1">
      <alignment horizontal="center" vertical="center"/>
    </xf>
    <xf numFmtId="181" fontId="21" fillId="3" borderId="2" xfId="5" applyNumberFormat="1">
      <alignment vertical="center"/>
    </xf>
    <xf numFmtId="181" fontId="0" fillId="0" borderId="0" xfId="0" applyNumberFormat="1">
      <alignment vertical="center"/>
    </xf>
    <xf numFmtId="179" fontId="21" fillId="3" borderId="2" xfId="5" applyNumberFormat="1">
      <alignment vertical="center"/>
    </xf>
    <xf numFmtId="181" fontId="21" fillId="3" borderId="2" xfId="5" applyNumberFormat="1" applyFill="1">
      <alignment vertical="center"/>
    </xf>
    <xf numFmtId="0" fontId="28" fillId="8" borderId="0" xfId="0" applyFont="1" applyFill="1" applyBorder="1" applyAlignment="1">
      <alignment horizontal="center" vertical="center" wrapText="1"/>
    </xf>
    <xf numFmtId="0" fontId="17" fillId="8" borderId="0" xfId="0" applyFont="1" applyFill="1" applyBorder="1" applyAlignment="1">
      <alignment horizontal="center" vertical="center" wrapText="1"/>
    </xf>
  </cellXfs>
  <cellStyles count="22">
    <cellStyle name="Default" xfId="21" xr:uid="{3C942D80-F445-47C3-A711-540D400CBE73}"/>
    <cellStyle name="Header 1" xfId="1" xr:uid="{4F59F43C-B85A-4B70-B4CB-2F7893DC79E6}"/>
    <cellStyle name="Header 2" xfId="2" xr:uid="{2059816F-FB12-4717-9BDC-A18E9254276B}"/>
    <cellStyle name="Header 3" xfId="3" xr:uid="{6BF00201-80A8-4A9F-AD16-AC04C3B49861}"/>
    <cellStyle name="Header 4" xfId="15" xr:uid="{150CD03C-1AD3-4DBF-A819-614ACD12F37D}"/>
    <cellStyle name="Header 5" xfId="4" xr:uid="{EF4BC72E-C716-4EE6-99F2-57A179B5E26C}"/>
    <cellStyle name="Input" xfId="5" xr:uid="{2CD30E54-E450-4752-9416-3D8A8A0F410D}"/>
    <cellStyle name="Input-Fixed" xfId="6" xr:uid="{4673C50A-5BF8-4FFC-8F6C-22A028A31EF7}"/>
    <cellStyle name="Input-Formula" xfId="18" xr:uid="{308FE525-57CB-4740-96F2-AD1734DACB2B}"/>
    <cellStyle name="Input-VBA" xfId="20" xr:uid="{4980BF45-DCD3-465E-A984-808E924B7A36}"/>
    <cellStyle name="TMA Date" xfId="17" xr:uid="{C9B062C4-37B4-45CD-B89A-37943F439584}"/>
    <cellStyle name="TMA Number" xfId="10" xr:uid="{2E65ED8B-74D5-4FA7-A82A-7B9BF71356E1}"/>
    <cellStyle name="TMA Percent" xfId="11" xr:uid="{AED604AA-B579-4D28-9ADC-A1B5A730ABC2}"/>
    <cellStyle name="TMA Range Name" xfId="14" xr:uid="{29E01403-D4A2-4C59-981C-8E9B25D214D6}"/>
    <cellStyle name="TMA Row Total" xfId="13" xr:uid="{E1825C1F-7C06-4859-AD81-0E44BC4A6DA2}"/>
    <cellStyle name="TMA Text" xfId="16" xr:uid="{3B66C5F2-DA48-4A85-8171-8AF3C3D27300}"/>
    <cellStyle name="TMA Unit" xfId="12" xr:uid="{D46D7FE2-1FAA-4196-9EB5-4430BD1AE8DF}"/>
    <cellStyle name="Total 1" xfId="8" xr:uid="{FF26412A-A7D6-4E26-A3EF-3466A0CC4C6F}"/>
    <cellStyle name="Total 2" xfId="9" xr:uid="{48D9ABE7-1C39-4C13-ABAD-11F064F9D2D6}"/>
    <cellStyle name="Unique Formula" xfId="7" xr:uid="{8F70DE2E-9BF1-4529-B9EF-A0EDF2FF6D04}"/>
    <cellStyle name="WIP" xfId="19" xr:uid="{D582C67C-575C-43E1-8D79-E53E94EDF23D}"/>
    <cellStyle name="標準" xfId="0" builtinId="0"/>
  </cellStyles>
  <dxfs count="250">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theme="0"/>
      </font>
      <fill>
        <patternFill>
          <bgColor rgb="FF00FF00"/>
        </patternFill>
      </fill>
    </dxf>
    <dxf>
      <font>
        <b/>
        <i val="0"/>
        <color theme="0"/>
      </font>
      <fill>
        <patternFill>
          <bgColor rgb="FFFF0000"/>
        </patternFill>
      </fill>
    </dxf>
    <dxf>
      <font>
        <b/>
        <i val="0"/>
        <color theme="0"/>
      </font>
      <fill>
        <patternFill>
          <bgColor rgb="FF00FF00"/>
        </patternFill>
      </fill>
    </dxf>
    <dxf>
      <font>
        <b/>
        <i val="0"/>
        <color theme="0"/>
      </font>
      <fill>
        <patternFill>
          <bgColor rgb="FFFF0000"/>
        </patternFill>
      </fill>
    </dxf>
    <dxf>
      <font>
        <b/>
        <i val="0"/>
        <color auto="1"/>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rgb="FFFF0000"/>
      </font>
      <fill>
        <patternFill>
          <bgColor rgb="FFFF0000"/>
        </patternFill>
      </fill>
    </dxf>
    <dxf>
      <font>
        <b/>
        <i val="0"/>
        <color rgb="FF00FF00"/>
      </font>
      <fill>
        <patternFill>
          <bgColor rgb="FF00FF00"/>
        </patternFill>
      </fill>
    </dxf>
    <dxf>
      <font>
        <b/>
        <i val="0"/>
        <color rgb="FFFF0000"/>
      </font>
      <fill>
        <patternFill>
          <bgColor rgb="FFFF0000"/>
        </patternFill>
      </fill>
    </dxf>
    <dxf>
      <font>
        <b/>
        <i val="0"/>
        <color rgb="FF00FF00"/>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b/>
        <i val="0"/>
        <color rgb="FFFF0000"/>
      </font>
      <fill>
        <patternFill>
          <bgColor rgb="FFFF0000"/>
        </patternFill>
      </fill>
    </dxf>
    <dxf>
      <font>
        <b/>
        <i val="0"/>
        <color rgb="FF00FF00"/>
      </font>
      <fill>
        <patternFill>
          <bgColor rgb="FF00FF00"/>
        </patternFill>
      </fill>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b/>
        <i val="0"/>
        <color rgb="FFFF0000"/>
      </font>
      <fill>
        <patternFill>
          <bgColor rgb="FFFF0000"/>
        </patternFill>
      </fill>
    </dxf>
    <dxf>
      <font>
        <b/>
        <i val="0"/>
        <color rgb="FF00FF00"/>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s>
  <tableStyles count="0" defaultTableStyle="TableStyleMedium2" defaultPivotStyle="PivotStyleLight16"/>
  <colors>
    <mruColors>
      <color rgb="FFF8CBAD"/>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Setting!A1"/></Relationships>
</file>

<file path=xl/drawings/drawing1.xml><?xml version="1.0" encoding="utf-8"?>
<xdr:wsDr xmlns:xdr="http://schemas.openxmlformats.org/drawingml/2006/spreadsheetDrawing" xmlns:a="http://schemas.openxmlformats.org/drawingml/2006/main">
  <xdr:twoCellAnchor editAs="oneCell">
    <xdr:from>
      <xdr:col>3</xdr:col>
      <xdr:colOff>557389</xdr:colOff>
      <xdr:row>10</xdr:row>
      <xdr:rowOff>98778</xdr:rowOff>
    </xdr:from>
    <xdr:to>
      <xdr:col>8</xdr:col>
      <xdr:colOff>557388</xdr:colOff>
      <xdr:row>11</xdr:row>
      <xdr:rowOff>148294</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52083" y="2028472"/>
          <a:ext cx="2804583" cy="2329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169538</xdr:colOff>
      <xdr:row>20</xdr:row>
      <xdr:rowOff>176966</xdr:rowOff>
    </xdr:from>
    <xdr:to>
      <xdr:col>11</xdr:col>
      <xdr:colOff>564884</xdr:colOff>
      <xdr:row>23</xdr:row>
      <xdr:rowOff>165059</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4043038" y="1974016"/>
          <a:ext cx="1138296" cy="546893"/>
        </a:xfrm>
        <a:prstGeom prst="rect">
          <a:avLst/>
        </a:prstGeom>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Output</a:t>
          </a:r>
          <a:endParaRPr kumimoji="1" lang="ja-JP" altLang="en-US" sz="1100"/>
        </a:p>
      </xdr:txBody>
    </xdr:sp>
    <xdr:clientData/>
  </xdr:twoCellAnchor>
  <xdr:twoCellAnchor>
    <xdr:from>
      <xdr:col>12</xdr:col>
      <xdr:colOff>144405</xdr:colOff>
      <xdr:row>15</xdr:row>
      <xdr:rowOff>178290</xdr:rowOff>
    </xdr:from>
    <xdr:to>
      <xdr:col>13</xdr:col>
      <xdr:colOff>539751</xdr:colOff>
      <xdr:row>18</xdr:row>
      <xdr:rowOff>174320</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a:off x="5503805" y="1054590"/>
          <a:ext cx="1138296" cy="548480"/>
        </a:xfrm>
        <a:prstGeom prst="rect">
          <a:avLst/>
        </a:prstGeom>
        <a:solidFill>
          <a:schemeClr val="accent6">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Setting</a:t>
          </a:r>
          <a:endParaRPr kumimoji="1" lang="ja-JP" altLang="en-US" sz="1100"/>
        </a:p>
      </xdr:txBody>
    </xdr:sp>
    <xdr:clientData/>
  </xdr:twoCellAnchor>
  <xdr:twoCellAnchor>
    <xdr:from>
      <xdr:col>2</xdr:col>
      <xdr:colOff>5499</xdr:colOff>
      <xdr:row>16</xdr:row>
      <xdr:rowOff>178289</xdr:rowOff>
    </xdr:from>
    <xdr:to>
      <xdr:col>3</xdr:col>
      <xdr:colOff>845345</xdr:colOff>
      <xdr:row>19</xdr:row>
      <xdr:rowOff>174320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348399" y="1238739"/>
          <a:ext cx="1138296" cy="548481"/>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1</a:t>
          </a:r>
          <a:endParaRPr kumimoji="1" lang="en-US" altLang="ja-JP" sz="1100" baseline="0">
            <a:solidFill>
              <a:sysClr val="windowText" lastClr="000000"/>
            </a:solidFill>
          </a:endParaRPr>
        </a:p>
      </xdr:txBody>
    </xdr:sp>
    <xdr:clientData/>
  </xdr:twoCellAnchor>
  <xdr:twoCellAnchor>
    <xdr:from>
      <xdr:col>2</xdr:col>
      <xdr:colOff>5499</xdr:colOff>
      <xdr:row>20</xdr:row>
      <xdr:rowOff>176304</xdr:rowOff>
    </xdr:from>
    <xdr:to>
      <xdr:col>3</xdr:col>
      <xdr:colOff>845345</xdr:colOff>
      <xdr:row>23</xdr:row>
      <xdr:rowOff>164397</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348399" y="1973354"/>
          <a:ext cx="1138296" cy="546893"/>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2</a:t>
          </a:r>
          <a:endParaRPr kumimoji="1" lang="en-US" altLang="ja-JP" sz="1100" baseline="0">
            <a:solidFill>
              <a:sysClr val="windowText" lastClr="000000"/>
            </a:solidFill>
          </a:endParaRPr>
        </a:p>
      </xdr:txBody>
    </xdr:sp>
    <xdr:clientData/>
  </xdr:twoCellAnchor>
  <xdr:twoCellAnchor>
    <xdr:from>
      <xdr:col>2</xdr:col>
      <xdr:colOff>5499</xdr:colOff>
      <xdr:row>24</xdr:row>
      <xdr:rowOff>166382</xdr:rowOff>
    </xdr:from>
    <xdr:to>
      <xdr:col>3</xdr:col>
      <xdr:colOff>845345</xdr:colOff>
      <xdr:row>27</xdr:row>
      <xdr:rowOff>162412</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348399" y="2706382"/>
          <a:ext cx="1138296" cy="548480"/>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3</a:t>
          </a:r>
        </a:p>
        <a:p>
          <a:pPr algn="l"/>
          <a:endParaRPr kumimoji="1" lang="en-US" altLang="ja-JP" sz="1100" baseline="0">
            <a:solidFill>
              <a:sysClr val="windowText" lastClr="000000"/>
            </a:solidFill>
          </a:endParaRPr>
        </a:p>
      </xdr:txBody>
    </xdr:sp>
    <xdr:clientData/>
  </xdr:twoCellAnchor>
  <xdr:twoCellAnchor>
    <xdr:from>
      <xdr:col>3</xdr:col>
      <xdr:colOff>1712060</xdr:colOff>
      <xdr:row>20</xdr:row>
      <xdr:rowOff>178288</xdr:rowOff>
    </xdr:from>
    <xdr:to>
      <xdr:col>9</xdr:col>
      <xdr:colOff>384969</xdr:colOff>
      <xdr:row>23</xdr:row>
      <xdr:rowOff>166381</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2353410" y="1975338"/>
          <a:ext cx="1162109" cy="546893"/>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Calculation</a:t>
          </a:r>
          <a:endParaRPr kumimoji="1" lang="ja-JP" altLang="en-US" sz="1100">
            <a:solidFill>
              <a:sysClr val="windowText" lastClr="000000"/>
            </a:solidFill>
          </a:endParaRPr>
        </a:p>
      </xdr:txBody>
    </xdr:sp>
    <xdr:clientData/>
  </xdr:twoCellAnchor>
  <xdr:twoCellAnchor>
    <xdr:from>
      <xdr:col>3</xdr:col>
      <xdr:colOff>845345</xdr:colOff>
      <xdr:row>18</xdr:row>
      <xdr:rowOff>85023</xdr:rowOff>
    </xdr:from>
    <xdr:to>
      <xdr:col>3</xdr:col>
      <xdr:colOff>1712060</xdr:colOff>
      <xdr:row>22</xdr:row>
      <xdr:rowOff>77085</xdr:rowOff>
    </xdr:to>
    <xdr:cxnSp macro="">
      <xdr:nvCxnSpPr>
        <xdr:cNvPr id="8" name="コネクタ: カギ線 7">
          <a:extLst>
            <a:ext uri="{FF2B5EF4-FFF2-40B4-BE49-F238E27FC236}">
              <a16:creationId xmlns:a16="http://schemas.microsoft.com/office/drawing/2014/main" id="{00000000-0008-0000-0400-000008000000}"/>
            </a:ext>
          </a:extLst>
        </xdr:cNvPr>
        <xdr:cNvCxnSpPr>
          <a:stCxn id="4" idx="3"/>
          <a:endCxn id="7" idx="1"/>
        </xdr:cNvCxnSpPr>
      </xdr:nvCxnSpPr>
      <xdr:spPr>
        <a:xfrm>
          <a:off x="1486695" y="1513773"/>
          <a:ext cx="866715" cy="735012"/>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845345</xdr:colOff>
      <xdr:row>22</xdr:row>
      <xdr:rowOff>75101</xdr:rowOff>
    </xdr:from>
    <xdr:to>
      <xdr:col>3</xdr:col>
      <xdr:colOff>1712060</xdr:colOff>
      <xdr:row>22</xdr:row>
      <xdr:rowOff>77085</xdr:rowOff>
    </xdr:to>
    <xdr:cxnSp macro="">
      <xdr:nvCxnSpPr>
        <xdr:cNvPr id="9" name="コネクタ: カギ線 8">
          <a:extLst>
            <a:ext uri="{FF2B5EF4-FFF2-40B4-BE49-F238E27FC236}">
              <a16:creationId xmlns:a16="http://schemas.microsoft.com/office/drawing/2014/main" id="{00000000-0008-0000-0400-000009000000}"/>
            </a:ext>
          </a:extLst>
        </xdr:cNvPr>
        <xdr:cNvCxnSpPr>
          <a:stCxn id="5" idx="3"/>
          <a:endCxn id="7" idx="1"/>
        </xdr:cNvCxnSpPr>
      </xdr:nvCxnSpPr>
      <xdr:spPr>
        <a:xfrm>
          <a:off x="1486695" y="2246801"/>
          <a:ext cx="866715" cy="1984"/>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845345</xdr:colOff>
      <xdr:row>22</xdr:row>
      <xdr:rowOff>77085</xdr:rowOff>
    </xdr:from>
    <xdr:to>
      <xdr:col>3</xdr:col>
      <xdr:colOff>1712060</xdr:colOff>
      <xdr:row>26</xdr:row>
      <xdr:rowOff>73116</xdr:rowOff>
    </xdr:to>
    <xdr:cxnSp macro="">
      <xdr:nvCxnSpPr>
        <xdr:cNvPr id="10" name="コネクタ: カギ線 9">
          <a:extLst>
            <a:ext uri="{FF2B5EF4-FFF2-40B4-BE49-F238E27FC236}">
              <a16:creationId xmlns:a16="http://schemas.microsoft.com/office/drawing/2014/main" id="{00000000-0008-0000-0400-00000A000000}"/>
            </a:ext>
          </a:extLst>
        </xdr:cNvPr>
        <xdr:cNvCxnSpPr>
          <a:stCxn id="6" idx="3"/>
          <a:endCxn id="7" idx="1"/>
        </xdr:cNvCxnSpPr>
      </xdr:nvCxnSpPr>
      <xdr:spPr>
        <a:xfrm flipV="1">
          <a:off x="1486695" y="2248785"/>
          <a:ext cx="866715" cy="732631"/>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384969</xdr:colOff>
      <xdr:row>22</xdr:row>
      <xdr:rowOff>75762</xdr:rowOff>
    </xdr:from>
    <xdr:to>
      <xdr:col>10</xdr:col>
      <xdr:colOff>169538</xdr:colOff>
      <xdr:row>22</xdr:row>
      <xdr:rowOff>77084</xdr:rowOff>
    </xdr:to>
    <xdr:cxnSp macro="">
      <xdr:nvCxnSpPr>
        <xdr:cNvPr id="11" name="コネクタ: カギ線 10">
          <a:extLst>
            <a:ext uri="{FF2B5EF4-FFF2-40B4-BE49-F238E27FC236}">
              <a16:creationId xmlns:a16="http://schemas.microsoft.com/office/drawing/2014/main" id="{00000000-0008-0000-0400-00000B000000}"/>
            </a:ext>
          </a:extLst>
        </xdr:cNvPr>
        <xdr:cNvCxnSpPr>
          <a:stCxn id="7" idx="3"/>
          <a:endCxn id="2" idx="1"/>
        </xdr:cNvCxnSpPr>
      </xdr:nvCxnSpPr>
      <xdr:spPr>
        <a:xfrm flipV="1">
          <a:off x="3515519" y="2247462"/>
          <a:ext cx="527519" cy="1322"/>
        </a:xfrm>
        <a:prstGeom prst="bentConnector3">
          <a:avLst>
            <a:gd name="adj1" fmla="val 50000"/>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10</xdr:col>
          <xdr:colOff>66675</xdr:colOff>
          <xdr:row>31</xdr:row>
          <xdr:rowOff>171450</xdr:rowOff>
        </xdr:from>
        <xdr:to>
          <xdr:col>11</xdr:col>
          <xdr:colOff>257175</xdr:colOff>
          <xdr:row>33</xdr:row>
          <xdr:rowOff>19050</xdr:rowOff>
        </xdr:to>
        <xdr:sp macro="" textlink="">
          <xdr:nvSpPr>
            <xdr:cNvPr id="2049" name="Butto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w="9525">
              <a:miter lim="800000"/>
              <a:headEnd/>
              <a:tailEnd/>
            </a:ln>
          </xdr:spPr>
          <xdr:txBody>
            <a:bodyPr vertOverflow="clip" wrap="square" lIns="27432" tIns="36576" rIns="27432" bIns="36576" anchor="ctr" upright="1"/>
            <a:lstStyle/>
            <a:p>
              <a:pPr algn="ctr" rtl="0">
                <a:defRPr sz="1000"/>
              </a:pPr>
              <a:r>
                <a:rPr lang="ja-JP" altLang="en-US" sz="900" b="0" i="0" u="none" strike="noStrike" baseline="0">
                  <a:solidFill>
                    <a:srgbClr val="000000"/>
                  </a:solidFill>
                  <a:latin typeface="游ゴシック"/>
                  <a:ea typeface="游ゴシック"/>
                </a:rPr>
                <a:t>Zoom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66675</xdr:colOff>
          <xdr:row>33</xdr:row>
          <xdr:rowOff>66675</xdr:rowOff>
        </xdr:from>
        <xdr:to>
          <xdr:col>11</xdr:col>
          <xdr:colOff>257175</xdr:colOff>
          <xdr:row>34</xdr:row>
          <xdr:rowOff>95250</xdr:rowOff>
        </xdr:to>
        <xdr:sp macro="" textlink="">
          <xdr:nvSpPr>
            <xdr:cNvPr id="2050" name="Button 2" hidden="1">
              <a:extLst>
                <a:ext uri="{63B3BB69-23CF-44E3-9099-C40C66FF867C}">
                  <a14:compatExt spid="_x0000_s2050"/>
                </a:ext>
                <a:ext uri="{FF2B5EF4-FFF2-40B4-BE49-F238E27FC236}">
                  <a16:creationId xmlns:a16="http://schemas.microsoft.com/office/drawing/2014/main" id="{00000000-0008-0000-0400-000002080000}"/>
                </a:ext>
              </a:extLst>
            </xdr:cNvPr>
            <xdr:cNvSpPr/>
          </xdr:nvSpPr>
          <xdr:spPr bwMode="auto">
            <a:xfrm>
              <a:off x="0" y="0"/>
              <a:ext cx="0" cy="0"/>
            </a:xfrm>
            <a:prstGeom prst="rect">
              <a:avLst/>
            </a:prstGeom>
            <a:noFill/>
            <a:ln w="9525">
              <a:miter lim="800000"/>
              <a:headEnd/>
              <a:tailEnd/>
            </a:ln>
          </xdr:spPr>
          <xdr:txBody>
            <a:bodyPr vertOverflow="clip" wrap="square" lIns="27432" tIns="36576" rIns="27432" bIns="36576" anchor="ctr" upright="1"/>
            <a:lstStyle/>
            <a:p>
              <a:pPr algn="ctr" rtl="0">
                <a:defRPr sz="1000"/>
              </a:pPr>
              <a:r>
                <a:rPr lang="ja-JP" altLang="en-US" sz="900" b="0" i="0" u="none" strike="noStrike" baseline="0">
                  <a:solidFill>
                    <a:srgbClr val="000000"/>
                  </a:solidFill>
                  <a:latin typeface="游ゴシック"/>
                  <a:ea typeface="游ゴシック"/>
                </a:rPr>
                <a:t>Home</a:t>
              </a:r>
            </a:p>
          </xdr:txBody>
        </xdr:sp>
        <xdr:clientData fPrintsWithSheet="0"/>
      </xdr:twoCellAnchor>
    </mc:Choice>
    <mc:Fallback/>
  </mc:AlternateContent>
</xdr:wsDr>
</file>

<file path=xl/theme/theme1.xml><?xml version="1.0" encoding="utf-8"?>
<a:theme xmlns:a="http://schemas.openxmlformats.org/drawingml/2006/main" name="Office テーマ">
  <a:themeElements>
    <a:clrScheme name="TMA">
      <a:dk1>
        <a:sysClr val="windowText" lastClr="000000"/>
      </a:dk1>
      <a:lt1>
        <a:srgbClr val="FFFFFF"/>
      </a:lt1>
      <a:dk2>
        <a:srgbClr val="1C2541"/>
      </a:dk2>
      <a:lt2>
        <a:srgbClr val="B8CCCC"/>
      </a:lt2>
      <a:accent1>
        <a:srgbClr val="3A506B"/>
      </a:accent1>
      <a:accent2>
        <a:srgbClr val="00CCCB"/>
      </a:accent2>
      <a:accent3>
        <a:srgbClr val="6FFFE9"/>
      </a:accent3>
      <a:accent4>
        <a:srgbClr val="E7FAFA"/>
      </a:accent4>
      <a:accent5>
        <a:srgbClr val="CCA3A3"/>
      </a:accent5>
      <a:accent6>
        <a:srgbClr val="A9D08E"/>
      </a:accent6>
      <a:hlink>
        <a:srgbClr val="44546A"/>
      </a:hlink>
      <a:folHlink>
        <a:srgbClr val="8496B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64C94-73D0-4A02-9266-277BF7D0B9F9}">
  <sheetPr codeName="Sheet4">
    <tabColor theme="0" tint="-0.499984740745262"/>
  </sheetPr>
  <dimension ref="A1:M31"/>
  <sheetViews>
    <sheetView showGridLines="0" showRowColHeaders="0" tabSelected="1" zoomScale="90" zoomScaleNormal="90" workbookViewId="0"/>
  </sheetViews>
  <sheetFormatPr defaultColWidth="0" defaultRowHeight="15.75" zeroHeight="1" x14ac:dyDescent="0.35"/>
  <cols>
    <col min="1" max="1" width="2.7109375" customWidth="1"/>
    <col min="2" max="10" width="8.85546875" customWidth="1"/>
    <col min="11" max="11" width="8.85546875" style="17" customWidth="1"/>
    <col min="12" max="12" width="8.85546875" customWidth="1"/>
    <col min="13" max="13" width="2.7109375" style="17" customWidth="1"/>
    <col min="14" max="16384" width="8.85546875" hidden="1"/>
  </cols>
  <sheetData>
    <row r="1" spans="2:12" ht="16.5" thickBot="1" x14ac:dyDescent="0.4"/>
    <row r="2" spans="2:12" x14ac:dyDescent="0.35">
      <c r="B2" s="31"/>
      <c r="C2" s="32"/>
      <c r="D2" s="32"/>
      <c r="E2" s="32"/>
      <c r="F2" s="32"/>
      <c r="G2" s="32"/>
      <c r="H2" s="32"/>
      <c r="I2" s="32"/>
      <c r="J2" s="32"/>
      <c r="K2" s="32"/>
      <c r="L2" s="33"/>
    </row>
    <row r="3" spans="2:12" x14ac:dyDescent="0.35">
      <c r="B3" s="34"/>
      <c r="C3" s="29"/>
      <c r="D3" s="29"/>
      <c r="E3" s="29"/>
      <c r="F3" s="29"/>
      <c r="G3" s="29"/>
      <c r="H3" s="29"/>
      <c r="I3" s="29"/>
      <c r="J3" s="29"/>
      <c r="K3" s="29"/>
      <c r="L3" s="35"/>
    </row>
    <row r="4" spans="2:12" ht="18.75" x14ac:dyDescent="0.35">
      <c r="B4" s="34"/>
      <c r="C4" s="29"/>
      <c r="D4" s="29"/>
      <c r="E4" s="29"/>
      <c r="F4" s="29"/>
      <c r="G4" s="71" t="str">
        <f>ClientName.In</f>
        <v>Harumi Lines</v>
      </c>
      <c r="H4" s="29"/>
      <c r="I4" s="29"/>
      <c r="J4" s="29"/>
      <c r="K4" s="29"/>
      <c r="L4" s="35"/>
    </row>
    <row r="5" spans="2:12" x14ac:dyDescent="0.35">
      <c r="B5" s="34"/>
      <c r="C5" s="29"/>
      <c r="D5" s="29"/>
      <c r="E5" s="29"/>
      <c r="F5" s="29"/>
      <c r="G5" s="29"/>
      <c r="H5" s="29"/>
      <c r="I5" s="29"/>
      <c r="J5" s="29"/>
      <c r="K5" s="29"/>
      <c r="L5" s="35"/>
    </row>
    <row r="6" spans="2:12" x14ac:dyDescent="0.35">
      <c r="B6" s="34"/>
      <c r="C6" s="29"/>
      <c r="D6" s="29"/>
      <c r="E6" s="29"/>
      <c r="F6" s="29"/>
      <c r="G6" s="29"/>
      <c r="H6" s="29"/>
      <c r="I6" s="29"/>
      <c r="J6" s="29"/>
      <c r="K6" s="29"/>
      <c r="L6" s="35"/>
    </row>
    <row r="7" spans="2:12" ht="18.75" x14ac:dyDescent="0.35">
      <c r="B7" s="34"/>
      <c r="C7" s="29"/>
      <c r="D7" s="29"/>
      <c r="E7" s="29"/>
      <c r="F7" s="29"/>
      <c r="G7" s="42" t="str">
        <f>ModelName.In</f>
        <v>Valuation Course - Ship Case</v>
      </c>
      <c r="H7" s="29"/>
      <c r="I7" s="29"/>
      <c r="J7" s="29"/>
      <c r="K7" s="29"/>
      <c r="L7" s="35"/>
    </row>
    <row r="8" spans="2:12" x14ac:dyDescent="0.35">
      <c r="B8" s="34"/>
      <c r="C8" s="29"/>
      <c r="D8" s="29"/>
      <c r="E8" s="29"/>
      <c r="F8" s="29"/>
      <c r="G8" s="29"/>
      <c r="H8" s="29"/>
      <c r="I8" s="29"/>
      <c r="J8" s="29"/>
      <c r="K8" s="29"/>
      <c r="L8" s="35"/>
    </row>
    <row r="9" spans="2:12" x14ac:dyDescent="0.35">
      <c r="B9" s="34"/>
      <c r="C9" s="29"/>
      <c r="D9" s="29"/>
      <c r="E9" s="29"/>
      <c r="F9" s="29"/>
      <c r="G9" s="29"/>
      <c r="H9" s="29"/>
      <c r="I9" s="29"/>
      <c r="J9" s="29"/>
      <c r="K9" s="29"/>
      <c r="L9" s="35"/>
    </row>
    <row r="10" spans="2:12" x14ac:dyDescent="0.35">
      <c r="B10" s="34"/>
      <c r="C10" s="29"/>
      <c r="D10" s="29"/>
      <c r="E10" s="29"/>
      <c r="F10" s="29"/>
      <c r="G10" s="30" t="s">
        <v>77</v>
      </c>
      <c r="H10" s="29"/>
      <c r="I10" s="29"/>
      <c r="J10" s="29"/>
      <c r="K10" s="29"/>
      <c r="L10" s="35"/>
    </row>
    <row r="11" spans="2:12" x14ac:dyDescent="0.35">
      <c r="B11" s="34"/>
      <c r="C11" s="29"/>
      <c r="D11" s="29"/>
      <c r="E11" s="29"/>
      <c r="F11" s="29"/>
      <c r="G11" s="29"/>
      <c r="H11" s="29"/>
      <c r="I11" s="29"/>
      <c r="J11" s="29"/>
      <c r="K11" s="29"/>
      <c r="L11" s="35"/>
    </row>
    <row r="12" spans="2:12" x14ac:dyDescent="0.35">
      <c r="B12" s="34"/>
      <c r="C12" s="29"/>
      <c r="D12" s="29"/>
      <c r="E12" s="29"/>
      <c r="F12" s="29"/>
      <c r="G12" s="29"/>
      <c r="H12" s="29"/>
      <c r="I12" s="29"/>
      <c r="J12" s="29"/>
      <c r="K12" s="29"/>
      <c r="L12" s="35"/>
    </row>
    <row r="13" spans="2:12" x14ac:dyDescent="0.35">
      <c r="B13" s="34"/>
      <c r="C13" s="29"/>
      <c r="D13" s="29"/>
      <c r="E13" s="29"/>
      <c r="F13" s="29"/>
      <c r="G13" s="29"/>
      <c r="H13" s="29"/>
      <c r="I13" s="29"/>
      <c r="J13" s="29"/>
      <c r="K13" s="29"/>
      <c r="L13" s="35"/>
    </row>
    <row r="14" spans="2:12" x14ac:dyDescent="0.35">
      <c r="B14" s="34"/>
      <c r="C14" s="29"/>
      <c r="D14" s="29"/>
      <c r="E14" s="29"/>
      <c r="F14" s="29"/>
      <c r="G14" s="29"/>
      <c r="H14" s="29"/>
      <c r="I14" s="29"/>
      <c r="J14" s="29"/>
      <c r="K14" s="29"/>
      <c r="L14" s="35"/>
    </row>
    <row r="15" spans="2:12" x14ac:dyDescent="0.2">
      <c r="B15" s="34"/>
      <c r="C15" s="29"/>
      <c r="D15" s="29"/>
      <c r="E15" s="29"/>
      <c r="F15" s="29"/>
      <c r="G15" s="36" t="s">
        <v>78</v>
      </c>
      <c r="H15" s="29"/>
      <c r="I15" s="29"/>
      <c r="J15" s="29"/>
      <c r="K15" s="29"/>
      <c r="L15" s="35"/>
    </row>
    <row r="16" spans="2:12" x14ac:dyDescent="0.25">
      <c r="B16" s="34"/>
      <c r="C16" s="29"/>
      <c r="D16" s="29"/>
      <c r="E16" s="29"/>
      <c r="F16" s="29"/>
      <c r="G16" s="37" t="s">
        <v>80</v>
      </c>
      <c r="H16" s="29"/>
      <c r="I16" s="29"/>
      <c r="J16" s="29"/>
      <c r="K16" s="29"/>
      <c r="L16" s="35"/>
    </row>
    <row r="17" spans="2:12" x14ac:dyDescent="0.35">
      <c r="B17" s="34"/>
      <c r="C17" s="29"/>
      <c r="D17" s="29"/>
      <c r="E17" s="29"/>
      <c r="F17" s="29"/>
      <c r="G17" s="29"/>
      <c r="H17" s="29"/>
      <c r="I17" s="29"/>
      <c r="J17" s="29"/>
      <c r="K17" s="29"/>
      <c r="L17" s="35"/>
    </row>
    <row r="18" spans="2:12" x14ac:dyDescent="0.35">
      <c r="B18" s="34"/>
      <c r="C18" s="29"/>
      <c r="D18" s="29"/>
      <c r="E18" s="29"/>
      <c r="F18" s="29"/>
      <c r="G18" s="29"/>
      <c r="H18" s="29"/>
      <c r="I18" s="29"/>
      <c r="J18" s="29"/>
      <c r="K18" s="29"/>
      <c r="L18" s="35"/>
    </row>
    <row r="19" spans="2:12" x14ac:dyDescent="0.25">
      <c r="B19" s="34"/>
      <c r="C19" s="29"/>
      <c r="D19" s="29"/>
      <c r="E19" s="29"/>
      <c r="F19" s="29"/>
      <c r="G19" s="38" t="s">
        <v>79</v>
      </c>
      <c r="H19" s="29"/>
      <c r="I19" s="29"/>
      <c r="J19" s="29"/>
      <c r="K19" s="29"/>
      <c r="L19" s="35"/>
    </row>
    <row r="20" spans="2:12" x14ac:dyDescent="0.35">
      <c r="B20" s="34"/>
      <c r="C20" s="29"/>
      <c r="D20" s="29"/>
      <c r="E20" s="29"/>
      <c r="F20" s="29"/>
      <c r="G20" s="29"/>
      <c r="H20" s="29"/>
      <c r="I20" s="29"/>
      <c r="J20" s="29"/>
      <c r="K20" s="29"/>
      <c r="L20" s="35"/>
    </row>
    <row r="21" spans="2:12" ht="22.15" customHeight="1" x14ac:dyDescent="0.35">
      <c r="B21" s="34"/>
      <c r="C21" s="85" t="s">
        <v>150</v>
      </c>
      <c r="D21" s="86"/>
      <c r="E21" s="86"/>
      <c r="F21" s="86"/>
      <c r="G21" s="86"/>
      <c r="H21" s="86"/>
      <c r="I21" s="86"/>
      <c r="J21" s="86"/>
      <c r="K21" s="86"/>
      <c r="L21" s="35"/>
    </row>
    <row r="22" spans="2:12" ht="22.15" customHeight="1" x14ac:dyDescent="0.35">
      <c r="B22" s="34"/>
      <c r="C22" s="86"/>
      <c r="D22" s="86"/>
      <c r="E22" s="86"/>
      <c r="F22" s="86"/>
      <c r="G22" s="86"/>
      <c r="H22" s="86"/>
      <c r="I22" s="86"/>
      <c r="J22" s="86"/>
      <c r="K22" s="86"/>
      <c r="L22" s="35"/>
    </row>
    <row r="23" spans="2:12" ht="22.15" customHeight="1" x14ac:dyDescent="0.35">
      <c r="B23" s="34"/>
      <c r="C23" s="86"/>
      <c r="D23" s="86"/>
      <c r="E23" s="86"/>
      <c r="F23" s="86"/>
      <c r="G23" s="86"/>
      <c r="H23" s="86"/>
      <c r="I23" s="86"/>
      <c r="J23" s="86"/>
      <c r="K23" s="86"/>
      <c r="L23" s="35"/>
    </row>
    <row r="24" spans="2:12" ht="22.15" customHeight="1" x14ac:dyDescent="0.35">
      <c r="B24" s="34"/>
      <c r="C24" s="86"/>
      <c r="D24" s="86"/>
      <c r="E24" s="86"/>
      <c r="F24" s="86"/>
      <c r="G24" s="86"/>
      <c r="H24" s="86"/>
      <c r="I24" s="86"/>
      <c r="J24" s="86"/>
      <c r="K24" s="86"/>
      <c r="L24" s="35"/>
    </row>
    <row r="25" spans="2:12" ht="22.15" customHeight="1" x14ac:dyDescent="0.35">
      <c r="B25" s="34"/>
      <c r="C25" s="86"/>
      <c r="D25" s="86"/>
      <c r="E25" s="86"/>
      <c r="F25" s="86"/>
      <c r="G25" s="86"/>
      <c r="H25" s="86"/>
      <c r="I25" s="86"/>
      <c r="J25" s="86"/>
      <c r="K25" s="86"/>
      <c r="L25" s="35"/>
    </row>
    <row r="26" spans="2:12" ht="22.15" customHeight="1" x14ac:dyDescent="0.35">
      <c r="B26" s="34"/>
      <c r="C26" s="86"/>
      <c r="D26" s="86"/>
      <c r="E26" s="86"/>
      <c r="F26" s="86"/>
      <c r="G26" s="86"/>
      <c r="H26" s="86"/>
      <c r="I26" s="86"/>
      <c r="J26" s="86"/>
      <c r="K26" s="86"/>
      <c r="L26" s="35"/>
    </row>
    <row r="27" spans="2:12" ht="22.15" customHeight="1" x14ac:dyDescent="0.35">
      <c r="B27" s="34"/>
      <c r="C27" s="86"/>
      <c r="D27" s="86"/>
      <c r="E27" s="86"/>
      <c r="F27" s="86"/>
      <c r="G27" s="86"/>
      <c r="H27" s="86"/>
      <c r="I27" s="86"/>
      <c r="J27" s="86"/>
      <c r="K27" s="86"/>
      <c r="L27" s="35"/>
    </row>
    <row r="28" spans="2:12" ht="22.15" customHeight="1" x14ac:dyDescent="0.35">
      <c r="B28" s="34"/>
      <c r="C28" s="86"/>
      <c r="D28" s="86"/>
      <c r="E28" s="86"/>
      <c r="F28" s="86"/>
      <c r="G28" s="86"/>
      <c r="H28" s="86"/>
      <c r="I28" s="86"/>
      <c r="J28" s="86"/>
      <c r="K28" s="86"/>
      <c r="L28" s="35"/>
    </row>
    <row r="29" spans="2:12" x14ac:dyDescent="0.35">
      <c r="B29" s="34"/>
      <c r="C29" s="29"/>
      <c r="D29" s="29"/>
      <c r="E29" s="29"/>
      <c r="F29" s="29"/>
      <c r="G29" s="29"/>
      <c r="H29" s="29"/>
      <c r="I29" s="29"/>
      <c r="J29" s="29"/>
      <c r="K29" s="29"/>
      <c r="L29" s="35"/>
    </row>
    <row r="30" spans="2:12" ht="16.5" thickBot="1" x14ac:dyDescent="0.4">
      <c r="B30" s="39"/>
      <c r="C30" s="40"/>
      <c r="D30" s="40"/>
      <c r="E30" s="40"/>
      <c r="F30" s="40"/>
      <c r="G30" s="40"/>
      <c r="H30" s="40"/>
      <c r="I30" s="40"/>
      <c r="J30" s="40"/>
      <c r="K30" s="40"/>
      <c r="L30" s="41"/>
    </row>
    <row r="31" spans="2:12" x14ac:dyDescent="0.35"/>
  </sheetData>
  <mergeCells count="1">
    <mergeCell ref="C21:K28"/>
  </mergeCells>
  <phoneticPr fontId="2"/>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2C892-1F89-43F2-A95B-F626D52521DE}">
  <sheetPr codeName="Sheet9">
    <pageSetUpPr fitToPage="1"/>
  </sheetPr>
  <dimension ref="A1:CA42"/>
  <sheetViews>
    <sheetView showGridLines="0" zoomScale="90" zoomScaleNormal="90" workbookViewId="0">
      <pane xSplit="14" ySplit="14" topLeftCell="O15" activePane="bottomRight" state="frozen"/>
      <selection activeCell="O24" sqref="O24"/>
      <selection pane="topRight" activeCell="O24" sqref="O24"/>
      <selection pane="bottomLeft" activeCell="O24" sqref="O24"/>
      <selection pane="bottomRight" activeCell="O26" sqref="O26"/>
    </sheetView>
  </sheetViews>
  <sheetFormatPr defaultColWidth="0" defaultRowHeight="15.75" zeroHeight="1"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Business Plan</v>
      </c>
      <c r="J3" s="24" t="str">
        <f>Check.Master</f>
        <v>OK</v>
      </c>
    </row>
    <row r="4" spans="1:38" x14ac:dyDescent="0.35">
      <c r="D4" s="17" t="s">
        <v>41</v>
      </c>
      <c r="J4" s="17" t="b">
        <f>AND(J13:J40)</f>
        <v>1</v>
      </c>
      <c r="K4" s="19" t="s">
        <v>71</v>
      </c>
      <c r="O4" s="26">
        <f t="shared" ref="O4:AL4" si="0">YearLabel.A.Ca</f>
        <v>2020</v>
      </c>
      <c r="P4" s="26">
        <f t="shared" si="0"/>
        <v>2021</v>
      </c>
      <c r="Q4" s="26">
        <f t="shared" si="0"/>
        <v>2022</v>
      </c>
      <c r="R4" s="26">
        <f t="shared" si="0"/>
        <v>2023</v>
      </c>
      <c r="S4" s="26">
        <f t="shared" si="0"/>
        <v>2024</v>
      </c>
      <c r="T4" s="26">
        <f t="shared" si="0"/>
        <v>2025</v>
      </c>
      <c r="U4" s="26">
        <f t="shared" si="0"/>
        <v>2026</v>
      </c>
      <c r="V4" s="26">
        <f t="shared" si="0"/>
        <v>2027</v>
      </c>
      <c r="W4" s="26">
        <f t="shared" si="0"/>
        <v>2028</v>
      </c>
      <c r="X4" s="26">
        <f t="shared" si="0"/>
        <v>2029</v>
      </c>
      <c r="Y4" s="26">
        <f t="shared" si="0"/>
        <v>2030</v>
      </c>
      <c r="Z4" s="26">
        <f t="shared" si="0"/>
        <v>2031</v>
      </c>
      <c r="AA4" s="26">
        <f t="shared" si="0"/>
        <v>2032</v>
      </c>
      <c r="AB4" s="26">
        <f t="shared" si="0"/>
        <v>2033</v>
      </c>
      <c r="AC4" s="26">
        <f t="shared" si="0"/>
        <v>2034</v>
      </c>
      <c r="AD4" s="26">
        <f t="shared" si="0"/>
        <v>2035</v>
      </c>
      <c r="AE4" s="26">
        <f t="shared" si="0"/>
        <v>2036</v>
      </c>
      <c r="AF4" s="26">
        <f t="shared" si="0"/>
        <v>2037</v>
      </c>
      <c r="AG4" s="26">
        <f t="shared" si="0"/>
        <v>2038</v>
      </c>
      <c r="AH4" s="26">
        <f t="shared" si="0"/>
        <v>2039</v>
      </c>
      <c r="AI4" s="26">
        <f t="shared" si="0"/>
        <v>2040</v>
      </c>
      <c r="AJ4" s="26">
        <f t="shared" si="0"/>
        <v>2041</v>
      </c>
      <c r="AK4" s="26">
        <f t="shared" si="0"/>
        <v>2042</v>
      </c>
      <c r="AL4" s="26">
        <f t="shared" si="0"/>
        <v>2043</v>
      </c>
    </row>
    <row r="5" spans="1:38" x14ac:dyDescent="0.35">
      <c r="D5" s="17" t="s">
        <v>39</v>
      </c>
      <c r="O5" s="27" t="str">
        <f t="shared" ref="O5:AL5" si="1">PeriodLabel.A.Ca</f>
        <v>Act</v>
      </c>
      <c r="P5" s="27" t="str">
        <f t="shared" si="1"/>
        <v>Act</v>
      </c>
      <c r="Q5" s="27" t="str">
        <f t="shared" si="1"/>
        <v>Act</v>
      </c>
      <c r="R5" s="27" t="str">
        <f t="shared" si="1"/>
        <v>Current Prd</v>
      </c>
      <c r="S5" s="27"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O6" s="43">
        <f t="shared" ref="O6:AL6" si="2">PeriodFrom.A.Ca</f>
        <v>43556</v>
      </c>
      <c r="P6" s="43">
        <f t="shared" si="2"/>
        <v>43922</v>
      </c>
      <c r="Q6" s="43">
        <f t="shared" si="2"/>
        <v>44287</v>
      </c>
      <c r="R6" s="43">
        <f t="shared" si="2"/>
        <v>44652</v>
      </c>
      <c r="S6" s="43">
        <f t="shared" si="2"/>
        <v>45017</v>
      </c>
      <c r="T6" s="43">
        <f t="shared" si="2"/>
        <v>45383</v>
      </c>
      <c r="U6" s="43">
        <f t="shared" si="2"/>
        <v>45748</v>
      </c>
      <c r="V6" s="43">
        <f t="shared" si="2"/>
        <v>46113</v>
      </c>
      <c r="W6" s="43">
        <f t="shared" si="2"/>
        <v>46478</v>
      </c>
      <c r="X6" s="43">
        <f t="shared" si="2"/>
        <v>46844</v>
      </c>
      <c r="Y6" s="43">
        <f t="shared" si="2"/>
        <v>47209</v>
      </c>
      <c r="Z6" s="43">
        <f t="shared" si="2"/>
        <v>47574</v>
      </c>
      <c r="AA6" s="43">
        <f t="shared" si="2"/>
        <v>47939</v>
      </c>
      <c r="AB6" s="43">
        <f t="shared" si="2"/>
        <v>48305</v>
      </c>
      <c r="AC6" s="43">
        <f t="shared" si="2"/>
        <v>48670</v>
      </c>
      <c r="AD6" s="43">
        <f t="shared" si="2"/>
        <v>49035</v>
      </c>
      <c r="AE6" s="43">
        <f t="shared" si="2"/>
        <v>49400</v>
      </c>
      <c r="AF6" s="43">
        <f t="shared" si="2"/>
        <v>49766</v>
      </c>
      <c r="AG6" s="43">
        <f t="shared" si="2"/>
        <v>50131</v>
      </c>
      <c r="AH6" s="43">
        <f t="shared" si="2"/>
        <v>50496</v>
      </c>
      <c r="AI6" s="43">
        <f t="shared" si="2"/>
        <v>50861</v>
      </c>
      <c r="AJ6" s="43">
        <f t="shared" si="2"/>
        <v>51227</v>
      </c>
      <c r="AK6" s="43">
        <f t="shared" si="2"/>
        <v>51592</v>
      </c>
      <c r="AL6" s="43">
        <f t="shared" si="2"/>
        <v>51957</v>
      </c>
    </row>
    <row r="7" spans="1:38" x14ac:dyDescent="0.35">
      <c r="D7" s="17" t="s">
        <v>43</v>
      </c>
      <c r="O7" s="15">
        <f t="shared" ref="O7:AL7" si="3">PeriodTo.A.Ca</f>
        <v>43921</v>
      </c>
      <c r="P7" s="15">
        <f t="shared" si="3"/>
        <v>44286</v>
      </c>
      <c r="Q7" s="15">
        <f t="shared" si="3"/>
        <v>44651</v>
      </c>
      <c r="R7" s="15">
        <f t="shared" si="3"/>
        <v>45016</v>
      </c>
      <c r="S7" s="15">
        <f t="shared" si="3"/>
        <v>45382</v>
      </c>
      <c r="T7" s="15">
        <f t="shared" si="3"/>
        <v>45747</v>
      </c>
      <c r="U7" s="15">
        <f t="shared" si="3"/>
        <v>46112</v>
      </c>
      <c r="V7" s="15">
        <f t="shared" si="3"/>
        <v>46477</v>
      </c>
      <c r="W7" s="15">
        <f t="shared" si="3"/>
        <v>46843</v>
      </c>
      <c r="X7" s="15">
        <f t="shared" si="3"/>
        <v>47208</v>
      </c>
      <c r="Y7" s="15">
        <f t="shared" si="3"/>
        <v>47573</v>
      </c>
      <c r="Z7" s="15">
        <f t="shared" si="3"/>
        <v>47938</v>
      </c>
      <c r="AA7" s="15">
        <f t="shared" si="3"/>
        <v>48304</v>
      </c>
      <c r="AB7" s="15">
        <f t="shared" si="3"/>
        <v>48669</v>
      </c>
      <c r="AC7" s="15">
        <f t="shared" si="3"/>
        <v>49034</v>
      </c>
      <c r="AD7" s="15">
        <f t="shared" si="3"/>
        <v>49399</v>
      </c>
      <c r="AE7" s="15">
        <f t="shared" si="3"/>
        <v>49765</v>
      </c>
      <c r="AF7" s="15">
        <f t="shared" si="3"/>
        <v>50130</v>
      </c>
      <c r="AG7" s="15">
        <f t="shared" si="3"/>
        <v>50495</v>
      </c>
      <c r="AH7" s="15">
        <f t="shared" si="3"/>
        <v>50860</v>
      </c>
      <c r="AI7" s="15">
        <f t="shared" si="3"/>
        <v>51226</v>
      </c>
      <c r="AJ7" s="15">
        <f t="shared" si="3"/>
        <v>51591</v>
      </c>
      <c r="AK7" s="15">
        <f t="shared" si="3"/>
        <v>51956</v>
      </c>
      <c r="AL7" s="15">
        <f t="shared" si="3"/>
        <v>52321</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24"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232</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6" spans="1:38" x14ac:dyDescent="0.35"/>
    <row r="17" spans="2:38" x14ac:dyDescent="0.35"/>
    <row r="18" spans="2:38" ht="19.5" x14ac:dyDescent="0.35">
      <c r="B18" s="51" t="s">
        <v>198</v>
      </c>
    </row>
    <row r="19" spans="2:38" x14ac:dyDescent="0.35">
      <c r="D19" s="17" t="s">
        <v>199</v>
      </c>
      <c r="K19" s="59" t="str">
        <f t="shared" ref="K19:K39" si="7">CurrencyUnit.In</f>
        <v>MMJPY</v>
      </c>
      <c r="L19" s="60">
        <f t="shared" ref="L19:L26" si="8" xml:space="preserve"> SUM(O19:AL19)</f>
        <v>0</v>
      </c>
      <c r="O19" s="73">
        <v>0</v>
      </c>
      <c r="P19" s="73">
        <v>0</v>
      </c>
      <c r="Q19" s="73">
        <v>0</v>
      </c>
      <c r="R19" s="73">
        <v>0</v>
      </c>
      <c r="S19" s="73">
        <v>0</v>
      </c>
      <c r="T19" s="73">
        <v>0</v>
      </c>
      <c r="U19" s="73">
        <v>0</v>
      </c>
      <c r="V19" s="73">
        <v>0</v>
      </c>
      <c r="W19" s="73">
        <v>0</v>
      </c>
      <c r="X19" s="73">
        <v>0</v>
      </c>
      <c r="Y19" s="73">
        <v>0</v>
      </c>
      <c r="Z19" s="73">
        <v>0</v>
      </c>
      <c r="AA19" s="73">
        <v>0</v>
      </c>
      <c r="AB19" s="73">
        <v>0</v>
      </c>
      <c r="AC19" s="73">
        <v>0</v>
      </c>
      <c r="AD19" s="73">
        <v>0</v>
      </c>
      <c r="AE19" s="73">
        <v>0</v>
      </c>
      <c r="AF19" s="73">
        <v>0</v>
      </c>
      <c r="AG19" s="73">
        <v>0</v>
      </c>
      <c r="AH19" s="73">
        <v>0</v>
      </c>
      <c r="AI19" s="73">
        <v>0</v>
      </c>
      <c r="AJ19" s="73">
        <v>0</v>
      </c>
      <c r="AK19" s="73">
        <v>0</v>
      </c>
      <c r="AL19" s="73">
        <v>0</v>
      </c>
    </row>
    <row r="20" spans="2:38" x14ac:dyDescent="0.35">
      <c r="D20" s="17" t="s">
        <v>200</v>
      </c>
      <c r="K20" s="59" t="str">
        <f t="shared" si="7"/>
        <v>MMJPY</v>
      </c>
      <c r="L20" s="60">
        <f t="shared" si="8"/>
        <v>0</v>
      </c>
      <c r="O20" s="73">
        <v>0</v>
      </c>
      <c r="P20" s="73">
        <v>0</v>
      </c>
      <c r="Q20" s="73">
        <v>0</v>
      </c>
      <c r="R20" s="73">
        <v>0</v>
      </c>
      <c r="S20" s="73">
        <v>0</v>
      </c>
      <c r="T20" s="73">
        <v>0</v>
      </c>
      <c r="U20" s="73">
        <v>0</v>
      </c>
      <c r="V20" s="73">
        <v>0</v>
      </c>
      <c r="W20" s="73">
        <v>0</v>
      </c>
      <c r="X20" s="73">
        <v>0</v>
      </c>
      <c r="Y20" s="73">
        <v>0</v>
      </c>
      <c r="Z20" s="73">
        <v>0</v>
      </c>
      <c r="AA20" s="73">
        <v>0</v>
      </c>
      <c r="AB20" s="73">
        <v>0</v>
      </c>
      <c r="AC20" s="73">
        <v>0</v>
      </c>
      <c r="AD20" s="73">
        <v>0</v>
      </c>
      <c r="AE20" s="73">
        <v>0</v>
      </c>
      <c r="AF20" s="73">
        <v>0</v>
      </c>
      <c r="AG20" s="73">
        <v>0</v>
      </c>
      <c r="AH20" s="73">
        <v>0</v>
      </c>
      <c r="AI20" s="73">
        <v>0</v>
      </c>
      <c r="AJ20" s="73">
        <v>0</v>
      </c>
      <c r="AK20" s="73">
        <v>0</v>
      </c>
      <c r="AL20" s="73">
        <v>0</v>
      </c>
    </row>
    <row r="21" spans="2:38" x14ac:dyDescent="0.35">
      <c r="D21" s="8" t="s">
        <v>201</v>
      </c>
      <c r="E21" s="9"/>
      <c r="F21" s="9"/>
      <c r="G21" s="9"/>
      <c r="H21" s="9"/>
      <c r="I21" s="9"/>
      <c r="J21" s="9"/>
      <c r="K21" s="61" t="str">
        <f t="shared" si="7"/>
        <v>MMJPY</v>
      </c>
      <c r="L21" s="62">
        <f xml:space="preserve"> SUM(O21:AL21)</f>
        <v>0</v>
      </c>
      <c r="M21" s="9"/>
      <c r="N21" s="9"/>
      <c r="O21" s="13">
        <f>SUM(O19:O20)</f>
        <v>0</v>
      </c>
      <c r="P21" s="13">
        <f>SUM(P19:P20)</f>
        <v>0</v>
      </c>
      <c r="Q21" s="13">
        <f>SUM(Q19:Q20)</f>
        <v>0</v>
      </c>
      <c r="R21" s="13">
        <f>SUM(R19:R20)</f>
        <v>0</v>
      </c>
      <c r="S21" s="13">
        <f t="shared" ref="S21:T21" si="9">SUM(S19:S20)</f>
        <v>0</v>
      </c>
      <c r="T21" s="13">
        <f t="shared" si="9"/>
        <v>0</v>
      </c>
      <c r="U21" s="13">
        <f t="shared" ref="U21:W21" si="10">SUM(U19:U20)</f>
        <v>0</v>
      </c>
      <c r="V21" s="13">
        <f t="shared" si="10"/>
        <v>0</v>
      </c>
      <c r="W21" s="13">
        <f t="shared" si="10"/>
        <v>0</v>
      </c>
      <c r="X21" s="13">
        <f t="shared" ref="X21" si="11">SUM(X19:X20)</f>
        <v>0</v>
      </c>
      <c r="Y21" s="13">
        <f t="shared" ref="Y21" si="12">SUM(Y19:Y20)</f>
        <v>0</v>
      </c>
      <c r="Z21" s="13">
        <f t="shared" ref="Z21" si="13">SUM(Z19:Z20)</f>
        <v>0</v>
      </c>
      <c r="AA21" s="13">
        <f t="shared" ref="AA21" si="14">SUM(AA19:AA20)</f>
        <v>0</v>
      </c>
      <c r="AB21" s="13">
        <f t="shared" ref="AB21" si="15">SUM(AB19:AB20)</f>
        <v>0</v>
      </c>
      <c r="AC21" s="13">
        <f t="shared" ref="AC21" si="16">SUM(AC19:AC20)</f>
        <v>0</v>
      </c>
      <c r="AD21" s="13">
        <f t="shared" ref="AD21" si="17">SUM(AD19:AD20)</f>
        <v>0</v>
      </c>
      <c r="AE21" s="13">
        <f t="shared" ref="AE21" si="18">SUM(AE19:AE20)</f>
        <v>0</v>
      </c>
      <c r="AF21" s="13">
        <f t="shared" ref="AF21" si="19">SUM(AF19:AF20)</f>
        <v>0</v>
      </c>
      <c r="AG21" s="13">
        <f t="shared" ref="AG21" si="20">SUM(AG19:AG20)</f>
        <v>0</v>
      </c>
      <c r="AH21" s="13">
        <f t="shared" ref="AH21" si="21">SUM(AH19:AH20)</f>
        <v>0</v>
      </c>
      <c r="AI21" s="13">
        <f t="shared" ref="AI21" si="22">SUM(AI19:AI20)</f>
        <v>0</v>
      </c>
      <c r="AJ21" s="13">
        <f t="shared" ref="AJ21" si="23">SUM(AJ19:AJ20)</f>
        <v>0</v>
      </c>
      <c r="AK21" s="13">
        <f t="shared" ref="AK21" si="24">SUM(AK19:AK20)</f>
        <v>0</v>
      </c>
      <c r="AL21" s="13">
        <f t="shared" ref="AL21" si="25">SUM(AL19:AL20)</f>
        <v>0</v>
      </c>
    </row>
    <row r="22" spans="2:38" x14ac:dyDescent="0.35">
      <c r="D22" s="17" t="s">
        <v>202</v>
      </c>
      <c r="K22" s="59" t="str">
        <f t="shared" si="7"/>
        <v>MMJPY</v>
      </c>
      <c r="L22" s="60">
        <f t="shared" si="8"/>
        <v>0</v>
      </c>
      <c r="O22" s="73">
        <v>0</v>
      </c>
      <c r="P22" s="73">
        <v>0</v>
      </c>
      <c r="Q22" s="73">
        <v>0</v>
      </c>
      <c r="R22" s="73">
        <v>0</v>
      </c>
      <c r="S22" s="73">
        <v>0</v>
      </c>
      <c r="T22" s="73">
        <v>0</v>
      </c>
      <c r="U22" s="73">
        <v>0</v>
      </c>
      <c r="V22" s="73">
        <v>0</v>
      </c>
      <c r="W22" s="73">
        <v>0</v>
      </c>
      <c r="X22" s="73">
        <v>0</v>
      </c>
      <c r="Y22" s="73">
        <v>0</v>
      </c>
      <c r="Z22" s="73">
        <v>0</v>
      </c>
      <c r="AA22" s="73">
        <v>0</v>
      </c>
      <c r="AB22" s="73">
        <v>0</v>
      </c>
      <c r="AC22" s="73">
        <v>0</v>
      </c>
      <c r="AD22" s="73">
        <v>0</v>
      </c>
      <c r="AE22" s="73">
        <v>0</v>
      </c>
      <c r="AF22" s="73">
        <v>0</v>
      </c>
      <c r="AG22" s="73">
        <v>0</v>
      </c>
      <c r="AH22" s="73">
        <v>0</v>
      </c>
      <c r="AI22" s="73">
        <v>0</v>
      </c>
      <c r="AJ22" s="73">
        <v>0</v>
      </c>
      <c r="AK22" s="73">
        <v>0</v>
      </c>
      <c r="AL22" s="73">
        <v>0</v>
      </c>
    </row>
    <row r="23" spans="2:38" x14ac:dyDescent="0.35">
      <c r="D23" s="17" t="s">
        <v>203</v>
      </c>
      <c r="K23" s="59" t="str">
        <f t="shared" si="7"/>
        <v>MMJPY</v>
      </c>
      <c r="L23" s="60">
        <f t="shared" si="8"/>
        <v>0</v>
      </c>
      <c r="O23" s="73">
        <v>0</v>
      </c>
      <c r="P23" s="73">
        <v>0</v>
      </c>
      <c r="Q23" s="73">
        <v>0</v>
      </c>
      <c r="R23" s="73">
        <v>0</v>
      </c>
      <c r="S23" s="73">
        <v>0</v>
      </c>
      <c r="T23" s="73">
        <v>0</v>
      </c>
      <c r="U23" s="73">
        <v>0</v>
      </c>
      <c r="V23" s="73">
        <v>0</v>
      </c>
      <c r="W23" s="73">
        <v>0</v>
      </c>
      <c r="X23" s="73">
        <v>0</v>
      </c>
      <c r="Y23" s="73">
        <v>0</v>
      </c>
      <c r="Z23" s="73">
        <v>0</v>
      </c>
      <c r="AA23" s="73">
        <v>0</v>
      </c>
      <c r="AB23" s="73">
        <v>0</v>
      </c>
      <c r="AC23" s="73">
        <v>0</v>
      </c>
      <c r="AD23" s="73">
        <v>0</v>
      </c>
      <c r="AE23" s="73">
        <v>0</v>
      </c>
      <c r="AF23" s="73">
        <v>0</v>
      </c>
      <c r="AG23" s="73">
        <v>0</v>
      </c>
      <c r="AH23" s="73">
        <v>0</v>
      </c>
      <c r="AI23" s="73">
        <v>0</v>
      </c>
      <c r="AJ23" s="73">
        <v>0</v>
      </c>
      <c r="AK23" s="73">
        <v>0</v>
      </c>
      <c r="AL23" s="73">
        <v>0</v>
      </c>
    </row>
    <row r="24" spans="2:38" x14ac:dyDescent="0.35">
      <c r="D24" s="17" t="s">
        <v>210</v>
      </c>
      <c r="K24" s="59" t="str">
        <f t="shared" si="7"/>
        <v>MMJPY</v>
      </c>
      <c r="L24" s="60">
        <f t="shared" si="8"/>
        <v>0</v>
      </c>
      <c r="O24" s="73">
        <v>0</v>
      </c>
      <c r="P24" s="73">
        <v>0</v>
      </c>
      <c r="Q24" s="73">
        <v>0</v>
      </c>
      <c r="R24" s="73">
        <v>0</v>
      </c>
      <c r="S24" s="73">
        <v>0</v>
      </c>
      <c r="T24" s="73">
        <v>0</v>
      </c>
      <c r="U24" s="73">
        <v>0</v>
      </c>
      <c r="V24" s="73">
        <v>0</v>
      </c>
      <c r="W24" s="73">
        <v>0</v>
      </c>
      <c r="X24" s="73">
        <v>0</v>
      </c>
      <c r="Y24" s="73">
        <v>0</v>
      </c>
      <c r="Z24" s="73">
        <v>0</v>
      </c>
      <c r="AA24" s="73">
        <v>0</v>
      </c>
      <c r="AB24" s="73">
        <v>0</v>
      </c>
      <c r="AC24" s="73">
        <v>0</v>
      </c>
      <c r="AD24" s="73">
        <v>0</v>
      </c>
      <c r="AE24" s="73">
        <v>0</v>
      </c>
      <c r="AF24" s="73">
        <v>0</v>
      </c>
      <c r="AG24" s="73">
        <v>0</v>
      </c>
      <c r="AH24" s="73">
        <v>0</v>
      </c>
      <c r="AI24" s="73">
        <v>0</v>
      </c>
      <c r="AJ24" s="73">
        <v>0</v>
      </c>
      <c r="AK24" s="73">
        <v>0</v>
      </c>
      <c r="AL24" s="73">
        <v>0</v>
      </c>
    </row>
    <row r="25" spans="2:38" x14ac:dyDescent="0.35">
      <c r="D25" s="17" t="s">
        <v>204</v>
      </c>
      <c r="K25" s="59" t="str">
        <f t="shared" si="7"/>
        <v>MMJPY</v>
      </c>
      <c r="L25" s="60">
        <f t="shared" si="8"/>
        <v>0</v>
      </c>
      <c r="O25" s="73">
        <v>0</v>
      </c>
      <c r="P25" s="73">
        <v>0</v>
      </c>
      <c r="Q25" s="73">
        <v>0</v>
      </c>
      <c r="R25" s="73">
        <v>0</v>
      </c>
      <c r="S25" s="73">
        <v>0</v>
      </c>
      <c r="T25" s="73">
        <v>0</v>
      </c>
      <c r="U25" s="73">
        <v>0</v>
      </c>
      <c r="V25" s="73">
        <v>0</v>
      </c>
      <c r="W25" s="73">
        <v>0</v>
      </c>
      <c r="X25" s="73">
        <v>0</v>
      </c>
      <c r="Y25" s="73">
        <v>0</v>
      </c>
      <c r="Z25" s="73">
        <v>0</v>
      </c>
      <c r="AA25" s="73">
        <v>0</v>
      </c>
      <c r="AB25" s="73">
        <v>0</v>
      </c>
      <c r="AC25" s="73">
        <v>0</v>
      </c>
      <c r="AD25" s="73">
        <v>0</v>
      </c>
      <c r="AE25" s="73">
        <v>0</v>
      </c>
      <c r="AF25" s="73">
        <v>0</v>
      </c>
      <c r="AG25" s="73">
        <v>0</v>
      </c>
      <c r="AH25" s="73">
        <v>0</v>
      </c>
      <c r="AI25" s="73">
        <v>0</v>
      </c>
      <c r="AJ25" s="73">
        <v>0</v>
      </c>
      <c r="AK25" s="73">
        <v>0</v>
      </c>
      <c r="AL25" s="73">
        <v>0</v>
      </c>
    </row>
    <row r="26" spans="2:38" x14ac:dyDescent="0.35">
      <c r="D26" s="17" t="s">
        <v>205</v>
      </c>
      <c r="K26" s="59" t="str">
        <f t="shared" si="7"/>
        <v>MMJPY</v>
      </c>
      <c r="L26" s="60">
        <f t="shared" si="8"/>
        <v>0</v>
      </c>
      <c r="O26" s="73">
        <v>0</v>
      </c>
      <c r="P26" s="73">
        <v>0</v>
      </c>
      <c r="Q26" s="73">
        <v>0</v>
      </c>
      <c r="R26" s="73">
        <v>0</v>
      </c>
      <c r="S26" s="73">
        <v>0</v>
      </c>
      <c r="T26" s="73">
        <v>0</v>
      </c>
      <c r="U26" s="73">
        <v>0</v>
      </c>
      <c r="V26" s="73">
        <v>0</v>
      </c>
      <c r="W26" s="73">
        <v>0</v>
      </c>
      <c r="X26" s="73">
        <v>0</v>
      </c>
      <c r="Y26" s="73">
        <v>0</v>
      </c>
      <c r="Z26" s="73">
        <v>0</v>
      </c>
      <c r="AA26" s="73">
        <v>0</v>
      </c>
      <c r="AB26" s="73">
        <v>0</v>
      </c>
      <c r="AC26" s="73">
        <v>0</v>
      </c>
      <c r="AD26" s="73">
        <v>0</v>
      </c>
      <c r="AE26" s="73">
        <v>0</v>
      </c>
      <c r="AF26" s="73">
        <v>0</v>
      </c>
      <c r="AG26" s="73">
        <v>0</v>
      </c>
      <c r="AH26" s="73">
        <v>0</v>
      </c>
      <c r="AI26" s="73">
        <v>0</v>
      </c>
      <c r="AJ26" s="73">
        <v>0</v>
      </c>
      <c r="AK26" s="73">
        <v>0</v>
      </c>
      <c r="AL26" s="73">
        <v>0</v>
      </c>
    </row>
    <row r="27" spans="2:38" x14ac:dyDescent="0.35">
      <c r="D27" s="17" t="s">
        <v>206</v>
      </c>
      <c r="K27" s="59" t="str">
        <f t="shared" si="7"/>
        <v>MMJPY</v>
      </c>
      <c r="L27" s="60">
        <f t="shared" ref="L27" si="26" xml:space="preserve"> SUM(O27:AL27)</f>
        <v>0</v>
      </c>
      <c r="O27" s="73">
        <v>0</v>
      </c>
      <c r="P27" s="73">
        <v>0</v>
      </c>
      <c r="Q27" s="73">
        <v>0</v>
      </c>
      <c r="R27" s="73">
        <v>0</v>
      </c>
      <c r="S27" s="73">
        <v>0</v>
      </c>
      <c r="T27" s="73">
        <v>0</v>
      </c>
      <c r="U27" s="73">
        <v>0</v>
      </c>
      <c r="V27" s="73">
        <v>0</v>
      </c>
      <c r="W27" s="73">
        <v>0</v>
      </c>
      <c r="X27" s="73">
        <v>0</v>
      </c>
      <c r="Y27" s="73">
        <v>0</v>
      </c>
      <c r="Z27" s="73">
        <v>0</v>
      </c>
      <c r="AA27" s="73">
        <v>0</v>
      </c>
      <c r="AB27" s="73">
        <v>0</v>
      </c>
      <c r="AC27" s="73">
        <v>0</v>
      </c>
      <c r="AD27" s="73">
        <v>0</v>
      </c>
      <c r="AE27" s="73">
        <v>0</v>
      </c>
      <c r="AF27" s="73">
        <v>0</v>
      </c>
      <c r="AG27" s="73">
        <v>0</v>
      </c>
      <c r="AH27" s="73">
        <v>0</v>
      </c>
      <c r="AI27" s="73">
        <v>0</v>
      </c>
      <c r="AJ27" s="73">
        <v>0</v>
      </c>
      <c r="AK27" s="73">
        <v>0</v>
      </c>
      <c r="AL27" s="73">
        <v>0</v>
      </c>
    </row>
    <row r="28" spans="2:38" x14ac:dyDescent="0.35">
      <c r="D28" s="17" t="s">
        <v>207</v>
      </c>
      <c r="K28" s="59" t="str">
        <f t="shared" si="7"/>
        <v>MMJPY</v>
      </c>
      <c r="L28" s="60">
        <f t="shared" ref="L28" si="27" xml:space="preserve"> SUM(O28:AL28)</f>
        <v>0</v>
      </c>
      <c r="O28" s="73">
        <v>0</v>
      </c>
      <c r="P28" s="73">
        <v>0</v>
      </c>
      <c r="Q28" s="73">
        <v>0</v>
      </c>
      <c r="R28" s="73">
        <v>0</v>
      </c>
      <c r="S28" s="73">
        <v>0</v>
      </c>
      <c r="T28" s="73">
        <v>0</v>
      </c>
      <c r="U28" s="73">
        <v>0</v>
      </c>
      <c r="V28" s="73">
        <v>0</v>
      </c>
      <c r="W28" s="73">
        <v>0</v>
      </c>
      <c r="X28" s="73">
        <v>0</v>
      </c>
      <c r="Y28" s="73">
        <v>0</v>
      </c>
      <c r="Z28" s="73">
        <v>0</v>
      </c>
      <c r="AA28" s="73">
        <v>0</v>
      </c>
      <c r="AB28" s="73">
        <v>0</v>
      </c>
      <c r="AC28" s="73">
        <v>0</v>
      </c>
      <c r="AD28" s="73">
        <v>0</v>
      </c>
      <c r="AE28" s="73">
        <v>0</v>
      </c>
      <c r="AF28" s="73">
        <v>0</v>
      </c>
      <c r="AG28" s="73">
        <v>0</v>
      </c>
      <c r="AH28" s="73">
        <v>0</v>
      </c>
      <c r="AI28" s="73">
        <v>0</v>
      </c>
      <c r="AJ28" s="73">
        <v>0</v>
      </c>
      <c r="AK28" s="73">
        <v>0</v>
      </c>
      <c r="AL28" s="73">
        <v>0</v>
      </c>
    </row>
    <row r="29" spans="2:38" x14ac:dyDescent="0.35">
      <c r="D29" s="8" t="s">
        <v>221</v>
      </c>
      <c r="E29" s="9"/>
      <c r="F29" s="9"/>
      <c r="G29" s="9"/>
      <c r="H29" s="9"/>
      <c r="I29" s="9"/>
      <c r="J29" s="9"/>
      <c r="K29" s="61" t="str">
        <f t="shared" si="7"/>
        <v>MMJPY</v>
      </c>
      <c r="L29" s="62">
        <f xml:space="preserve"> SUM(O29:AL29)</f>
        <v>0</v>
      </c>
      <c r="M29" s="9"/>
      <c r="N29" s="9"/>
      <c r="O29" s="13">
        <f>SUM(O21:O28)</f>
        <v>0</v>
      </c>
      <c r="P29" s="13">
        <f>SUM(P21:P28)</f>
        <v>0</v>
      </c>
      <c r="Q29" s="13">
        <f>SUM(Q21:Q28)</f>
        <v>0</v>
      </c>
      <c r="R29" s="13">
        <f>SUM(R21:R28)</f>
        <v>0</v>
      </c>
      <c r="S29" s="13">
        <f>SUM(S21:S28)</f>
        <v>0</v>
      </c>
      <c r="T29" s="13">
        <f t="shared" ref="T29:U29" si="28">SUM(T21:T28)</f>
        <v>0</v>
      </c>
      <c r="U29" s="13">
        <f t="shared" si="28"/>
        <v>0</v>
      </c>
      <c r="V29" s="13">
        <f t="shared" ref="V29" si="29">SUM(V21:V28)</f>
        <v>0</v>
      </c>
      <c r="W29" s="13">
        <f t="shared" ref="W29" si="30">SUM(W21:W28)</f>
        <v>0</v>
      </c>
      <c r="X29" s="13">
        <f t="shared" ref="X29" si="31">SUM(X21:X28)</f>
        <v>0</v>
      </c>
      <c r="Y29" s="13">
        <f t="shared" ref="Y29" si="32">SUM(Y21:Y28)</f>
        <v>0</v>
      </c>
      <c r="Z29" s="13">
        <f t="shared" ref="Z29" si="33">SUM(Z21:Z28)</f>
        <v>0</v>
      </c>
      <c r="AA29" s="13">
        <f t="shared" ref="AA29" si="34">SUM(AA21:AA28)</f>
        <v>0</v>
      </c>
      <c r="AB29" s="13">
        <f t="shared" ref="AB29" si="35">SUM(AB21:AB28)</f>
        <v>0</v>
      </c>
      <c r="AC29" s="13">
        <f t="shared" ref="AC29" si="36">SUM(AC21:AC28)</f>
        <v>0</v>
      </c>
      <c r="AD29" s="13">
        <f t="shared" ref="AD29" si="37">SUM(AD21:AD28)</f>
        <v>0</v>
      </c>
      <c r="AE29" s="13">
        <f t="shared" ref="AE29" si="38">SUM(AE21:AE28)</f>
        <v>0</v>
      </c>
      <c r="AF29" s="13">
        <f t="shared" ref="AF29" si="39">SUM(AF21:AF28)</f>
        <v>0</v>
      </c>
      <c r="AG29" s="13">
        <f t="shared" ref="AG29" si="40">SUM(AG21:AG28)</f>
        <v>0</v>
      </c>
      <c r="AH29" s="13">
        <f t="shared" ref="AH29" si="41">SUM(AH21:AH28)</f>
        <v>0</v>
      </c>
      <c r="AI29" s="13">
        <f t="shared" ref="AI29" si="42">SUM(AI21:AI28)</f>
        <v>0</v>
      </c>
      <c r="AJ29" s="13">
        <f t="shared" ref="AJ29" si="43">SUM(AJ21:AJ28)</f>
        <v>0</v>
      </c>
      <c r="AK29" s="13">
        <f t="shared" ref="AK29" si="44">SUM(AK21:AK28)</f>
        <v>0</v>
      </c>
      <c r="AL29" s="13">
        <f>SUM(AL21:AL28)</f>
        <v>0</v>
      </c>
    </row>
    <row r="30" spans="2:38" x14ac:dyDescent="0.35">
      <c r="D30" s="17" t="s">
        <v>208</v>
      </c>
      <c r="K30" s="59" t="str">
        <f t="shared" si="7"/>
        <v>MMJPY</v>
      </c>
      <c r="L30" s="60">
        <f t="shared" ref="L30:L31" si="45" xml:space="preserve"> SUM(O30:AL30)</f>
        <v>0</v>
      </c>
      <c r="O30" s="73">
        <v>0</v>
      </c>
      <c r="P30" s="73">
        <v>0</v>
      </c>
      <c r="Q30" s="73">
        <v>0</v>
      </c>
      <c r="R30" s="73">
        <v>0</v>
      </c>
      <c r="S30" s="73">
        <v>0</v>
      </c>
      <c r="T30" s="73">
        <v>0</v>
      </c>
      <c r="U30" s="73">
        <v>0</v>
      </c>
      <c r="V30" s="73">
        <v>0</v>
      </c>
      <c r="W30" s="73">
        <v>0</v>
      </c>
      <c r="X30" s="73">
        <v>0</v>
      </c>
      <c r="Y30" s="73">
        <v>0</v>
      </c>
      <c r="Z30" s="73">
        <v>0</v>
      </c>
      <c r="AA30" s="73">
        <v>0</v>
      </c>
      <c r="AB30" s="73">
        <v>0</v>
      </c>
      <c r="AC30" s="73">
        <v>0</v>
      </c>
      <c r="AD30" s="73">
        <v>0</v>
      </c>
      <c r="AE30" s="73">
        <v>0</v>
      </c>
      <c r="AF30" s="73">
        <v>0</v>
      </c>
      <c r="AG30" s="73">
        <v>0</v>
      </c>
      <c r="AH30" s="73">
        <v>0</v>
      </c>
      <c r="AI30" s="73">
        <v>0</v>
      </c>
      <c r="AJ30" s="73">
        <v>0</v>
      </c>
      <c r="AK30" s="73">
        <v>0</v>
      </c>
      <c r="AL30" s="73">
        <v>0</v>
      </c>
    </row>
    <row r="31" spans="2:38" x14ac:dyDescent="0.35">
      <c r="D31" s="17" t="s">
        <v>209</v>
      </c>
      <c r="K31" s="59" t="str">
        <f t="shared" si="7"/>
        <v>MMJPY</v>
      </c>
      <c r="L31" s="60">
        <f t="shared" si="45"/>
        <v>0</v>
      </c>
      <c r="O31" s="73">
        <v>0</v>
      </c>
      <c r="P31" s="73">
        <v>0</v>
      </c>
      <c r="Q31" s="73">
        <v>0</v>
      </c>
      <c r="R31" s="73">
        <v>0</v>
      </c>
      <c r="S31" s="73">
        <v>0</v>
      </c>
      <c r="T31" s="73">
        <v>0</v>
      </c>
      <c r="U31" s="73">
        <v>0</v>
      </c>
      <c r="V31" s="73">
        <v>0</v>
      </c>
      <c r="W31" s="73">
        <v>0</v>
      </c>
      <c r="X31" s="73">
        <v>0</v>
      </c>
      <c r="Y31" s="73">
        <v>0</v>
      </c>
      <c r="Z31" s="73">
        <v>0</v>
      </c>
      <c r="AA31" s="73">
        <v>0</v>
      </c>
      <c r="AB31" s="73">
        <v>0</v>
      </c>
      <c r="AC31" s="73">
        <v>0</v>
      </c>
      <c r="AD31" s="73">
        <v>0</v>
      </c>
      <c r="AE31" s="73">
        <v>0</v>
      </c>
      <c r="AF31" s="73">
        <v>0</v>
      </c>
      <c r="AG31" s="73">
        <v>0</v>
      </c>
      <c r="AH31" s="73">
        <v>0</v>
      </c>
      <c r="AI31" s="73">
        <v>0</v>
      </c>
      <c r="AJ31" s="73">
        <v>0</v>
      </c>
      <c r="AK31" s="73">
        <v>0</v>
      </c>
      <c r="AL31" s="73">
        <v>0</v>
      </c>
    </row>
    <row r="32" spans="2:38" x14ac:dyDescent="0.35">
      <c r="D32" s="17" t="s">
        <v>211</v>
      </c>
      <c r="K32" s="59" t="str">
        <f t="shared" si="7"/>
        <v>MMJPY</v>
      </c>
      <c r="L32" s="60">
        <f t="shared" ref="L32" si="46" xml:space="preserve"> SUM(O32:AL32)</f>
        <v>0</v>
      </c>
      <c r="O32" s="73">
        <v>0</v>
      </c>
      <c r="P32" s="73">
        <v>0</v>
      </c>
      <c r="Q32" s="73">
        <v>0</v>
      </c>
      <c r="R32" s="73">
        <v>0</v>
      </c>
      <c r="S32" s="73">
        <v>0</v>
      </c>
      <c r="T32" s="73">
        <v>0</v>
      </c>
      <c r="U32" s="73">
        <v>0</v>
      </c>
      <c r="V32" s="73">
        <v>0</v>
      </c>
      <c r="W32" s="73">
        <v>0</v>
      </c>
      <c r="X32" s="73">
        <v>0</v>
      </c>
      <c r="Y32" s="73">
        <v>0</v>
      </c>
      <c r="Z32" s="73">
        <v>0</v>
      </c>
      <c r="AA32" s="73">
        <v>0</v>
      </c>
      <c r="AB32" s="73">
        <v>0</v>
      </c>
      <c r="AC32" s="73">
        <v>0</v>
      </c>
      <c r="AD32" s="73">
        <v>0</v>
      </c>
      <c r="AE32" s="73">
        <v>0</v>
      </c>
      <c r="AF32" s="73">
        <v>0</v>
      </c>
      <c r="AG32" s="73">
        <v>0</v>
      </c>
      <c r="AH32" s="73">
        <v>0</v>
      </c>
      <c r="AI32" s="73">
        <v>0</v>
      </c>
      <c r="AJ32" s="73">
        <v>0</v>
      </c>
      <c r="AK32" s="73">
        <v>0</v>
      </c>
      <c r="AL32" s="73">
        <v>0</v>
      </c>
    </row>
    <row r="33" spans="1:38" x14ac:dyDescent="0.35">
      <c r="D33" s="8" t="s">
        <v>212</v>
      </c>
      <c r="E33" s="9"/>
      <c r="F33" s="9"/>
      <c r="G33" s="9"/>
      <c r="H33" s="9"/>
      <c r="I33" s="9"/>
      <c r="J33" s="9"/>
      <c r="K33" s="61" t="str">
        <f t="shared" si="7"/>
        <v>MMJPY</v>
      </c>
      <c r="L33" s="62">
        <f xml:space="preserve"> SUM(O33:AL33)</f>
        <v>0</v>
      </c>
      <c r="M33" s="9"/>
      <c r="N33" s="9"/>
      <c r="O33" s="13">
        <f>SUM(O29:O32)</f>
        <v>0</v>
      </c>
      <c r="P33" s="13">
        <f>SUM(P29:P32)</f>
        <v>0</v>
      </c>
      <c r="Q33" s="13">
        <f>SUM(Q29:Q32)</f>
        <v>0</v>
      </c>
      <c r="R33" s="13">
        <f>SUM(R29:R32)</f>
        <v>0</v>
      </c>
      <c r="S33" s="13">
        <f t="shared" ref="S33:T33" si="47">SUM(S29:S32)</f>
        <v>0</v>
      </c>
      <c r="T33" s="13">
        <f t="shared" si="47"/>
        <v>0</v>
      </c>
      <c r="U33" s="13">
        <f t="shared" ref="U33" si="48">SUM(U29:U32)</f>
        <v>0</v>
      </c>
      <c r="V33" s="13">
        <f t="shared" ref="V33:W33" si="49">SUM(V29:V32)</f>
        <v>0</v>
      </c>
      <c r="W33" s="13">
        <f t="shared" si="49"/>
        <v>0</v>
      </c>
      <c r="X33" s="13">
        <f t="shared" ref="X33" si="50">SUM(X29:X32)</f>
        <v>0</v>
      </c>
      <c r="Y33" s="13">
        <f t="shared" ref="Y33" si="51">SUM(Y29:Y32)</f>
        <v>0</v>
      </c>
      <c r="Z33" s="13">
        <f t="shared" ref="Z33" si="52">SUM(Z29:Z32)</f>
        <v>0</v>
      </c>
      <c r="AA33" s="13">
        <f t="shared" ref="AA33" si="53">SUM(AA29:AA32)</f>
        <v>0</v>
      </c>
      <c r="AB33" s="13">
        <f t="shared" ref="AB33" si="54">SUM(AB29:AB32)</f>
        <v>0</v>
      </c>
      <c r="AC33" s="13">
        <f t="shared" ref="AC33" si="55">SUM(AC29:AC32)</f>
        <v>0</v>
      </c>
      <c r="AD33" s="13">
        <f t="shared" ref="AD33" si="56">SUM(AD29:AD32)</f>
        <v>0</v>
      </c>
      <c r="AE33" s="13">
        <f t="shared" ref="AE33" si="57">SUM(AE29:AE32)</f>
        <v>0</v>
      </c>
      <c r="AF33" s="13">
        <f t="shared" ref="AF33" si="58">SUM(AF29:AF32)</f>
        <v>0</v>
      </c>
      <c r="AG33" s="13">
        <f t="shared" ref="AG33" si="59">SUM(AG29:AG32)</f>
        <v>0</v>
      </c>
      <c r="AH33" s="13">
        <f t="shared" ref="AH33" si="60">SUM(AH29:AH32)</f>
        <v>0</v>
      </c>
      <c r="AI33" s="13">
        <f t="shared" ref="AI33" si="61">SUM(AI29:AI32)</f>
        <v>0</v>
      </c>
      <c r="AJ33" s="13">
        <f t="shared" ref="AJ33" si="62">SUM(AJ29:AJ32)</f>
        <v>0</v>
      </c>
      <c r="AK33" s="13">
        <f t="shared" ref="AK33" si="63">SUM(AK29:AK32)</f>
        <v>0</v>
      </c>
      <c r="AL33" s="13">
        <f t="shared" ref="AL33" si="64">SUM(AL29:AL32)</f>
        <v>0</v>
      </c>
    </row>
    <row r="34" spans="1:38" x14ac:dyDescent="0.35">
      <c r="D34" s="17" t="s">
        <v>213</v>
      </c>
      <c r="K34" s="59" t="str">
        <f t="shared" si="7"/>
        <v>MMJPY</v>
      </c>
      <c r="L34" s="60">
        <f t="shared" ref="L34:L35" si="65" xml:space="preserve"> SUM(O34:AL34)</f>
        <v>0</v>
      </c>
      <c r="O34" s="73">
        <v>0</v>
      </c>
      <c r="P34" s="73">
        <v>0</v>
      </c>
      <c r="Q34" s="73">
        <v>0</v>
      </c>
      <c r="R34" s="73">
        <v>0</v>
      </c>
      <c r="S34" s="73">
        <v>0</v>
      </c>
      <c r="T34" s="73">
        <v>0</v>
      </c>
      <c r="U34" s="73">
        <v>0</v>
      </c>
      <c r="V34" s="73">
        <v>0</v>
      </c>
      <c r="W34" s="73">
        <v>0</v>
      </c>
      <c r="X34" s="73">
        <v>0</v>
      </c>
      <c r="Y34" s="73">
        <v>0</v>
      </c>
      <c r="Z34" s="73">
        <v>0</v>
      </c>
      <c r="AA34" s="73">
        <v>0</v>
      </c>
      <c r="AB34" s="73">
        <v>0</v>
      </c>
      <c r="AC34" s="73">
        <v>0</v>
      </c>
      <c r="AD34" s="73">
        <v>0</v>
      </c>
      <c r="AE34" s="73">
        <v>0</v>
      </c>
      <c r="AF34" s="73">
        <v>0</v>
      </c>
      <c r="AG34" s="73">
        <v>0</v>
      </c>
      <c r="AH34" s="73">
        <v>0</v>
      </c>
      <c r="AI34" s="73">
        <v>0</v>
      </c>
      <c r="AJ34" s="73">
        <v>0</v>
      </c>
      <c r="AK34" s="73">
        <v>0</v>
      </c>
      <c r="AL34" s="73">
        <v>0</v>
      </c>
    </row>
    <row r="35" spans="1:38" x14ac:dyDescent="0.35">
      <c r="D35" s="17" t="s">
        <v>214</v>
      </c>
      <c r="K35" s="59" t="str">
        <f t="shared" si="7"/>
        <v>MMJPY</v>
      </c>
      <c r="L35" s="60">
        <f t="shared" si="65"/>
        <v>0</v>
      </c>
      <c r="O35" s="73">
        <v>0</v>
      </c>
      <c r="P35" s="73">
        <v>0</v>
      </c>
      <c r="Q35" s="73">
        <v>0</v>
      </c>
      <c r="R35" s="73">
        <v>0</v>
      </c>
      <c r="S35" s="73">
        <v>0</v>
      </c>
      <c r="T35" s="73">
        <v>0</v>
      </c>
      <c r="U35" s="73">
        <v>0</v>
      </c>
      <c r="V35" s="73">
        <v>0</v>
      </c>
      <c r="W35" s="73">
        <v>0</v>
      </c>
      <c r="X35" s="73">
        <v>0</v>
      </c>
      <c r="Y35" s="73">
        <v>0</v>
      </c>
      <c r="Z35" s="73">
        <v>0</v>
      </c>
      <c r="AA35" s="73">
        <v>0</v>
      </c>
      <c r="AB35" s="73">
        <v>0</v>
      </c>
      <c r="AC35" s="73">
        <v>0</v>
      </c>
      <c r="AD35" s="73">
        <v>0</v>
      </c>
      <c r="AE35" s="73">
        <v>0</v>
      </c>
      <c r="AF35" s="73">
        <v>0</v>
      </c>
      <c r="AG35" s="73">
        <v>0</v>
      </c>
      <c r="AH35" s="73">
        <v>0</v>
      </c>
      <c r="AI35" s="73">
        <v>0</v>
      </c>
      <c r="AJ35" s="73">
        <v>0</v>
      </c>
      <c r="AK35" s="73">
        <v>0</v>
      </c>
      <c r="AL35" s="73">
        <v>0</v>
      </c>
    </row>
    <row r="36" spans="1:38" x14ac:dyDescent="0.35">
      <c r="D36" s="17" t="s">
        <v>215</v>
      </c>
      <c r="K36" s="59" t="str">
        <f t="shared" si="7"/>
        <v>MMJPY</v>
      </c>
      <c r="L36" s="60">
        <f t="shared" ref="L36" si="66" xml:space="preserve"> SUM(O36:AL36)</f>
        <v>0</v>
      </c>
      <c r="O36" s="73">
        <v>0</v>
      </c>
      <c r="P36" s="73">
        <v>0</v>
      </c>
      <c r="Q36" s="73">
        <v>0</v>
      </c>
      <c r="R36" s="73">
        <v>0</v>
      </c>
      <c r="S36" s="73">
        <v>0</v>
      </c>
      <c r="T36" s="73">
        <v>0</v>
      </c>
      <c r="U36" s="73">
        <v>0</v>
      </c>
      <c r="V36" s="73">
        <v>0</v>
      </c>
      <c r="W36" s="73">
        <v>0</v>
      </c>
      <c r="X36" s="73">
        <v>0</v>
      </c>
      <c r="Y36" s="73">
        <v>0</v>
      </c>
      <c r="Z36" s="73">
        <v>0</v>
      </c>
      <c r="AA36" s="73">
        <v>0</v>
      </c>
      <c r="AB36" s="73">
        <v>0</v>
      </c>
      <c r="AC36" s="73">
        <v>0</v>
      </c>
      <c r="AD36" s="73">
        <v>0</v>
      </c>
      <c r="AE36" s="73">
        <v>0</v>
      </c>
      <c r="AF36" s="73">
        <v>0</v>
      </c>
      <c r="AG36" s="73">
        <v>0</v>
      </c>
      <c r="AH36" s="73">
        <v>0</v>
      </c>
      <c r="AI36" s="73">
        <v>0</v>
      </c>
      <c r="AJ36" s="73">
        <v>0</v>
      </c>
      <c r="AK36" s="73">
        <v>0</v>
      </c>
      <c r="AL36" s="73">
        <v>0</v>
      </c>
    </row>
    <row r="37" spans="1:38" x14ac:dyDescent="0.35">
      <c r="D37" s="8" t="s">
        <v>216</v>
      </c>
      <c r="E37" s="9"/>
      <c r="F37" s="9"/>
      <c r="G37" s="9"/>
      <c r="H37" s="9"/>
      <c r="I37" s="9"/>
      <c r="J37" s="9"/>
      <c r="K37" s="61" t="str">
        <f t="shared" si="7"/>
        <v>MMJPY</v>
      </c>
      <c r="L37" s="62">
        <f xml:space="preserve"> SUM(O37:AL37)</f>
        <v>0</v>
      </c>
      <c r="M37" s="9"/>
      <c r="N37" s="9"/>
      <c r="O37" s="78">
        <f>SUM(O33:O36)</f>
        <v>0</v>
      </c>
      <c r="P37" s="13">
        <f>SUM(P33:P36)</f>
        <v>0</v>
      </c>
      <c r="Q37" s="13">
        <f>SUM(Q33:Q36)</f>
        <v>0</v>
      </c>
      <c r="R37" s="13">
        <f>SUM(R33:R36)</f>
        <v>0</v>
      </c>
      <c r="S37" s="78">
        <f t="shared" ref="S37:X37" si="67">SUM(S33:S36)</f>
        <v>0</v>
      </c>
      <c r="T37" s="13">
        <f t="shared" si="67"/>
        <v>0</v>
      </c>
      <c r="U37" s="13">
        <f t="shared" si="67"/>
        <v>0</v>
      </c>
      <c r="V37" s="13">
        <f t="shared" si="67"/>
        <v>0</v>
      </c>
      <c r="W37" s="13">
        <f t="shared" si="67"/>
        <v>0</v>
      </c>
      <c r="X37" s="13">
        <f t="shared" si="67"/>
        <v>0</v>
      </c>
      <c r="Y37" s="13">
        <f t="shared" ref="Y37:AL37" si="68">SUM(Y33:Y36)</f>
        <v>0</v>
      </c>
      <c r="Z37" s="13">
        <f t="shared" si="68"/>
        <v>0</v>
      </c>
      <c r="AA37" s="13">
        <f t="shared" si="68"/>
        <v>0</v>
      </c>
      <c r="AB37" s="13">
        <f t="shared" si="68"/>
        <v>0</v>
      </c>
      <c r="AC37" s="13">
        <f t="shared" si="68"/>
        <v>0</v>
      </c>
      <c r="AD37" s="13">
        <f t="shared" si="68"/>
        <v>0</v>
      </c>
      <c r="AE37" s="13">
        <f t="shared" si="68"/>
        <v>0</v>
      </c>
      <c r="AF37" s="13">
        <f t="shared" si="68"/>
        <v>0</v>
      </c>
      <c r="AG37" s="13">
        <f t="shared" si="68"/>
        <v>0</v>
      </c>
      <c r="AH37" s="13">
        <f t="shared" si="68"/>
        <v>0</v>
      </c>
      <c r="AI37" s="13">
        <f t="shared" si="68"/>
        <v>0</v>
      </c>
      <c r="AJ37" s="13">
        <f t="shared" si="68"/>
        <v>0</v>
      </c>
      <c r="AK37" s="13">
        <f t="shared" si="68"/>
        <v>0</v>
      </c>
      <c r="AL37" s="13">
        <f t="shared" si="68"/>
        <v>0</v>
      </c>
    </row>
    <row r="38" spans="1:38" x14ac:dyDescent="0.35">
      <c r="D38" s="17" t="s">
        <v>217</v>
      </c>
      <c r="K38" s="59" t="str">
        <f t="shared" si="7"/>
        <v>MMJPY</v>
      </c>
      <c r="L38" s="60">
        <f t="shared" ref="L38" si="69" xml:space="preserve"> SUM(O38:AL38)</f>
        <v>0</v>
      </c>
      <c r="O38" s="73">
        <v>0</v>
      </c>
      <c r="P38" s="73">
        <v>0</v>
      </c>
      <c r="Q38" s="73">
        <v>0</v>
      </c>
      <c r="R38" s="73">
        <v>0</v>
      </c>
      <c r="S38" s="73">
        <v>0</v>
      </c>
      <c r="T38" s="73">
        <v>0</v>
      </c>
      <c r="U38" s="73">
        <v>0</v>
      </c>
      <c r="V38" s="73">
        <v>0</v>
      </c>
      <c r="W38" s="73">
        <v>0</v>
      </c>
      <c r="X38" s="73">
        <v>0</v>
      </c>
      <c r="Y38" s="73">
        <v>0</v>
      </c>
      <c r="Z38" s="73">
        <v>0</v>
      </c>
      <c r="AA38" s="73">
        <v>0</v>
      </c>
      <c r="AB38" s="73">
        <v>0</v>
      </c>
      <c r="AC38" s="73">
        <v>0</v>
      </c>
      <c r="AD38" s="73">
        <v>0</v>
      </c>
      <c r="AE38" s="73">
        <v>0</v>
      </c>
      <c r="AF38" s="73">
        <v>0</v>
      </c>
      <c r="AG38" s="73">
        <v>0</v>
      </c>
      <c r="AH38" s="73">
        <v>0</v>
      </c>
      <c r="AI38" s="73">
        <v>0</v>
      </c>
      <c r="AJ38" s="73">
        <v>0</v>
      </c>
      <c r="AK38" s="73">
        <v>0</v>
      </c>
      <c r="AL38" s="73">
        <v>0</v>
      </c>
    </row>
    <row r="39" spans="1:38" x14ac:dyDescent="0.35">
      <c r="D39" s="8" t="s">
        <v>218</v>
      </c>
      <c r="E39" s="9"/>
      <c r="F39" s="9"/>
      <c r="G39" s="9"/>
      <c r="H39" s="9"/>
      <c r="I39" s="9"/>
      <c r="J39" s="9"/>
      <c r="K39" s="61" t="str">
        <f t="shared" si="7"/>
        <v>MMJPY</v>
      </c>
      <c r="L39" s="62">
        <f xml:space="preserve"> SUM(O39:AL39)</f>
        <v>0</v>
      </c>
      <c r="M39" s="9"/>
      <c r="N39" s="9"/>
      <c r="O39" s="13">
        <f>SUM(O37:O38)</f>
        <v>0</v>
      </c>
      <c r="P39" s="13">
        <f>SUM(P37:P38)</f>
        <v>0</v>
      </c>
      <c r="Q39" s="13">
        <f>SUM(Q37:Q38)</f>
        <v>0</v>
      </c>
      <c r="R39" s="13">
        <f>SUM(R37:R38)</f>
        <v>0</v>
      </c>
      <c r="S39" s="13">
        <f>SUM(S37:S38)</f>
        <v>0</v>
      </c>
      <c r="T39" s="13">
        <f t="shared" ref="T39:W39" si="70">SUM(T37:T38)</f>
        <v>0</v>
      </c>
      <c r="U39" s="13">
        <f t="shared" si="70"/>
        <v>0</v>
      </c>
      <c r="V39" s="13">
        <f t="shared" si="70"/>
        <v>0</v>
      </c>
      <c r="W39" s="13">
        <f t="shared" si="70"/>
        <v>0</v>
      </c>
      <c r="X39" s="13">
        <f t="shared" ref="X39:AL39" si="71">SUM(X37:X38)</f>
        <v>0</v>
      </c>
      <c r="Y39" s="13">
        <f t="shared" si="71"/>
        <v>0</v>
      </c>
      <c r="Z39" s="13">
        <f t="shared" si="71"/>
        <v>0</v>
      </c>
      <c r="AA39" s="13">
        <f t="shared" si="71"/>
        <v>0</v>
      </c>
      <c r="AB39" s="13">
        <f t="shared" si="71"/>
        <v>0</v>
      </c>
      <c r="AC39" s="13">
        <f t="shared" si="71"/>
        <v>0</v>
      </c>
      <c r="AD39" s="13">
        <f t="shared" si="71"/>
        <v>0</v>
      </c>
      <c r="AE39" s="13">
        <f t="shared" si="71"/>
        <v>0</v>
      </c>
      <c r="AF39" s="13">
        <f t="shared" si="71"/>
        <v>0</v>
      </c>
      <c r="AG39" s="13">
        <f t="shared" si="71"/>
        <v>0</v>
      </c>
      <c r="AH39" s="13">
        <f t="shared" si="71"/>
        <v>0</v>
      </c>
      <c r="AI39" s="13">
        <f t="shared" si="71"/>
        <v>0</v>
      </c>
      <c r="AJ39" s="13">
        <f t="shared" si="71"/>
        <v>0</v>
      </c>
      <c r="AK39" s="13">
        <f t="shared" si="71"/>
        <v>0</v>
      </c>
      <c r="AL39" s="13">
        <f t="shared" si="71"/>
        <v>0</v>
      </c>
    </row>
    <row r="40" spans="1:38" x14ac:dyDescent="0.35"/>
    <row r="41" spans="1:38" x14ac:dyDescent="0.35"/>
    <row r="42" spans="1:38" ht="20.25" thickBot="1" x14ac:dyDescent="0.4">
      <c r="A42" s="72" t="s">
        <v>233</v>
      </c>
      <c r="B42" s="72"/>
      <c r="C42" s="72"/>
      <c r="D42" s="72"/>
      <c r="E42" s="72"/>
      <c r="F42" s="72"/>
      <c r="G42" s="72"/>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72"/>
    </row>
  </sheetData>
  <phoneticPr fontId="2"/>
  <conditionalFormatting sqref="O5:AL5">
    <cfRule type="expression" dxfId="249" priority="505">
      <formula>O5="Fcst"</formula>
    </cfRule>
    <cfRule type="expression" dxfId="248" priority="506">
      <formula>O5="Act"</formula>
    </cfRule>
  </conditionalFormatting>
  <conditionalFormatting sqref="J4">
    <cfRule type="expression" dxfId="247" priority="503">
      <formula>J4=TRUE</formula>
    </cfRule>
    <cfRule type="expression" dxfId="246" priority="504">
      <formula>J4=FALSE</formula>
    </cfRule>
  </conditionalFormatting>
  <conditionalFormatting sqref="J3">
    <cfRule type="expression" dxfId="245" priority="501">
      <formula>J3="OK"</formula>
    </cfRule>
    <cfRule type="expression" dxfId="244" priority="502">
      <formula>J3="ERROR"</formula>
    </cfRule>
  </conditionalFormatting>
  <conditionalFormatting sqref="O9:AL10">
    <cfRule type="cellIs" dxfId="243" priority="507" stopIfTrue="1" operator="equal">
      <formula>TRUE</formula>
    </cfRule>
    <cfRule type="cellIs" dxfId="242" priority="508" stopIfTrue="1" operator="equal">
      <formula>FALSE</formula>
    </cfRule>
  </conditionalFormatting>
  <conditionalFormatting sqref="AA5:AD5">
    <cfRule type="expression" dxfId="241" priority="93">
      <formula>AA5="Fcst"</formula>
    </cfRule>
    <cfRule type="expression" dxfId="240" priority="94">
      <formula>AA5="Act"</formula>
    </cfRule>
  </conditionalFormatting>
  <conditionalFormatting sqref="AA9:AD10">
    <cfRule type="cellIs" dxfId="239" priority="95" stopIfTrue="1" operator="equal">
      <formula>TRUE</formula>
    </cfRule>
    <cfRule type="cellIs" dxfId="238" priority="96" stopIfTrue="1" operator="equal">
      <formula>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F54D8-E457-40AE-9891-9227B26F9200}">
  <sheetPr codeName="Sheet10">
    <pageSetUpPr fitToPage="1"/>
  </sheetPr>
  <dimension ref="A1:CA174"/>
  <sheetViews>
    <sheetView showGridLines="0" zoomScale="90" zoomScaleNormal="90" workbookViewId="0">
      <pane xSplit="14" ySplit="14" topLeftCell="O15" activePane="bottomRight" state="frozen"/>
      <selection activeCell="O24" sqref="O24"/>
      <selection pane="topRight" activeCell="O24" sqref="O24"/>
      <selection pane="bottomLeft" activeCell="O24" sqref="O24"/>
      <selection pane="bottomRight" activeCell="O27" sqref="O27"/>
    </sheetView>
  </sheetViews>
  <sheetFormatPr defaultColWidth="0" defaultRowHeight="15.75" zeroHeight="1"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Actual Data</v>
      </c>
      <c r="J3" s="24" t="str">
        <f>Check.Master</f>
        <v>OK</v>
      </c>
    </row>
    <row r="4" spans="1:38" x14ac:dyDescent="0.35">
      <c r="D4" s="17" t="s">
        <v>41</v>
      </c>
      <c r="J4" s="17" t="b">
        <f>AND(J13:J40)</f>
        <v>1</v>
      </c>
      <c r="K4" s="19" t="s">
        <v>71</v>
      </c>
      <c r="O4" s="26">
        <f t="shared" ref="O4:AL4" si="0">YearLabel.A.Ca</f>
        <v>2020</v>
      </c>
      <c r="P4" s="26">
        <f t="shared" si="0"/>
        <v>2021</v>
      </c>
      <c r="Q4" s="26">
        <f t="shared" si="0"/>
        <v>2022</v>
      </c>
      <c r="R4" s="26">
        <f t="shared" si="0"/>
        <v>2023</v>
      </c>
      <c r="S4" s="26">
        <f t="shared" si="0"/>
        <v>2024</v>
      </c>
      <c r="T4" s="26">
        <f t="shared" si="0"/>
        <v>2025</v>
      </c>
      <c r="U4" s="26">
        <f t="shared" si="0"/>
        <v>2026</v>
      </c>
      <c r="V4" s="26">
        <f t="shared" si="0"/>
        <v>2027</v>
      </c>
      <c r="W4" s="26">
        <f t="shared" si="0"/>
        <v>2028</v>
      </c>
      <c r="X4" s="26">
        <f t="shared" si="0"/>
        <v>2029</v>
      </c>
      <c r="Y4" s="26">
        <f t="shared" si="0"/>
        <v>2030</v>
      </c>
      <c r="Z4" s="26">
        <f t="shared" si="0"/>
        <v>2031</v>
      </c>
      <c r="AA4" s="26">
        <f t="shared" si="0"/>
        <v>2032</v>
      </c>
      <c r="AB4" s="26">
        <f t="shared" si="0"/>
        <v>2033</v>
      </c>
      <c r="AC4" s="26">
        <f t="shared" si="0"/>
        <v>2034</v>
      </c>
      <c r="AD4" s="26">
        <f t="shared" si="0"/>
        <v>2035</v>
      </c>
      <c r="AE4" s="26">
        <f t="shared" si="0"/>
        <v>2036</v>
      </c>
      <c r="AF4" s="26">
        <f t="shared" si="0"/>
        <v>2037</v>
      </c>
      <c r="AG4" s="26">
        <f t="shared" si="0"/>
        <v>2038</v>
      </c>
      <c r="AH4" s="26">
        <f t="shared" si="0"/>
        <v>2039</v>
      </c>
      <c r="AI4" s="26">
        <f t="shared" si="0"/>
        <v>2040</v>
      </c>
      <c r="AJ4" s="26">
        <f t="shared" si="0"/>
        <v>2041</v>
      </c>
      <c r="AK4" s="26">
        <f t="shared" si="0"/>
        <v>2042</v>
      </c>
      <c r="AL4" s="26">
        <f t="shared" si="0"/>
        <v>2043</v>
      </c>
    </row>
    <row r="5" spans="1:38" x14ac:dyDescent="0.35">
      <c r="D5" s="17" t="s">
        <v>39</v>
      </c>
      <c r="O5" s="27" t="str">
        <f t="shared" ref="O5:AL5" si="1">PeriodLabel.A.Ca</f>
        <v>Act</v>
      </c>
      <c r="P5" s="27" t="str">
        <f t="shared" si="1"/>
        <v>Act</v>
      </c>
      <c r="Q5" s="27" t="str">
        <f t="shared" si="1"/>
        <v>Act</v>
      </c>
      <c r="R5" s="27" t="str">
        <f t="shared" si="1"/>
        <v>Current Prd</v>
      </c>
      <c r="S5" s="76"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N6" s="15"/>
      <c r="O6" s="43">
        <f t="shared" ref="O6:AL6" si="2">PeriodFrom.A.Ca</f>
        <v>43556</v>
      </c>
      <c r="P6" s="43">
        <f t="shared" si="2"/>
        <v>43922</v>
      </c>
      <c r="Q6" s="43">
        <f t="shared" si="2"/>
        <v>44287</v>
      </c>
      <c r="R6" s="43">
        <f t="shared" si="2"/>
        <v>44652</v>
      </c>
      <c r="S6" s="43">
        <f t="shared" si="2"/>
        <v>45017</v>
      </c>
      <c r="T6" s="43">
        <f t="shared" si="2"/>
        <v>45383</v>
      </c>
      <c r="U6" s="43">
        <f t="shared" si="2"/>
        <v>45748</v>
      </c>
      <c r="V6" s="43">
        <f t="shared" si="2"/>
        <v>46113</v>
      </c>
      <c r="W6" s="43">
        <f t="shared" si="2"/>
        <v>46478</v>
      </c>
      <c r="X6" s="43">
        <f t="shared" si="2"/>
        <v>46844</v>
      </c>
      <c r="Y6" s="43">
        <f t="shared" si="2"/>
        <v>47209</v>
      </c>
      <c r="Z6" s="43">
        <f t="shared" si="2"/>
        <v>47574</v>
      </c>
      <c r="AA6" s="43">
        <f t="shared" si="2"/>
        <v>47939</v>
      </c>
      <c r="AB6" s="43">
        <f t="shared" si="2"/>
        <v>48305</v>
      </c>
      <c r="AC6" s="43">
        <f t="shared" si="2"/>
        <v>48670</v>
      </c>
      <c r="AD6" s="43">
        <f t="shared" si="2"/>
        <v>49035</v>
      </c>
      <c r="AE6" s="43">
        <f t="shared" si="2"/>
        <v>49400</v>
      </c>
      <c r="AF6" s="43">
        <f t="shared" si="2"/>
        <v>49766</v>
      </c>
      <c r="AG6" s="43">
        <f t="shared" si="2"/>
        <v>50131</v>
      </c>
      <c r="AH6" s="43">
        <f t="shared" si="2"/>
        <v>50496</v>
      </c>
      <c r="AI6" s="43">
        <f t="shared" si="2"/>
        <v>50861</v>
      </c>
      <c r="AJ6" s="43">
        <f t="shared" si="2"/>
        <v>51227</v>
      </c>
      <c r="AK6" s="43">
        <f t="shared" si="2"/>
        <v>51592</v>
      </c>
      <c r="AL6" s="43">
        <f t="shared" si="2"/>
        <v>51957</v>
      </c>
    </row>
    <row r="7" spans="1:38" x14ac:dyDescent="0.35">
      <c r="D7" s="17" t="s">
        <v>43</v>
      </c>
      <c r="N7" s="15"/>
      <c r="O7" s="15">
        <f t="shared" ref="O7:AL7" si="3">PeriodTo.A.Ca</f>
        <v>43921</v>
      </c>
      <c r="P7" s="15">
        <f t="shared" si="3"/>
        <v>44286</v>
      </c>
      <c r="Q7" s="15">
        <f t="shared" si="3"/>
        <v>44651</v>
      </c>
      <c r="R7" s="15">
        <f t="shared" si="3"/>
        <v>45016</v>
      </c>
      <c r="S7" s="15">
        <f t="shared" si="3"/>
        <v>45382</v>
      </c>
      <c r="T7" s="15">
        <f t="shared" si="3"/>
        <v>45747</v>
      </c>
      <c r="U7" s="15">
        <f t="shared" si="3"/>
        <v>46112</v>
      </c>
      <c r="V7" s="15">
        <f t="shared" si="3"/>
        <v>46477</v>
      </c>
      <c r="W7" s="15">
        <f t="shared" si="3"/>
        <v>46843</v>
      </c>
      <c r="X7" s="15">
        <f t="shared" si="3"/>
        <v>47208</v>
      </c>
      <c r="Y7" s="15">
        <f t="shared" si="3"/>
        <v>47573</v>
      </c>
      <c r="Z7" s="15">
        <f t="shared" si="3"/>
        <v>47938</v>
      </c>
      <c r="AA7" s="15">
        <f t="shared" si="3"/>
        <v>48304</v>
      </c>
      <c r="AB7" s="15">
        <f t="shared" si="3"/>
        <v>48669</v>
      </c>
      <c r="AC7" s="15">
        <f t="shared" si="3"/>
        <v>49034</v>
      </c>
      <c r="AD7" s="15">
        <f t="shared" si="3"/>
        <v>49399</v>
      </c>
      <c r="AE7" s="15">
        <f t="shared" si="3"/>
        <v>49765</v>
      </c>
      <c r="AF7" s="15">
        <f t="shared" si="3"/>
        <v>50130</v>
      </c>
      <c r="AG7" s="15">
        <f t="shared" si="3"/>
        <v>50495</v>
      </c>
      <c r="AH7" s="15">
        <f t="shared" si="3"/>
        <v>50860</v>
      </c>
      <c r="AI7" s="15">
        <f t="shared" si="3"/>
        <v>51226</v>
      </c>
      <c r="AJ7" s="15">
        <f t="shared" si="3"/>
        <v>51591</v>
      </c>
      <c r="AK7" s="15">
        <f t="shared" si="3"/>
        <v>51956</v>
      </c>
      <c r="AL7" s="15">
        <f t="shared" si="3"/>
        <v>52321</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24"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230</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6" spans="1:38" x14ac:dyDescent="0.35"/>
    <row r="17" spans="2:38" x14ac:dyDescent="0.35"/>
    <row r="18" spans="2:38" ht="19.5" x14ac:dyDescent="0.35">
      <c r="B18" s="51" t="s">
        <v>198</v>
      </c>
    </row>
    <row r="19" spans="2:38" x14ac:dyDescent="0.35">
      <c r="D19" s="17" t="s">
        <v>199</v>
      </c>
      <c r="K19" s="59" t="str">
        <f t="shared" ref="K19:K39" si="7">CurrencyUnit.In</f>
        <v>MMJPY</v>
      </c>
      <c r="L19" s="60">
        <f t="shared" ref="L19:L39" si="8" xml:space="preserve"> SUM(O19:AL19)</f>
        <v>5466</v>
      </c>
      <c r="O19" s="84">
        <v>2499</v>
      </c>
      <c r="P19" s="81">
        <v>1090</v>
      </c>
      <c r="Q19" s="81">
        <v>1060</v>
      </c>
      <c r="R19" s="81">
        <v>817</v>
      </c>
      <c r="S19" s="74"/>
      <c r="T19" s="74"/>
      <c r="U19" s="74"/>
      <c r="V19" s="74"/>
      <c r="W19" s="74"/>
      <c r="X19" s="74"/>
      <c r="Y19" s="74"/>
      <c r="Z19" s="74"/>
      <c r="AA19" s="74"/>
      <c r="AB19" s="74"/>
      <c r="AC19" s="74"/>
      <c r="AD19" s="74"/>
      <c r="AE19" s="74"/>
      <c r="AF19" s="74"/>
      <c r="AG19" s="74"/>
      <c r="AH19" s="74"/>
      <c r="AI19" s="74"/>
      <c r="AJ19" s="74"/>
      <c r="AK19" s="74"/>
      <c r="AL19" s="74"/>
    </row>
    <row r="20" spans="2:38" x14ac:dyDescent="0.35">
      <c r="D20" s="17" t="s">
        <v>200</v>
      </c>
      <c r="K20" s="59" t="str">
        <f t="shared" si="7"/>
        <v>MMJPY</v>
      </c>
      <c r="L20" s="60">
        <f t="shared" si="8"/>
        <v>4885</v>
      </c>
      <c r="O20" s="84">
        <v>434</v>
      </c>
      <c r="P20" s="81">
        <v>1402</v>
      </c>
      <c r="Q20" s="81">
        <v>1444</v>
      </c>
      <c r="R20" s="81">
        <v>1605</v>
      </c>
      <c r="S20" s="74"/>
      <c r="T20" s="74"/>
      <c r="U20" s="74"/>
      <c r="V20" s="74"/>
      <c r="W20" s="74"/>
      <c r="X20" s="74"/>
      <c r="Y20" s="74"/>
      <c r="Z20" s="74"/>
      <c r="AA20" s="74"/>
      <c r="AB20" s="74"/>
      <c r="AC20" s="74"/>
      <c r="AD20" s="74"/>
      <c r="AE20" s="74"/>
      <c r="AF20" s="74"/>
      <c r="AG20" s="74"/>
      <c r="AH20" s="74"/>
      <c r="AI20" s="74"/>
      <c r="AJ20" s="74"/>
      <c r="AK20" s="74"/>
      <c r="AL20" s="74"/>
    </row>
    <row r="21" spans="2:38" x14ac:dyDescent="0.35">
      <c r="D21" s="8" t="s">
        <v>201</v>
      </c>
      <c r="E21" s="9"/>
      <c r="F21" s="9"/>
      <c r="G21" s="9"/>
      <c r="H21" s="9"/>
      <c r="I21" s="9"/>
      <c r="J21" s="9"/>
      <c r="K21" s="61" t="str">
        <f t="shared" si="7"/>
        <v>MMJPY</v>
      </c>
      <c r="L21" s="62">
        <f t="shared" si="8"/>
        <v>10351</v>
      </c>
      <c r="M21" s="9"/>
      <c r="N21" s="9"/>
      <c r="O21" s="13">
        <f>SUM(O19:O20)</f>
        <v>2933</v>
      </c>
      <c r="P21" s="13">
        <f>SUM(P19:P20)</f>
        <v>2492</v>
      </c>
      <c r="Q21" s="13">
        <f>SUM(Q19:Q20)</f>
        <v>2504</v>
      </c>
      <c r="R21" s="13">
        <f>SUM(R19:R20)</f>
        <v>2422</v>
      </c>
      <c r="S21" s="77"/>
      <c r="T21" s="77"/>
      <c r="U21" s="77"/>
      <c r="V21" s="77"/>
      <c r="W21" s="77"/>
      <c r="X21" s="77"/>
      <c r="Y21" s="77"/>
      <c r="Z21" s="77"/>
      <c r="AA21" s="77"/>
      <c r="AB21" s="77"/>
      <c r="AC21" s="77"/>
      <c r="AD21" s="77"/>
      <c r="AE21" s="77"/>
      <c r="AF21" s="77"/>
      <c r="AG21" s="77"/>
      <c r="AH21" s="77"/>
      <c r="AI21" s="77"/>
      <c r="AJ21" s="77"/>
      <c r="AK21" s="77"/>
      <c r="AL21" s="77"/>
    </row>
    <row r="22" spans="2:38" x14ac:dyDescent="0.35">
      <c r="D22" s="17" t="s">
        <v>202</v>
      </c>
      <c r="K22" s="59" t="str">
        <f t="shared" si="7"/>
        <v>MMJPY</v>
      </c>
      <c r="L22" s="60">
        <f t="shared" si="8"/>
        <v>-2188</v>
      </c>
      <c r="O22" s="84">
        <v>-999</v>
      </c>
      <c r="P22" s="81">
        <v>-436</v>
      </c>
      <c r="Q22" s="81">
        <v>-426</v>
      </c>
      <c r="R22" s="81">
        <v>-327</v>
      </c>
      <c r="S22" s="74"/>
      <c r="T22" s="74"/>
      <c r="U22" s="74"/>
      <c r="V22" s="74"/>
      <c r="W22" s="74"/>
      <c r="X22" s="74"/>
      <c r="Y22" s="74"/>
      <c r="Z22" s="74"/>
      <c r="AA22" s="74"/>
      <c r="AB22" s="74"/>
      <c r="AC22" s="74"/>
      <c r="AD22" s="74"/>
      <c r="AE22" s="74"/>
      <c r="AF22" s="74"/>
      <c r="AG22" s="74"/>
      <c r="AH22" s="74"/>
      <c r="AI22" s="74"/>
      <c r="AJ22" s="74"/>
      <c r="AK22" s="74"/>
      <c r="AL22" s="74"/>
    </row>
    <row r="23" spans="2:38" x14ac:dyDescent="0.35">
      <c r="D23" s="17" t="s">
        <v>203</v>
      </c>
      <c r="K23" s="59" t="str">
        <f t="shared" si="7"/>
        <v>MMJPY</v>
      </c>
      <c r="L23" s="60">
        <f t="shared" si="8"/>
        <v>-76</v>
      </c>
      <c r="O23" s="84">
        <v>-18</v>
      </c>
      <c r="P23" s="81">
        <v>-19</v>
      </c>
      <c r="Q23" s="81">
        <v>-19</v>
      </c>
      <c r="R23" s="81">
        <v>-20</v>
      </c>
      <c r="S23" s="74"/>
      <c r="T23" s="74"/>
      <c r="U23" s="74"/>
      <c r="V23" s="74"/>
      <c r="W23" s="74"/>
      <c r="X23" s="74"/>
      <c r="Y23" s="74"/>
      <c r="Z23" s="74"/>
      <c r="AA23" s="74"/>
      <c r="AB23" s="74"/>
      <c r="AC23" s="74"/>
      <c r="AD23" s="74"/>
      <c r="AE23" s="74"/>
      <c r="AF23" s="74"/>
      <c r="AG23" s="74"/>
      <c r="AH23" s="74"/>
      <c r="AI23" s="74"/>
      <c r="AJ23" s="74"/>
      <c r="AK23" s="74"/>
      <c r="AL23" s="74"/>
    </row>
    <row r="24" spans="2:38" x14ac:dyDescent="0.35">
      <c r="D24" s="17" t="s">
        <v>210</v>
      </c>
      <c r="K24" s="59" t="str">
        <f t="shared" si="7"/>
        <v>MMJPY</v>
      </c>
      <c r="L24" s="60">
        <f t="shared" si="8"/>
        <v>-1567.421324271636</v>
      </c>
      <c r="O24" s="84">
        <v>-382</v>
      </c>
      <c r="P24" s="81">
        <v>-394.878058477965</v>
      </c>
      <c r="Q24" s="81">
        <v>-404.90749830406997</v>
      </c>
      <c r="R24" s="81">
        <v>-385.63576748960099</v>
      </c>
      <c r="S24" s="74"/>
      <c r="T24" s="74"/>
      <c r="U24" s="74"/>
      <c r="V24" s="74"/>
      <c r="W24" s="74"/>
      <c r="X24" s="74"/>
      <c r="Y24" s="74"/>
      <c r="Z24" s="74"/>
      <c r="AA24" s="74"/>
      <c r="AB24" s="74"/>
      <c r="AC24" s="74"/>
      <c r="AD24" s="74"/>
      <c r="AE24" s="74"/>
      <c r="AF24" s="74"/>
      <c r="AG24" s="74"/>
      <c r="AH24" s="74"/>
      <c r="AI24" s="74"/>
      <c r="AJ24" s="74"/>
      <c r="AK24" s="74"/>
      <c r="AL24" s="74"/>
    </row>
    <row r="25" spans="2:38" x14ac:dyDescent="0.35">
      <c r="D25" s="17" t="s">
        <v>204</v>
      </c>
      <c r="K25" s="59" t="str">
        <f t="shared" si="7"/>
        <v>MMJPY</v>
      </c>
      <c r="L25" s="60">
        <f t="shared" si="8"/>
        <v>-1492</v>
      </c>
      <c r="O25" s="84">
        <v>-396</v>
      </c>
      <c r="P25" s="81">
        <v>-374</v>
      </c>
      <c r="Q25" s="81">
        <v>-310</v>
      </c>
      <c r="R25" s="81">
        <v>-412</v>
      </c>
      <c r="S25" s="74"/>
      <c r="T25" s="74"/>
      <c r="U25" s="74"/>
      <c r="V25" s="74"/>
      <c r="W25" s="74"/>
      <c r="X25" s="74"/>
      <c r="Y25" s="74"/>
      <c r="Z25" s="74"/>
      <c r="AA25" s="74"/>
      <c r="AB25" s="74"/>
      <c r="AC25" s="74"/>
      <c r="AD25" s="74"/>
      <c r="AE25" s="74"/>
      <c r="AF25" s="74"/>
      <c r="AG25" s="74"/>
      <c r="AH25" s="74"/>
      <c r="AI25" s="74"/>
      <c r="AJ25" s="74"/>
      <c r="AK25" s="74"/>
      <c r="AL25" s="74"/>
    </row>
    <row r="26" spans="2:38" x14ac:dyDescent="0.35">
      <c r="D26" s="17" t="s">
        <v>205</v>
      </c>
      <c r="K26" s="59" t="str">
        <f t="shared" si="7"/>
        <v>MMJPY</v>
      </c>
      <c r="L26" s="60">
        <f t="shared" si="8"/>
        <v>-804</v>
      </c>
      <c r="O26" s="84">
        <v>-342</v>
      </c>
      <c r="P26" s="81">
        <v>-166</v>
      </c>
      <c r="Q26" s="81">
        <v>-159</v>
      </c>
      <c r="R26" s="81">
        <v>-137</v>
      </c>
      <c r="S26" s="74"/>
      <c r="T26" s="74"/>
      <c r="U26" s="74"/>
      <c r="V26" s="74"/>
      <c r="W26" s="74"/>
      <c r="X26" s="74"/>
      <c r="Y26" s="74"/>
      <c r="Z26" s="74"/>
      <c r="AA26" s="74"/>
      <c r="AB26" s="74"/>
      <c r="AC26" s="74"/>
      <c r="AD26" s="74"/>
      <c r="AE26" s="74"/>
      <c r="AF26" s="74"/>
      <c r="AG26" s="74"/>
      <c r="AH26" s="74"/>
      <c r="AI26" s="74"/>
      <c r="AJ26" s="74"/>
      <c r="AK26" s="74"/>
      <c r="AL26" s="74"/>
    </row>
    <row r="27" spans="2:38" x14ac:dyDescent="0.35">
      <c r="D27" s="17" t="s">
        <v>206</v>
      </c>
      <c r="K27" s="59" t="str">
        <f t="shared" si="7"/>
        <v>MMJPY</v>
      </c>
      <c r="L27" s="60">
        <f t="shared" si="8"/>
        <v>-57</v>
      </c>
      <c r="O27" s="84">
        <v>-18</v>
      </c>
      <c r="P27" s="81">
        <v>-16</v>
      </c>
      <c r="Q27" s="81">
        <v>-14</v>
      </c>
      <c r="R27" s="81">
        <v>-9</v>
      </c>
      <c r="S27" s="74"/>
      <c r="T27" s="74"/>
      <c r="U27" s="74"/>
      <c r="V27" s="74"/>
      <c r="W27" s="74"/>
      <c r="X27" s="74"/>
      <c r="Y27" s="74"/>
      <c r="Z27" s="74"/>
      <c r="AA27" s="74"/>
      <c r="AB27" s="74"/>
      <c r="AC27" s="74"/>
      <c r="AD27" s="74"/>
      <c r="AE27" s="74"/>
      <c r="AF27" s="74"/>
      <c r="AG27" s="74"/>
      <c r="AH27" s="74"/>
      <c r="AI27" s="74"/>
      <c r="AJ27" s="74"/>
      <c r="AK27" s="74"/>
      <c r="AL27" s="74"/>
    </row>
    <row r="28" spans="2:38" x14ac:dyDescent="0.35">
      <c r="D28" s="17" t="s">
        <v>207</v>
      </c>
      <c r="K28" s="59" t="str">
        <f t="shared" si="7"/>
        <v>MMJPY</v>
      </c>
      <c r="L28" s="60">
        <f t="shared" si="8"/>
        <v>-556</v>
      </c>
      <c r="O28" s="84">
        <v>-124</v>
      </c>
      <c r="P28" s="81">
        <v>-140</v>
      </c>
      <c r="Q28" s="81">
        <v>-142</v>
      </c>
      <c r="R28" s="81">
        <v>-150</v>
      </c>
      <c r="S28" s="74"/>
      <c r="T28" s="74"/>
      <c r="U28" s="74"/>
      <c r="V28" s="74"/>
      <c r="W28" s="74"/>
      <c r="X28" s="74"/>
      <c r="Y28" s="74"/>
      <c r="Z28" s="74"/>
      <c r="AA28" s="74"/>
      <c r="AB28" s="74"/>
      <c r="AC28" s="74"/>
      <c r="AD28" s="74"/>
      <c r="AE28" s="74"/>
      <c r="AF28" s="74"/>
      <c r="AG28" s="74"/>
      <c r="AH28" s="74"/>
      <c r="AI28" s="74"/>
      <c r="AJ28" s="74"/>
      <c r="AK28" s="74"/>
      <c r="AL28" s="74"/>
    </row>
    <row r="29" spans="2:38" x14ac:dyDescent="0.35">
      <c r="D29" s="8" t="s">
        <v>221</v>
      </c>
      <c r="E29" s="9"/>
      <c r="F29" s="9"/>
      <c r="G29" s="9"/>
      <c r="H29" s="9"/>
      <c r="I29" s="9"/>
      <c r="J29" s="9"/>
      <c r="K29" s="61" t="str">
        <f t="shared" si="7"/>
        <v>MMJPY</v>
      </c>
      <c r="L29" s="62">
        <f t="shared" si="8"/>
        <v>3610.578675728364</v>
      </c>
      <c r="M29" s="9"/>
      <c r="N29" s="9"/>
      <c r="O29" s="13">
        <f>SUM(O21:O28)</f>
        <v>654</v>
      </c>
      <c r="P29" s="13">
        <f>SUM(P21:P28)</f>
        <v>946.12194152203506</v>
      </c>
      <c r="Q29" s="13">
        <f>SUM(Q21:Q28)</f>
        <v>1029.09250169593</v>
      </c>
      <c r="R29" s="13">
        <f>SUM(R21:R28)</f>
        <v>981.36423251039901</v>
      </c>
      <c r="S29" s="77"/>
      <c r="T29" s="77"/>
      <c r="U29" s="77"/>
      <c r="V29" s="77"/>
      <c r="W29" s="77"/>
      <c r="X29" s="77"/>
      <c r="Y29" s="77"/>
      <c r="Z29" s="77"/>
      <c r="AA29" s="77"/>
      <c r="AB29" s="77"/>
      <c r="AC29" s="77"/>
      <c r="AD29" s="77"/>
      <c r="AE29" s="77"/>
      <c r="AF29" s="77"/>
      <c r="AG29" s="77"/>
      <c r="AH29" s="77"/>
      <c r="AI29" s="77"/>
      <c r="AJ29" s="77"/>
      <c r="AK29" s="77"/>
      <c r="AL29" s="77"/>
    </row>
    <row r="30" spans="2:38" x14ac:dyDescent="0.35">
      <c r="D30" s="17" t="s">
        <v>208</v>
      </c>
      <c r="K30" s="59" t="str">
        <f t="shared" si="7"/>
        <v>MMJPY</v>
      </c>
      <c r="L30" s="60">
        <f t="shared" si="8"/>
        <v>-374</v>
      </c>
      <c r="O30" s="84">
        <v>-112</v>
      </c>
      <c r="P30" s="81">
        <v>-65</v>
      </c>
      <c r="Q30" s="81">
        <v>-94</v>
      </c>
      <c r="R30" s="81">
        <v>-103</v>
      </c>
      <c r="S30" s="74"/>
      <c r="T30" s="74"/>
      <c r="U30" s="74"/>
      <c r="V30" s="74"/>
      <c r="W30" s="74"/>
      <c r="X30" s="74"/>
      <c r="Y30" s="74"/>
      <c r="Z30" s="74"/>
      <c r="AA30" s="74"/>
      <c r="AB30" s="74"/>
      <c r="AC30" s="74"/>
      <c r="AD30" s="74"/>
      <c r="AE30" s="74"/>
      <c r="AF30" s="74"/>
      <c r="AG30" s="74"/>
      <c r="AH30" s="74"/>
      <c r="AI30" s="74"/>
      <c r="AJ30" s="74"/>
      <c r="AK30" s="74"/>
      <c r="AL30" s="74"/>
    </row>
    <row r="31" spans="2:38" x14ac:dyDescent="0.35">
      <c r="D31" s="17" t="s">
        <v>209</v>
      </c>
      <c r="K31" s="59" t="str">
        <f t="shared" si="7"/>
        <v>MMJPY</v>
      </c>
      <c r="L31" s="60">
        <f t="shared" si="8"/>
        <v>-632</v>
      </c>
      <c r="O31" s="84">
        <v>-153</v>
      </c>
      <c r="P31" s="81">
        <v>-164</v>
      </c>
      <c r="Q31" s="81">
        <v>-160</v>
      </c>
      <c r="R31" s="81">
        <v>-155</v>
      </c>
      <c r="S31" s="74"/>
      <c r="T31" s="74"/>
      <c r="U31" s="74"/>
      <c r="V31" s="74"/>
      <c r="W31" s="74"/>
      <c r="X31" s="74"/>
      <c r="Y31" s="74"/>
      <c r="Z31" s="74"/>
      <c r="AA31" s="74"/>
      <c r="AB31" s="74"/>
      <c r="AC31" s="74"/>
      <c r="AD31" s="74"/>
      <c r="AE31" s="74"/>
      <c r="AF31" s="74"/>
      <c r="AG31" s="74"/>
      <c r="AH31" s="74"/>
      <c r="AI31" s="74"/>
      <c r="AJ31" s="74"/>
      <c r="AK31" s="74"/>
      <c r="AL31" s="74"/>
    </row>
    <row r="32" spans="2:38" x14ac:dyDescent="0.35">
      <c r="D32" s="17" t="s">
        <v>211</v>
      </c>
      <c r="K32" s="59" t="str">
        <f t="shared" si="7"/>
        <v>MMJPY</v>
      </c>
      <c r="L32" s="60">
        <f t="shared" si="8"/>
        <v>-344</v>
      </c>
      <c r="O32" s="84">
        <v>-80</v>
      </c>
      <c r="P32" s="81">
        <v>-79</v>
      </c>
      <c r="Q32" s="81">
        <v>-95</v>
      </c>
      <c r="R32" s="81">
        <v>-90</v>
      </c>
      <c r="S32" s="74"/>
      <c r="T32" s="74"/>
      <c r="U32" s="74"/>
      <c r="V32" s="74"/>
      <c r="W32" s="74"/>
      <c r="X32" s="74"/>
      <c r="Y32" s="74"/>
      <c r="Z32" s="74"/>
      <c r="AA32" s="74"/>
      <c r="AB32" s="74"/>
      <c r="AC32" s="74"/>
      <c r="AD32" s="74"/>
      <c r="AE32" s="74"/>
      <c r="AF32" s="74"/>
      <c r="AG32" s="74"/>
      <c r="AH32" s="74"/>
      <c r="AI32" s="74"/>
      <c r="AJ32" s="74"/>
      <c r="AK32" s="74"/>
      <c r="AL32" s="74"/>
    </row>
    <row r="33" spans="1:38" x14ac:dyDescent="0.35">
      <c r="D33" s="8" t="s">
        <v>212</v>
      </c>
      <c r="E33" s="9"/>
      <c r="F33" s="9"/>
      <c r="G33" s="9"/>
      <c r="H33" s="9"/>
      <c r="I33" s="9"/>
      <c r="J33" s="9"/>
      <c r="K33" s="61" t="str">
        <f t="shared" si="7"/>
        <v>MMJPY</v>
      </c>
      <c r="L33" s="62">
        <f t="shared" si="8"/>
        <v>2260.578675728364</v>
      </c>
      <c r="M33" s="9"/>
      <c r="N33" s="9"/>
      <c r="O33" s="13">
        <f>SUM(O29:O32)</f>
        <v>309</v>
      </c>
      <c r="P33" s="13">
        <f>SUM(P29:P32)</f>
        <v>638.12194152203506</v>
      </c>
      <c r="Q33" s="13">
        <f>SUM(Q29:Q32)</f>
        <v>680.09250169592997</v>
      </c>
      <c r="R33" s="13">
        <f>SUM(R29:R32)</f>
        <v>633.36423251039901</v>
      </c>
      <c r="S33" s="77"/>
      <c r="T33" s="77"/>
      <c r="U33" s="77"/>
      <c r="V33" s="77"/>
      <c r="W33" s="77"/>
      <c r="X33" s="77"/>
      <c r="Y33" s="77"/>
      <c r="Z33" s="77"/>
      <c r="AA33" s="77"/>
      <c r="AB33" s="77"/>
      <c r="AC33" s="77"/>
      <c r="AD33" s="77"/>
      <c r="AE33" s="77"/>
      <c r="AF33" s="77"/>
      <c r="AG33" s="77"/>
      <c r="AH33" s="77"/>
      <c r="AI33" s="77"/>
      <c r="AJ33" s="77"/>
      <c r="AK33" s="77"/>
      <c r="AL33" s="77"/>
    </row>
    <row r="34" spans="1:38" x14ac:dyDescent="0.35">
      <c r="D34" s="17" t="s">
        <v>213</v>
      </c>
      <c r="K34" s="59" t="str">
        <f t="shared" si="7"/>
        <v>MMJPY</v>
      </c>
      <c r="L34" s="60">
        <f t="shared" si="8"/>
        <v>0</v>
      </c>
      <c r="O34" s="84">
        <v>0</v>
      </c>
      <c r="P34" s="84">
        <v>0</v>
      </c>
      <c r="Q34" s="84">
        <v>0</v>
      </c>
      <c r="R34" s="84">
        <v>0</v>
      </c>
      <c r="S34" s="74"/>
      <c r="T34" s="74"/>
      <c r="U34" s="74"/>
      <c r="V34" s="74"/>
      <c r="W34" s="74"/>
      <c r="X34" s="74"/>
      <c r="Y34" s="74"/>
      <c r="Z34" s="74"/>
      <c r="AA34" s="74"/>
      <c r="AB34" s="74"/>
      <c r="AC34" s="74"/>
      <c r="AD34" s="74"/>
      <c r="AE34" s="74"/>
      <c r="AF34" s="74"/>
      <c r="AG34" s="74"/>
      <c r="AH34" s="74"/>
      <c r="AI34" s="74"/>
      <c r="AJ34" s="74"/>
      <c r="AK34" s="74"/>
      <c r="AL34" s="74"/>
    </row>
    <row r="35" spans="1:38" x14ac:dyDescent="0.35">
      <c r="D35" s="17" t="s">
        <v>214</v>
      </c>
      <c r="K35" s="59" t="str">
        <f t="shared" si="7"/>
        <v>MMJPY</v>
      </c>
      <c r="L35" s="60">
        <f t="shared" si="8"/>
        <v>-87.038568822734234</v>
      </c>
      <c r="O35" s="84">
        <v>-23.669874612034036</v>
      </c>
      <c r="P35" s="84">
        <v>-22.417391526218736</v>
      </c>
      <c r="Q35" s="84">
        <v>-21.133596363258071</v>
      </c>
      <c r="R35" s="84">
        <v>-19.817706321223383</v>
      </c>
      <c r="S35" s="74"/>
      <c r="T35" s="74"/>
      <c r="U35" s="74"/>
      <c r="V35" s="74"/>
      <c r="W35" s="74"/>
      <c r="X35" s="74"/>
      <c r="Y35" s="74"/>
      <c r="Z35" s="74"/>
      <c r="AA35" s="74"/>
      <c r="AB35" s="74"/>
      <c r="AC35" s="74"/>
      <c r="AD35" s="74"/>
      <c r="AE35" s="74"/>
      <c r="AF35" s="74"/>
      <c r="AG35" s="74"/>
      <c r="AH35" s="74"/>
      <c r="AI35" s="74"/>
      <c r="AJ35" s="74"/>
      <c r="AK35" s="74"/>
      <c r="AL35" s="74"/>
    </row>
    <row r="36" spans="1:38" x14ac:dyDescent="0.35">
      <c r="D36" s="17" t="s">
        <v>215</v>
      </c>
      <c r="K36" s="59" t="str">
        <f t="shared" si="7"/>
        <v>MMJPY</v>
      </c>
      <c r="L36" s="60">
        <f t="shared" si="8"/>
        <v>0</v>
      </c>
      <c r="O36" s="84">
        <v>0</v>
      </c>
      <c r="P36" s="84">
        <v>0</v>
      </c>
      <c r="Q36" s="84">
        <v>0</v>
      </c>
      <c r="R36" s="84">
        <v>0</v>
      </c>
      <c r="S36" s="74"/>
      <c r="T36" s="74"/>
      <c r="U36" s="74"/>
      <c r="V36" s="74"/>
      <c r="W36" s="74"/>
      <c r="X36" s="74"/>
      <c r="Y36" s="74"/>
      <c r="Z36" s="74"/>
      <c r="AA36" s="74"/>
      <c r="AB36" s="74"/>
      <c r="AC36" s="74"/>
      <c r="AD36" s="74"/>
      <c r="AE36" s="74"/>
      <c r="AF36" s="74"/>
      <c r="AG36" s="74"/>
      <c r="AH36" s="74"/>
      <c r="AI36" s="74"/>
      <c r="AJ36" s="74"/>
      <c r="AK36" s="74"/>
      <c r="AL36" s="74"/>
    </row>
    <row r="37" spans="1:38" x14ac:dyDescent="0.35">
      <c r="D37" s="8" t="s">
        <v>216</v>
      </c>
      <c r="E37" s="9"/>
      <c r="F37" s="9"/>
      <c r="G37" s="9"/>
      <c r="H37" s="9"/>
      <c r="I37" s="9"/>
      <c r="J37" s="9"/>
      <c r="K37" s="61" t="str">
        <f t="shared" si="7"/>
        <v>MMJPY</v>
      </c>
      <c r="L37" s="62">
        <f t="shared" si="8"/>
        <v>2173.5401069056297</v>
      </c>
      <c r="M37" s="9"/>
      <c r="N37" s="9"/>
      <c r="O37" s="13">
        <f>SUM(O33:O36)</f>
        <v>285.33012538796595</v>
      </c>
      <c r="P37" s="13">
        <f>SUM(P33:P36)</f>
        <v>615.70454999581636</v>
      </c>
      <c r="Q37" s="13">
        <f>SUM(Q33:Q36)</f>
        <v>658.95890533267186</v>
      </c>
      <c r="R37" s="13">
        <f>SUM(R33:R36)</f>
        <v>613.54652618917567</v>
      </c>
      <c r="S37" s="77"/>
      <c r="T37" s="77"/>
      <c r="U37" s="77"/>
      <c r="V37" s="77"/>
      <c r="W37" s="77"/>
      <c r="X37" s="77"/>
      <c r="Y37" s="77"/>
      <c r="Z37" s="77"/>
      <c r="AA37" s="77"/>
      <c r="AB37" s="77"/>
      <c r="AC37" s="77"/>
      <c r="AD37" s="77"/>
      <c r="AE37" s="77"/>
      <c r="AF37" s="77"/>
      <c r="AG37" s="77"/>
      <c r="AH37" s="77"/>
      <c r="AI37" s="77"/>
      <c r="AJ37" s="77"/>
      <c r="AK37" s="77"/>
      <c r="AL37" s="77"/>
    </row>
    <row r="38" spans="1:38" x14ac:dyDescent="0.35">
      <c r="D38" s="17" t="s">
        <v>217</v>
      </c>
      <c r="K38" s="59" t="str">
        <f t="shared" si="7"/>
        <v>MMJPY</v>
      </c>
      <c r="L38" s="60">
        <f t="shared" si="8"/>
        <v>-665.53798073450389</v>
      </c>
      <c r="O38" s="84">
        <v>-87.368084393795186</v>
      </c>
      <c r="P38" s="84">
        <v>-188.52873320871899</v>
      </c>
      <c r="Q38" s="84">
        <v>-201.77321681286415</v>
      </c>
      <c r="R38" s="84">
        <v>-187.86794631912559</v>
      </c>
      <c r="S38" s="74"/>
      <c r="T38" s="74"/>
      <c r="U38" s="74"/>
      <c r="V38" s="74"/>
      <c r="W38" s="74"/>
      <c r="X38" s="74"/>
      <c r="Y38" s="74"/>
      <c r="Z38" s="74"/>
      <c r="AA38" s="74"/>
      <c r="AB38" s="74"/>
      <c r="AC38" s="74"/>
      <c r="AD38" s="74"/>
      <c r="AE38" s="74"/>
      <c r="AF38" s="74"/>
      <c r="AG38" s="74"/>
      <c r="AH38" s="74"/>
      <c r="AI38" s="74"/>
      <c r="AJ38" s="74"/>
      <c r="AK38" s="74"/>
      <c r="AL38" s="74"/>
    </row>
    <row r="39" spans="1:38" x14ac:dyDescent="0.35">
      <c r="D39" s="8" t="s">
        <v>218</v>
      </c>
      <c r="E39" s="9"/>
      <c r="F39" s="9"/>
      <c r="G39" s="9"/>
      <c r="H39" s="9"/>
      <c r="I39" s="9"/>
      <c r="J39" s="9"/>
      <c r="K39" s="61" t="str">
        <f t="shared" si="7"/>
        <v>MMJPY</v>
      </c>
      <c r="L39" s="62">
        <f t="shared" si="8"/>
        <v>1508.0021261711261</v>
      </c>
      <c r="M39" s="9"/>
      <c r="N39" s="9"/>
      <c r="O39" s="13">
        <f>SUM(O37:O38)</f>
        <v>197.96204099417076</v>
      </c>
      <c r="P39" s="13">
        <f>SUM(P37:P38)</f>
        <v>427.17581678709735</v>
      </c>
      <c r="Q39" s="13">
        <f>SUM(Q37:Q38)</f>
        <v>457.18568851980774</v>
      </c>
      <c r="R39" s="13">
        <f>SUM(R37:R38)</f>
        <v>425.67857987005004</v>
      </c>
      <c r="S39" s="77"/>
      <c r="T39" s="77"/>
      <c r="U39" s="77"/>
      <c r="V39" s="77"/>
      <c r="W39" s="77"/>
      <c r="X39" s="77"/>
      <c r="Y39" s="77"/>
      <c r="Z39" s="77"/>
      <c r="AA39" s="77"/>
      <c r="AB39" s="77"/>
      <c r="AC39" s="77"/>
      <c r="AD39" s="77"/>
      <c r="AE39" s="77"/>
      <c r="AF39" s="77"/>
      <c r="AG39" s="77"/>
      <c r="AH39" s="77"/>
      <c r="AI39" s="77"/>
      <c r="AJ39" s="77"/>
      <c r="AK39" s="77"/>
      <c r="AL39" s="77"/>
    </row>
    <row r="40" spans="1:38" x14ac:dyDescent="0.35"/>
    <row r="41" spans="1:38" x14ac:dyDescent="0.35"/>
    <row r="42" spans="1:38" ht="20.25" thickBot="1" x14ac:dyDescent="0.4">
      <c r="A42" s="72" t="s">
        <v>231</v>
      </c>
      <c r="B42" s="72"/>
      <c r="C42" s="72"/>
      <c r="D42" s="72"/>
      <c r="E42" s="72"/>
      <c r="F42" s="72"/>
      <c r="G42" s="72"/>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72"/>
    </row>
    <row r="43" spans="1:38" x14ac:dyDescent="0.35"/>
    <row r="44" spans="1:38" x14ac:dyDescent="0.35"/>
    <row r="45" spans="1:38" ht="19.5" x14ac:dyDescent="0.35">
      <c r="B45" s="51" t="s">
        <v>223</v>
      </c>
    </row>
    <row r="46" spans="1:38" x14ac:dyDescent="0.35">
      <c r="C46" s="16" t="s">
        <v>197</v>
      </c>
    </row>
    <row r="47" spans="1:38" x14ac:dyDescent="0.35">
      <c r="C47" s="25">
        <v>1</v>
      </c>
      <c r="D47" s="17" t="s">
        <v>185</v>
      </c>
      <c r="K47" s="59" t="str">
        <f t="shared" ref="K47:K59" si="9">CurrencyUnit.In</f>
        <v>MMJPY</v>
      </c>
      <c r="L47" s="60">
        <f t="shared" ref="L47:L59" si="10" xml:space="preserve"> SUM(O47:AL47)</f>
        <v>0</v>
      </c>
      <c r="O47" s="84">
        <v>0</v>
      </c>
      <c r="P47" s="81">
        <v>0</v>
      </c>
      <c r="Q47" s="81">
        <v>0</v>
      </c>
      <c r="R47" s="81">
        <v>0</v>
      </c>
      <c r="S47" s="74"/>
      <c r="T47" s="74"/>
      <c r="U47" s="74"/>
      <c r="V47" s="74"/>
      <c r="W47" s="74"/>
      <c r="X47" s="74"/>
      <c r="Y47" s="74"/>
      <c r="Z47" s="74"/>
      <c r="AA47" s="74"/>
      <c r="AB47" s="74"/>
      <c r="AC47" s="74"/>
      <c r="AD47" s="74"/>
      <c r="AE47" s="74"/>
      <c r="AF47" s="74"/>
      <c r="AG47" s="74"/>
      <c r="AH47" s="74"/>
      <c r="AI47" s="74"/>
      <c r="AJ47" s="74"/>
      <c r="AK47" s="74"/>
      <c r="AL47" s="74"/>
    </row>
    <row r="48" spans="1:38" x14ac:dyDescent="0.35">
      <c r="C48" s="25">
        <f t="shared" ref="C48:C58" si="11">C47+1</f>
        <v>2</v>
      </c>
      <c r="D48" s="17" t="s">
        <v>186</v>
      </c>
      <c r="K48" s="59" t="str">
        <f t="shared" si="9"/>
        <v>MMJPY</v>
      </c>
      <c r="L48" s="60">
        <f t="shared" si="10"/>
        <v>0</v>
      </c>
      <c r="O48" s="81">
        <v>0</v>
      </c>
      <c r="P48" s="81">
        <v>0</v>
      </c>
      <c r="Q48" s="81">
        <v>0</v>
      </c>
      <c r="R48" s="81">
        <v>0</v>
      </c>
      <c r="S48" s="74"/>
      <c r="T48" s="74"/>
      <c r="U48" s="74"/>
      <c r="V48" s="74"/>
      <c r="W48" s="74"/>
      <c r="X48" s="74"/>
      <c r="Y48" s="74"/>
      <c r="Z48" s="74"/>
      <c r="AA48" s="74"/>
      <c r="AB48" s="74"/>
      <c r="AC48" s="74"/>
      <c r="AD48" s="74"/>
      <c r="AE48" s="74"/>
      <c r="AF48" s="74"/>
      <c r="AG48" s="74"/>
      <c r="AH48" s="74"/>
      <c r="AI48" s="74"/>
      <c r="AJ48" s="74"/>
      <c r="AK48" s="74"/>
      <c r="AL48" s="74"/>
    </row>
    <row r="49" spans="3:38" x14ac:dyDescent="0.35">
      <c r="C49" s="25">
        <f t="shared" si="11"/>
        <v>3</v>
      </c>
      <c r="D49" s="17" t="s">
        <v>187</v>
      </c>
      <c r="K49" s="59" t="str">
        <f t="shared" si="9"/>
        <v>MMJPY</v>
      </c>
      <c r="L49" s="60">
        <f t="shared" si="10"/>
        <v>590</v>
      </c>
      <c r="O49" s="81">
        <v>590</v>
      </c>
      <c r="P49" s="81">
        <v>0</v>
      </c>
      <c r="Q49" s="81">
        <v>0</v>
      </c>
      <c r="R49" s="81">
        <v>0</v>
      </c>
      <c r="S49" s="74"/>
      <c r="T49" s="74"/>
      <c r="U49" s="74"/>
      <c r="V49" s="74"/>
      <c r="W49" s="74"/>
      <c r="X49" s="74"/>
      <c r="Y49" s="74"/>
      <c r="Z49" s="74"/>
      <c r="AA49" s="74"/>
      <c r="AB49" s="74"/>
      <c r="AC49" s="74"/>
      <c r="AD49" s="74"/>
      <c r="AE49" s="74"/>
      <c r="AF49" s="74"/>
      <c r="AG49" s="74"/>
      <c r="AH49" s="74"/>
      <c r="AI49" s="74"/>
      <c r="AJ49" s="74"/>
      <c r="AK49" s="74"/>
      <c r="AL49" s="74"/>
    </row>
    <row r="50" spans="3:38" x14ac:dyDescent="0.35">
      <c r="C50" s="25">
        <f t="shared" si="11"/>
        <v>4</v>
      </c>
      <c r="D50" s="17" t="s">
        <v>188</v>
      </c>
      <c r="K50" s="59" t="str">
        <f t="shared" si="9"/>
        <v>MMJPY</v>
      </c>
      <c r="L50" s="60">
        <f t="shared" si="10"/>
        <v>806</v>
      </c>
      <c r="O50" s="81">
        <v>806</v>
      </c>
      <c r="P50" s="81">
        <v>0</v>
      </c>
      <c r="Q50" s="81">
        <v>0</v>
      </c>
      <c r="R50" s="81">
        <v>0</v>
      </c>
      <c r="S50" s="74"/>
      <c r="T50" s="74"/>
      <c r="U50" s="74"/>
      <c r="V50" s="74"/>
      <c r="W50" s="74"/>
      <c r="X50" s="74"/>
      <c r="Y50" s="74"/>
      <c r="Z50" s="74"/>
      <c r="AA50" s="74"/>
      <c r="AB50" s="74"/>
      <c r="AC50" s="74"/>
      <c r="AD50" s="74"/>
      <c r="AE50" s="74"/>
      <c r="AF50" s="74"/>
      <c r="AG50" s="74"/>
      <c r="AH50" s="74"/>
      <c r="AI50" s="74"/>
      <c r="AJ50" s="74"/>
      <c r="AK50" s="74"/>
      <c r="AL50" s="74"/>
    </row>
    <row r="51" spans="3:38" x14ac:dyDescent="0.35">
      <c r="C51" s="25">
        <f t="shared" si="11"/>
        <v>5</v>
      </c>
      <c r="D51" s="17" t="s">
        <v>189</v>
      </c>
      <c r="K51" s="59" t="str">
        <f t="shared" si="9"/>
        <v>MMJPY</v>
      </c>
      <c r="L51" s="60">
        <f t="shared" si="10"/>
        <v>657</v>
      </c>
      <c r="O51" s="81">
        <v>202</v>
      </c>
      <c r="P51" s="81">
        <v>211</v>
      </c>
      <c r="Q51" s="81">
        <v>244</v>
      </c>
      <c r="R51" s="81">
        <v>0</v>
      </c>
      <c r="S51" s="74"/>
      <c r="T51" s="74"/>
      <c r="U51" s="74"/>
      <c r="V51" s="74"/>
      <c r="W51" s="74"/>
      <c r="X51" s="74"/>
      <c r="Y51" s="74"/>
      <c r="Z51" s="74"/>
      <c r="AA51" s="74"/>
      <c r="AB51" s="74"/>
      <c r="AC51" s="74"/>
      <c r="AD51" s="74"/>
      <c r="AE51" s="74"/>
      <c r="AF51" s="74"/>
      <c r="AG51" s="74"/>
      <c r="AH51" s="74"/>
      <c r="AI51" s="74"/>
      <c r="AJ51" s="74"/>
      <c r="AK51" s="74"/>
      <c r="AL51" s="74"/>
    </row>
    <row r="52" spans="3:38" x14ac:dyDescent="0.35">
      <c r="C52" s="25">
        <f t="shared" si="11"/>
        <v>6</v>
      </c>
      <c r="D52" s="17" t="s">
        <v>190</v>
      </c>
      <c r="K52" s="59" t="str">
        <f t="shared" si="9"/>
        <v>MMJPY</v>
      </c>
      <c r="L52" s="60">
        <f t="shared" si="10"/>
        <v>481</v>
      </c>
      <c r="O52" s="81">
        <v>103</v>
      </c>
      <c r="P52" s="81">
        <v>145</v>
      </c>
      <c r="Q52" s="81">
        <v>114</v>
      </c>
      <c r="R52" s="81">
        <v>119</v>
      </c>
      <c r="S52" s="74"/>
      <c r="T52" s="74"/>
      <c r="U52" s="74"/>
      <c r="V52" s="74"/>
      <c r="W52" s="74"/>
      <c r="X52" s="74"/>
      <c r="Y52" s="74"/>
      <c r="Z52" s="74"/>
      <c r="AA52" s="74"/>
      <c r="AB52" s="74"/>
      <c r="AC52" s="74"/>
      <c r="AD52" s="74"/>
      <c r="AE52" s="74"/>
      <c r="AF52" s="74"/>
      <c r="AG52" s="74"/>
      <c r="AH52" s="74"/>
      <c r="AI52" s="74"/>
      <c r="AJ52" s="74"/>
      <c r="AK52" s="74"/>
      <c r="AL52" s="74"/>
    </row>
    <row r="53" spans="3:38" x14ac:dyDescent="0.35">
      <c r="C53" s="25">
        <f t="shared" si="11"/>
        <v>7</v>
      </c>
      <c r="D53" s="17" t="s">
        <v>191</v>
      </c>
      <c r="K53" s="59" t="str">
        <f t="shared" si="9"/>
        <v>MMJPY</v>
      </c>
      <c r="L53" s="60">
        <f t="shared" si="10"/>
        <v>350</v>
      </c>
      <c r="O53" s="81">
        <v>112</v>
      </c>
      <c r="P53" s="81">
        <v>77</v>
      </c>
      <c r="Q53" s="81">
        <v>94</v>
      </c>
      <c r="R53" s="81">
        <v>67</v>
      </c>
      <c r="S53" s="74"/>
      <c r="T53" s="74"/>
      <c r="U53" s="74"/>
      <c r="V53" s="74"/>
      <c r="W53" s="74"/>
      <c r="X53" s="74"/>
      <c r="Y53" s="74"/>
      <c r="Z53" s="74"/>
      <c r="AA53" s="74"/>
      <c r="AB53" s="74"/>
      <c r="AC53" s="74"/>
      <c r="AD53" s="74"/>
      <c r="AE53" s="74"/>
      <c r="AF53" s="74"/>
      <c r="AG53" s="74"/>
      <c r="AH53" s="74"/>
      <c r="AI53" s="74"/>
      <c r="AJ53" s="74"/>
      <c r="AK53" s="74"/>
      <c r="AL53" s="74"/>
    </row>
    <row r="54" spans="3:38" x14ac:dyDescent="0.35">
      <c r="C54" s="25">
        <f t="shared" si="11"/>
        <v>8</v>
      </c>
      <c r="D54" s="17" t="s">
        <v>192</v>
      </c>
      <c r="K54" s="59" t="str">
        <f t="shared" si="9"/>
        <v>MMJPY</v>
      </c>
      <c r="L54" s="60">
        <f t="shared" si="10"/>
        <v>815</v>
      </c>
      <c r="O54" s="81">
        <v>238</v>
      </c>
      <c r="P54" s="81">
        <v>183</v>
      </c>
      <c r="Q54" s="81">
        <v>189</v>
      </c>
      <c r="R54" s="81">
        <v>205</v>
      </c>
      <c r="S54" s="74"/>
      <c r="T54" s="74"/>
      <c r="U54" s="74"/>
      <c r="V54" s="74"/>
      <c r="W54" s="74"/>
      <c r="X54" s="74"/>
      <c r="Y54" s="74"/>
      <c r="Z54" s="74"/>
      <c r="AA54" s="74"/>
      <c r="AB54" s="74"/>
      <c r="AC54" s="74"/>
      <c r="AD54" s="74"/>
      <c r="AE54" s="74"/>
      <c r="AF54" s="74"/>
      <c r="AG54" s="74"/>
      <c r="AH54" s="74"/>
      <c r="AI54" s="74"/>
      <c r="AJ54" s="74"/>
      <c r="AK54" s="74"/>
      <c r="AL54" s="74"/>
    </row>
    <row r="55" spans="3:38" x14ac:dyDescent="0.35">
      <c r="C55" s="25">
        <f t="shared" si="11"/>
        <v>9</v>
      </c>
      <c r="D55" s="17" t="s">
        <v>193</v>
      </c>
      <c r="K55" s="59" t="str">
        <f t="shared" si="9"/>
        <v>MMJPY</v>
      </c>
      <c r="L55" s="60">
        <f t="shared" si="10"/>
        <v>782</v>
      </c>
      <c r="O55" s="81">
        <v>207</v>
      </c>
      <c r="P55" s="81">
        <v>230</v>
      </c>
      <c r="Q55" s="81">
        <v>145</v>
      </c>
      <c r="R55" s="81">
        <v>200</v>
      </c>
      <c r="S55" s="74"/>
      <c r="T55" s="74"/>
      <c r="U55" s="74"/>
      <c r="V55" s="74"/>
      <c r="W55" s="74"/>
      <c r="X55" s="74"/>
      <c r="Y55" s="74"/>
      <c r="Z55" s="74"/>
      <c r="AA55" s="74"/>
      <c r="AB55" s="74"/>
      <c r="AC55" s="74"/>
      <c r="AD55" s="74"/>
      <c r="AE55" s="74"/>
      <c r="AF55" s="74"/>
      <c r="AG55" s="74"/>
      <c r="AH55" s="74"/>
      <c r="AI55" s="74"/>
      <c r="AJ55" s="74"/>
      <c r="AK55" s="74"/>
      <c r="AL55" s="74"/>
    </row>
    <row r="56" spans="3:38" x14ac:dyDescent="0.35">
      <c r="C56" s="25">
        <f t="shared" si="11"/>
        <v>10</v>
      </c>
      <c r="D56" s="17" t="s">
        <v>194</v>
      </c>
      <c r="K56" s="59" t="str">
        <f t="shared" si="9"/>
        <v>MMJPY</v>
      </c>
      <c r="L56" s="60">
        <f t="shared" si="10"/>
        <v>985</v>
      </c>
      <c r="O56" s="81">
        <v>241</v>
      </c>
      <c r="P56" s="81">
        <v>244</v>
      </c>
      <c r="Q56" s="81">
        <v>274</v>
      </c>
      <c r="R56" s="84">
        <v>226</v>
      </c>
      <c r="S56" s="74"/>
      <c r="T56" s="74"/>
      <c r="U56" s="74"/>
      <c r="V56" s="74"/>
      <c r="W56" s="74"/>
      <c r="X56" s="74"/>
      <c r="Y56" s="74"/>
      <c r="Z56" s="74"/>
      <c r="AA56" s="74"/>
      <c r="AB56" s="74"/>
      <c r="AC56" s="74"/>
      <c r="AD56" s="74"/>
      <c r="AE56" s="74"/>
      <c r="AF56" s="74"/>
      <c r="AG56" s="74"/>
      <c r="AH56" s="74"/>
      <c r="AI56" s="74"/>
      <c r="AJ56" s="74"/>
      <c r="AK56" s="74"/>
      <c r="AL56" s="74"/>
    </row>
    <row r="57" spans="3:38" x14ac:dyDescent="0.35">
      <c r="C57" s="25">
        <f t="shared" si="11"/>
        <v>11</v>
      </c>
      <c r="D57" s="17" t="s">
        <v>195</v>
      </c>
      <c r="K57" s="59" t="str">
        <f t="shared" si="9"/>
        <v>MMJPY</v>
      </c>
      <c r="L57" s="60">
        <f t="shared" si="10"/>
        <v>0</v>
      </c>
      <c r="O57" s="84">
        <v>0</v>
      </c>
      <c r="P57" s="81">
        <v>0</v>
      </c>
      <c r="Q57" s="81">
        <v>0</v>
      </c>
      <c r="R57" s="81">
        <v>0</v>
      </c>
      <c r="S57" s="74"/>
      <c r="T57" s="74"/>
      <c r="U57" s="74"/>
      <c r="V57" s="74"/>
      <c r="W57" s="74"/>
      <c r="X57" s="74"/>
      <c r="Y57" s="74"/>
      <c r="Z57" s="74"/>
      <c r="AA57" s="74"/>
      <c r="AB57" s="74"/>
      <c r="AC57" s="74"/>
      <c r="AD57" s="74"/>
      <c r="AE57" s="74"/>
      <c r="AF57" s="74"/>
      <c r="AG57" s="74"/>
      <c r="AH57" s="74"/>
      <c r="AI57" s="74"/>
      <c r="AJ57" s="74"/>
      <c r="AK57" s="74"/>
      <c r="AL57" s="74"/>
    </row>
    <row r="58" spans="3:38" x14ac:dyDescent="0.35">
      <c r="C58" s="25">
        <f t="shared" si="11"/>
        <v>12</v>
      </c>
      <c r="D58" s="17" t="s">
        <v>196</v>
      </c>
      <c r="K58" s="59" t="str">
        <f t="shared" si="9"/>
        <v>MMJPY</v>
      </c>
      <c r="L58" s="60">
        <f t="shared" si="10"/>
        <v>0</v>
      </c>
      <c r="O58" s="81">
        <v>0</v>
      </c>
      <c r="P58" s="81">
        <v>0</v>
      </c>
      <c r="Q58" s="81">
        <v>0</v>
      </c>
      <c r="R58" s="81">
        <v>0</v>
      </c>
      <c r="S58" s="74"/>
      <c r="T58" s="74"/>
      <c r="U58" s="74"/>
      <c r="V58" s="74"/>
      <c r="W58" s="74"/>
      <c r="X58" s="74"/>
      <c r="Y58" s="74"/>
      <c r="Z58" s="74"/>
      <c r="AA58" s="74"/>
      <c r="AB58" s="74"/>
      <c r="AC58" s="74"/>
      <c r="AD58" s="74"/>
      <c r="AE58" s="74"/>
      <c r="AF58" s="74"/>
      <c r="AG58" s="74"/>
      <c r="AH58" s="74"/>
      <c r="AI58" s="74"/>
      <c r="AJ58" s="74"/>
      <c r="AK58" s="74"/>
      <c r="AL58" s="74"/>
    </row>
    <row r="59" spans="3:38" x14ac:dyDescent="0.35">
      <c r="D59" s="8" t="s">
        <v>219</v>
      </c>
      <c r="E59" s="9"/>
      <c r="F59" s="9"/>
      <c r="G59" s="9"/>
      <c r="H59" s="9"/>
      <c r="I59" s="9"/>
      <c r="J59" s="9"/>
      <c r="K59" s="61" t="str">
        <f t="shared" si="9"/>
        <v>MMJPY</v>
      </c>
      <c r="L59" s="62">
        <f t="shared" si="10"/>
        <v>5466</v>
      </c>
      <c r="M59" s="9"/>
      <c r="N59" s="9"/>
      <c r="O59" s="78">
        <f>SUM(O47:O58)</f>
        <v>2499</v>
      </c>
      <c r="P59" s="13">
        <f>SUM(P47:P58)</f>
        <v>1090</v>
      </c>
      <c r="Q59" s="13">
        <f>SUM(Q47:Q58)</f>
        <v>1060</v>
      </c>
      <c r="R59" s="78">
        <f>SUM(R47:R58)</f>
        <v>817</v>
      </c>
      <c r="S59" s="77"/>
      <c r="T59" s="77"/>
      <c r="U59" s="77"/>
      <c r="V59" s="77"/>
      <c r="W59" s="77"/>
      <c r="X59" s="77"/>
      <c r="Y59" s="77"/>
      <c r="Z59" s="77"/>
      <c r="AA59" s="77"/>
      <c r="AB59" s="77"/>
      <c r="AC59" s="77"/>
      <c r="AD59" s="77"/>
      <c r="AE59" s="77"/>
      <c r="AF59" s="77"/>
      <c r="AG59" s="77"/>
      <c r="AH59" s="77"/>
      <c r="AI59" s="77"/>
      <c r="AJ59" s="77"/>
      <c r="AK59" s="77"/>
      <c r="AL59" s="77"/>
    </row>
    <row r="60" spans="3:38" x14ac:dyDescent="0.35"/>
    <row r="61" spans="3:38" x14ac:dyDescent="0.35">
      <c r="C61" s="16" t="s">
        <v>220</v>
      </c>
    </row>
    <row r="62" spans="3:38" x14ac:dyDescent="0.35">
      <c r="C62" s="25">
        <v>1</v>
      </c>
      <c r="D62" s="17" t="s">
        <v>185</v>
      </c>
      <c r="K62" s="59" t="str">
        <f t="shared" ref="K62:K74" si="12">CurrencyUnit.In</f>
        <v>MMJPY</v>
      </c>
      <c r="L62" s="60">
        <f t="shared" ref="L62:L74" si="13" xml:space="preserve"> SUM(O62:AL62)</f>
        <v>1544</v>
      </c>
      <c r="O62" s="81">
        <v>389</v>
      </c>
      <c r="P62" s="81">
        <v>378</v>
      </c>
      <c r="Q62" s="81">
        <v>397</v>
      </c>
      <c r="R62" s="81">
        <v>380</v>
      </c>
      <c r="S62" s="74"/>
      <c r="T62" s="74"/>
      <c r="U62" s="74"/>
      <c r="V62" s="74"/>
      <c r="W62" s="74"/>
      <c r="X62" s="74"/>
      <c r="Y62" s="74"/>
      <c r="Z62" s="74"/>
      <c r="AA62" s="74"/>
      <c r="AB62" s="74"/>
      <c r="AC62" s="74"/>
      <c r="AD62" s="74"/>
      <c r="AE62" s="74"/>
      <c r="AF62" s="74"/>
      <c r="AG62" s="74"/>
      <c r="AH62" s="74"/>
      <c r="AI62" s="74"/>
      <c r="AJ62" s="74"/>
      <c r="AK62" s="74"/>
      <c r="AL62" s="74"/>
    </row>
    <row r="63" spans="3:38" x14ac:dyDescent="0.35">
      <c r="C63" s="25">
        <f t="shared" ref="C63:C73" si="14">C62+1</f>
        <v>2</v>
      </c>
      <c r="D63" s="17" t="s">
        <v>186</v>
      </c>
      <c r="K63" s="59" t="str">
        <f t="shared" si="12"/>
        <v>MMJPY</v>
      </c>
      <c r="L63" s="60">
        <f t="shared" si="13"/>
        <v>188</v>
      </c>
      <c r="O63" s="81">
        <v>45</v>
      </c>
      <c r="P63" s="81">
        <v>47</v>
      </c>
      <c r="Q63" s="81">
        <v>48</v>
      </c>
      <c r="R63" s="81">
        <v>48</v>
      </c>
      <c r="S63" s="74"/>
      <c r="T63" s="74"/>
      <c r="U63" s="74"/>
      <c r="V63" s="74"/>
      <c r="W63" s="74"/>
      <c r="X63" s="74"/>
      <c r="Y63" s="74"/>
      <c r="Z63" s="74"/>
      <c r="AA63" s="74"/>
      <c r="AB63" s="74"/>
      <c r="AC63" s="74"/>
      <c r="AD63" s="74"/>
      <c r="AE63" s="74"/>
      <c r="AF63" s="74"/>
      <c r="AG63" s="74"/>
      <c r="AH63" s="74"/>
      <c r="AI63" s="74"/>
      <c r="AJ63" s="74"/>
      <c r="AK63" s="74"/>
      <c r="AL63" s="74"/>
    </row>
    <row r="64" spans="3:38" x14ac:dyDescent="0.35">
      <c r="C64" s="25">
        <f t="shared" si="14"/>
        <v>3</v>
      </c>
      <c r="D64" s="17" t="s">
        <v>187</v>
      </c>
      <c r="K64" s="59" t="str">
        <f t="shared" si="12"/>
        <v>MMJPY</v>
      </c>
      <c r="L64" s="60">
        <f t="shared" si="13"/>
        <v>1218</v>
      </c>
      <c r="O64" s="81">
        <v>0</v>
      </c>
      <c r="P64" s="81">
        <v>413</v>
      </c>
      <c r="Q64" s="81">
        <v>412</v>
      </c>
      <c r="R64" s="81">
        <v>393</v>
      </c>
      <c r="S64" s="74"/>
      <c r="T64" s="74"/>
      <c r="U64" s="74"/>
      <c r="V64" s="74"/>
      <c r="W64" s="74"/>
      <c r="X64" s="74"/>
      <c r="Y64" s="74"/>
      <c r="Z64" s="74"/>
      <c r="AA64" s="74"/>
      <c r="AB64" s="74"/>
      <c r="AC64" s="74"/>
      <c r="AD64" s="74"/>
      <c r="AE64" s="74"/>
      <c r="AF64" s="74"/>
      <c r="AG64" s="74"/>
      <c r="AH64" s="74"/>
      <c r="AI64" s="74"/>
      <c r="AJ64" s="74"/>
      <c r="AK64" s="74"/>
      <c r="AL64" s="74"/>
    </row>
    <row r="65" spans="2:38" x14ac:dyDescent="0.35">
      <c r="C65" s="25">
        <f t="shared" si="14"/>
        <v>4</v>
      </c>
      <c r="D65" s="17" t="s">
        <v>188</v>
      </c>
      <c r="K65" s="59" t="str">
        <f t="shared" si="12"/>
        <v>MMJPY</v>
      </c>
      <c r="L65" s="60">
        <f t="shared" si="13"/>
        <v>1764</v>
      </c>
      <c r="O65" s="81">
        <v>0</v>
      </c>
      <c r="P65" s="81">
        <v>564</v>
      </c>
      <c r="Q65" s="81">
        <v>587</v>
      </c>
      <c r="R65" s="81">
        <v>613</v>
      </c>
      <c r="S65" s="74"/>
      <c r="T65" s="74"/>
      <c r="U65" s="74"/>
      <c r="V65" s="74"/>
      <c r="W65" s="74"/>
      <c r="X65" s="74"/>
      <c r="Y65" s="74"/>
      <c r="Z65" s="74"/>
      <c r="AA65" s="74"/>
      <c r="AB65" s="74"/>
      <c r="AC65" s="74"/>
      <c r="AD65" s="74"/>
      <c r="AE65" s="74"/>
      <c r="AF65" s="74"/>
      <c r="AG65" s="74"/>
      <c r="AH65" s="74"/>
      <c r="AI65" s="74"/>
      <c r="AJ65" s="74"/>
      <c r="AK65" s="74"/>
      <c r="AL65" s="74"/>
    </row>
    <row r="66" spans="2:38" x14ac:dyDescent="0.35">
      <c r="C66" s="25">
        <f t="shared" si="14"/>
        <v>5</v>
      </c>
      <c r="D66" s="17" t="s">
        <v>189</v>
      </c>
      <c r="K66" s="59" t="str">
        <f t="shared" si="12"/>
        <v>MMJPY</v>
      </c>
      <c r="L66" s="60">
        <f t="shared" si="13"/>
        <v>171</v>
      </c>
      <c r="O66" s="81">
        <v>0</v>
      </c>
      <c r="P66" s="81">
        <v>0</v>
      </c>
      <c r="Q66" s="81">
        <v>0</v>
      </c>
      <c r="R66" s="81">
        <v>171</v>
      </c>
      <c r="S66" s="74"/>
      <c r="T66" s="74"/>
      <c r="U66" s="74"/>
      <c r="V66" s="74"/>
      <c r="W66" s="74"/>
      <c r="X66" s="74"/>
      <c r="Y66" s="74"/>
      <c r="Z66" s="74"/>
      <c r="AA66" s="74"/>
      <c r="AB66" s="74"/>
      <c r="AC66" s="74"/>
      <c r="AD66" s="74"/>
      <c r="AE66" s="74"/>
      <c r="AF66" s="74"/>
      <c r="AG66" s="74"/>
      <c r="AH66" s="74"/>
      <c r="AI66" s="74"/>
      <c r="AJ66" s="74"/>
      <c r="AK66" s="74"/>
      <c r="AL66" s="74"/>
    </row>
    <row r="67" spans="2:38" x14ac:dyDescent="0.35">
      <c r="C67" s="25">
        <f t="shared" si="14"/>
        <v>6</v>
      </c>
      <c r="D67" s="17" t="s">
        <v>190</v>
      </c>
      <c r="K67" s="59" t="str">
        <f t="shared" si="12"/>
        <v>MMJPY</v>
      </c>
      <c r="L67" s="60">
        <f t="shared" si="13"/>
        <v>0</v>
      </c>
      <c r="O67" s="81">
        <v>0</v>
      </c>
      <c r="P67" s="81">
        <v>0</v>
      </c>
      <c r="Q67" s="81">
        <v>0</v>
      </c>
      <c r="R67" s="81">
        <v>0</v>
      </c>
      <c r="S67" s="74"/>
      <c r="T67" s="74"/>
      <c r="U67" s="74"/>
      <c r="V67" s="74"/>
      <c r="W67" s="74"/>
      <c r="X67" s="74"/>
      <c r="Y67" s="74"/>
      <c r="Z67" s="74"/>
      <c r="AA67" s="74"/>
      <c r="AB67" s="74"/>
      <c r="AC67" s="74"/>
      <c r="AD67" s="74"/>
      <c r="AE67" s="74"/>
      <c r="AF67" s="74"/>
      <c r="AG67" s="74"/>
      <c r="AH67" s="74"/>
      <c r="AI67" s="74"/>
      <c r="AJ67" s="74"/>
      <c r="AK67" s="74"/>
      <c r="AL67" s="74"/>
    </row>
    <row r="68" spans="2:38" x14ac:dyDescent="0.35">
      <c r="C68" s="25">
        <f t="shared" si="14"/>
        <v>7</v>
      </c>
      <c r="D68" s="17" t="s">
        <v>191</v>
      </c>
      <c r="K68" s="59" t="str">
        <f t="shared" si="12"/>
        <v>MMJPY</v>
      </c>
      <c r="L68" s="60">
        <f t="shared" si="13"/>
        <v>0</v>
      </c>
      <c r="O68" s="81">
        <v>0</v>
      </c>
      <c r="P68" s="81">
        <v>0</v>
      </c>
      <c r="Q68" s="81">
        <v>0</v>
      </c>
      <c r="R68" s="81">
        <v>0</v>
      </c>
      <c r="S68" s="74"/>
      <c r="T68" s="74"/>
      <c r="U68" s="74"/>
      <c r="V68" s="74"/>
      <c r="W68" s="74"/>
      <c r="X68" s="74"/>
      <c r="Y68" s="74"/>
      <c r="Z68" s="74"/>
      <c r="AA68" s="74"/>
      <c r="AB68" s="74"/>
      <c r="AC68" s="74"/>
      <c r="AD68" s="74"/>
      <c r="AE68" s="74"/>
      <c r="AF68" s="74"/>
      <c r="AG68" s="74"/>
      <c r="AH68" s="74"/>
      <c r="AI68" s="74"/>
      <c r="AJ68" s="74"/>
      <c r="AK68" s="74"/>
      <c r="AL68" s="74"/>
    </row>
    <row r="69" spans="2:38" x14ac:dyDescent="0.35">
      <c r="C69" s="25">
        <f t="shared" si="14"/>
        <v>8</v>
      </c>
      <c r="D69" s="17" t="s">
        <v>192</v>
      </c>
      <c r="K69" s="59" t="str">
        <f t="shared" si="12"/>
        <v>MMJPY</v>
      </c>
      <c r="L69" s="60">
        <f t="shared" si="13"/>
        <v>0</v>
      </c>
      <c r="O69" s="81">
        <v>0</v>
      </c>
      <c r="P69" s="81">
        <v>0</v>
      </c>
      <c r="Q69" s="81">
        <v>0</v>
      </c>
      <c r="R69" s="81">
        <v>0</v>
      </c>
      <c r="S69" s="74"/>
      <c r="T69" s="74"/>
      <c r="U69" s="74"/>
      <c r="V69" s="74"/>
      <c r="W69" s="74"/>
      <c r="X69" s="74"/>
      <c r="Y69" s="74"/>
      <c r="Z69" s="74"/>
      <c r="AA69" s="74"/>
      <c r="AB69" s="74"/>
      <c r="AC69" s="74"/>
      <c r="AD69" s="74"/>
      <c r="AE69" s="74"/>
      <c r="AF69" s="74"/>
      <c r="AG69" s="74"/>
      <c r="AH69" s="74"/>
      <c r="AI69" s="74"/>
      <c r="AJ69" s="74"/>
      <c r="AK69" s="74"/>
      <c r="AL69" s="74"/>
    </row>
    <row r="70" spans="2:38" x14ac:dyDescent="0.35">
      <c r="C70" s="25">
        <f t="shared" si="14"/>
        <v>9</v>
      </c>
      <c r="D70" s="17" t="s">
        <v>193</v>
      </c>
      <c r="K70" s="59" t="str">
        <f t="shared" si="12"/>
        <v>MMJPY</v>
      </c>
      <c r="L70" s="60">
        <f t="shared" si="13"/>
        <v>0</v>
      </c>
      <c r="O70" s="81">
        <v>0</v>
      </c>
      <c r="P70" s="81">
        <v>0</v>
      </c>
      <c r="Q70" s="81">
        <v>0</v>
      </c>
      <c r="R70" s="81">
        <v>0</v>
      </c>
      <c r="S70" s="74"/>
      <c r="T70" s="74"/>
      <c r="U70" s="74"/>
      <c r="V70" s="74"/>
      <c r="W70" s="74"/>
      <c r="X70" s="74"/>
      <c r="Y70" s="74"/>
      <c r="Z70" s="74"/>
      <c r="AA70" s="74"/>
      <c r="AB70" s="74"/>
      <c r="AC70" s="74"/>
      <c r="AD70" s="74"/>
      <c r="AE70" s="74"/>
      <c r="AF70" s="74"/>
      <c r="AG70" s="74"/>
      <c r="AH70" s="74"/>
      <c r="AI70" s="74"/>
      <c r="AJ70" s="74"/>
      <c r="AK70" s="74"/>
      <c r="AL70" s="74"/>
    </row>
    <row r="71" spans="2:38" x14ac:dyDescent="0.35">
      <c r="C71" s="25">
        <f t="shared" si="14"/>
        <v>10</v>
      </c>
      <c r="D71" s="17" t="s">
        <v>194</v>
      </c>
      <c r="K71" s="59" t="str">
        <f t="shared" si="12"/>
        <v>MMJPY</v>
      </c>
      <c r="L71" s="60">
        <f t="shared" si="13"/>
        <v>0</v>
      </c>
      <c r="O71" s="81">
        <v>0</v>
      </c>
      <c r="P71" s="81">
        <v>0</v>
      </c>
      <c r="Q71" s="81">
        <v>0</v>
      </c>
      <c r="R71" s="81">
        <v>0</v>
      </c>
      <c r="S71" s="74"/>
      <c r="T71" s="74"/>
      <c r="U71" s="74"/>
      <c r="V71" s="74"/>
      <c r="W71" s="74"/>
      <c r="X71" s="74"/>
      <c r="Y71" s="74"/>
      <c r="Z71" s="74"/>
      <c r="AA71" s="74"/>
      <c r="AB71" s="74"/>
      <c r="AC71" s="74"/>
      <c r="AD71" s="74"/>
      <c r="AE71" s="74"/>
      <c r="AF71" s="74"/>
      <c r="AG71" s="74"/>
      <c r="AH71" s="74"/>
      <c r="AI71" s="74"/>
      <c r="AJ71" s="74"/>
      <c r="AK71" s="74"/>
      <c r="AL71" s="74"/>
    </row>
    <row r="72" spans="2:38" x14ac:dyDescent="0.35">
      <c r="C72" s="25">
        <f t="shared" si="14"/>
        <v>11</v>
      </c>
      <c r="D72" s="17" t="s">
        <v>195</v>
      </c>
      <c r="K72" s="59" t="str">
        <f t="shared" si="12"/>
        <v>MMJPY</v>
      </c>
      <c r="L72" s="60">
        <f t="shared" si="13"/>
        <v>0</v>
      </c>
      <c r="O72" s="81">
        <v>0</v>
      </c>
      <c r="P72" s="81">
        <v>0</v>
      </c>
      <c r="Q72" s="81">
        <v>0</v>
      </c>
      <c r="R72" s="81">
        <v>0</v>
      </c>
      <c r="S72" s="74"/>
      <c r="T72" s="74"/>
      <c r="U72" s="74"/>
      <c r="V72" s="74"/>
      <c r="W72" s="74"/>
      <c r="X72" s="74"/>
      <c r="Y72" s="74"/>
      <c r="Z72" s="74"/>
      <c r="AA72" s="74"/>
      <c r="AB72" s="74"/>
      <c r="AC72" s="74"/>
      <c r="AD72" s="74"/>
      <c r="AE72" s="74"/>
      <c r="AF72" s="74"/>
      <c r="AG72" s="74"/>
      <c r="AH72" s="74"/>
      <c r="AI72" s="74"/>
      <c r="AJ72" s="74"/>
      <c r="AK72" s="74"/>
      <c r="AL72" s="74"/>
    </row>
    <row r="73" spans="2:38" x14ac:dyDescent="0.35">
      <c r="C73" s="25">
        <f t="shared" si="14"/>
        <v>12</v>
      </c>
      <c r="D73" s="17" t="s">
        <v>196</v>
      </c>
      <c r="K73" s="59" t="str">
        <f t="shared" si="12"/>
        <v>MMJPY</v>
      </c>
      <c r="L73" s="60">
        <f t="shared" si="13"/>
        <v>0</v>
      </c>
      <c r="O73" s="81">
        <v>0</v>
      </c>
      <c r="P73" s="81">
        <v>0</v>
      </c>
      <c r="Q73" s="81">
        <v>0</v>
      </c>
      <c r="R73" s="84">
        <v>0</v>
      </c>
      <c r="S73" s="74"/>
      <c r="T73" s="74"/>
      <c r="U73" s="74"/>
      <c r="V73" s="74"/>
      <c r="W73" s="74"/>
      <c r="X73" s="74"/>
      <c r="Y73" s="74"/>
      <c r="Z73" s="74"/>
      <c r="AA73" s="74"/>
      <c r="AB73" s="74"/>
      <c r="AC73" s="74"/>
      <c r="AD73" s="74"/>
      <c r="AE73" s="74"/>
      <c r="AF73" s="74"/>
      <c r="AG73" s="74"/>
      <c r="AH73" s="74"/>
      <c r="AI73" s="74"/>
      <c r="AJ73" s="74"/>
      <c r="AK73" s="74"/>
      <c r="AL73" s="74"/>
    </row>
    <row r="74" spans="2:38" x14ac:dyDescent="0.35">
      <c r="D74" s="8" t="s">
        <v>219</v>
      </c>
      <c r="E74" s="9"/>
      <c r="F74" s="9"/>
      <c r="G74" s="9"/>
      <c r="H74" s="9"/>
      <c r="I74" s="9"/>
      <c r="J74" s="9"/>
      <c r="K74" s="61" t="str">
        <f t="shared" si="12"/>
        <v>MMJPY</v>
      </c>
      <c r="L74" s="62">
        <f t="shared" si="13"/>
        <v>4885</v>
      </c>
      <c r="M74" s="9"/>
      <c r="N74" s="9"/>
      <c r="O74" s="78">
        <f>SUM(O62:O73)</f>
        <v>434</v>
      </c>
      <c r="P74" s="13">
        <f>SUM(P62:P73)</f>
        <v>1402</v>
      </c>
      <c r="Q74" s="13">
        <f>SUM(Q62:Q73)</f>
        <v>1444</v>
      </c>
      <c r="R74" s="13">
        <f>SUM(R62:R73)</f>
        <v>1605</v>
      </c>
      <c r="S74" s="77"/>
      <c r="T74" s="77"/>
      <c r="U74" s="77"/>
      <c r="V74" s="77"/>
      <c r="W74" s="77"/>
      <c r="X74" s="77"/>
      <c r="Y74" s="77"/>
      <c r="Z74" s="77"/>
      <c r="AA74" s="77"/>
      <c r="AB74" s="77"/>
      <c r="AC74" s="77"/>
      <c r="AD74" s="77"/>
      <c r="AE74" s="77"/>
      <c r="AF74" s="77"/>
      <c r="AG74" s="77"/>
      <c r="AH74" s="77"/>
      <c r="AI74" s="77"/>
      <c r="AJ74" s="77"/>
      <c r="AK74" s="77"/>
      <c r="AL74" s="77"/>
    </row>
    <row r="75" spans="2:38" x14ac:dyDescent="0.35"/>
    <row r="76" spans="2:38" ht="19.5" x14ac:dyDescent="0.35">
      <c r="B76" s="51" t="s">
        <v>222</v>
      </c>
    </row>
    <row r="77" spans="2:38" x14ac:dyDescent="0.35">
      <c r="C77" s="16" t="s">
        <v>224</v>
      </c>
    </row>
    <row r="78" spans="2:38" x14ac:dyDescent="0.35">
      <c r="C78" s="25">
        <v>1</v>
      </c>
      <c r="D78" s="17" t="s">
        <v>185</v>
      </c>
      <c r="K78" s="59" t="str">
        <f t="shared" ref="K78:K90" si="15">CurrencyUnit.In</f>
        <v>MMJPY</v>
      </c>
      <c r="L78" s="60">
        <f t="shared" ref="L78:L90" si="16" xml:space="preserve"> SUM(O78:AL78)</f>
        <v>0</v>
      </c>
      <c r="O78" s="81">
        <v>0</v>
      </c>
      <c r="P78" s="81">
        <v>0</v>
      </c>
      <c r="Q78" s="81">
        <v>0</v>
      </c>
      <c r="R78" s="81">
        <v>0</v>
      </c>
      <c r="S78" s="74"/>
      <c r="T78" s="74"/>
      <c r="U78" s="74"/>
      <c r="V78" s="74"/>
      <c r="W78" s="74"/>
      <c r="X78" s="74"/>
      <c r="Y78" s="74"/>
      <c r="Z78" s="74"/>
      <c r="AA78" s="74"/>
      <c r="AB78" s="74"/>
      <c r="AC78" s="74"/>
      <c r="AD78" s="74"/>
      <c r="AE78" s="74"/>
      <c r="AF78" s="74"/>
      <c r="AG78" s="74"/>
      <c r="AH78" s="74"/>
      <c r="AI78" s="74"/>
      <c r="AJ78" s="74"/>
      <c r="AK78" s="74"/>
      <c r="AL78" s="74"/>
    </row>
    <row r="79" spans="2:38" x14ac:dyDescent="0.35">
      <c r="C79" s="25">
        <f t="shared" ref="C79:C89" si="17">C78+1</f>
        <v>2</v>
      </c>
      <c r="D79" s="17" t="s">
        <v>186</v>
      </c>
      <c r="K79" s="59" t="str">
        <f t="shared" si="15"/>
        <v>MMJPY</v>
      </c>
      <c r="L79" s="60">
        <f t="shared" si="16"/>
        <v>0</v>
      </c>
      <c r="O79" s="81">
        <v>0</v>
      </c>
      <c r="P79" s="81">
        <v>0</v>
      </c>
      <c r="Q79" s="81">
        <v>0</v>
      </c>
      <c r="R79" s="81">
        <v>0</v>
      </c>
      <c r="S79" s="74"/>
      <c r="T79" s="74"/>
      <c r="U79" s="74"/>
      <c r="V79" s="74"/>
      <c r="W79" s="74"/>
      <c r="X79" s="74"/>
      <c r="Y79" s="74"/>
      <c r="Z79" s="74"/>
      <c r="AA79" s="74"/>
      <c r="AB79" s="74"/>
      <c r="AC79" s="74"/>
      <c r="AD79" s="74"/>
      <c r="AE79" s="74"/>
      <c r="AF79" s="74"/>
      <c r="AG79" s="74"/>
      <c r="AH79" s="74"/>
      <c r="AI79" s="74"/>
      <c r="AJ79" s="74"/>
      <c r="AK79" s="74"/>
      <c r="AL79" s="74"/>
    </row>
    <row r="80" spans="2:38" x14ac:dyDescent="0.35">
      <c r="C80" s="25">
        <f t="shared" si="17"/>
        <v>3</v>
      </c>
      <c r="D80" s="17" t="s">
        <v>187</v>
      </c>
      <c r="K80" s="59" t="str">
        <f t="shared" si="15"/>
        <v>MMJPY</v>
      </c>
      <c r="L80" s="60">
        <f t="shared" si="16"/>
        <v>236</v>
      </c>
      <c r="O80" s="81">
        <v>236</v>
      </c>
      <c r="P80" s="81">
        <v>0</v>
      </c>
      <c r="Q80" s="81">
        <v>0</v>
      </c>
      <c r="R80" s="81">
        <v>0</v>
      </c>
      <c r="S80" s="74"/>
      <c r="T80" s="74"/>
      <c r="U80" s="74"/>
      <c r="V80" s="74"/>
      <c r="W80" s="74"/>
      <c r="X80" s="74"/>
      <c r="Y80" s="74"/>
      <c r="Z80" s="74"/>
      <c r="AA80" s="74"/>
      <c r="AB80" s="74"/>
      <c r="AC80" s="74"/>
      <c r="AD80" s="74"/>
      <c r="AE80" s="74"/>
      <c r="AF80" s="74"/>
      <c r="AG80" s="74"/>
      <c r="AH80" s="74"/>
      <c r="AI80" s="74"/>
      <c r="AJ80" s="74"/>
      <c r="AK80" s="74"/>
      <c r="AL80" s="74"/>
    </row>
    <row r="81" spans="3:38" x14ac:dyDescent="0.35">
      <c r="C81" s="25">
        <f t="shared" si="17"/>
        <v>4</v>
      </c>
      <c r="D81" s="17" t="s">
        <v>188</v>
      </c>
      <c r="K81" s="59" t="str">
        <f t="shared" si="15"/>
        <v>MMJPY</v>
      </c>
      <c r="L81" s="60">
        <f t="shared" si="16"/>
        <v>322</v>
      </c>
      <c r="O81" s="81">
        <v>322</v>
      </c>
      <c r="P81" s="81">
        <v>0</v>
      </c>
      <c r="Q81" s="81">
        <v>0</v>
      </c>
      <c r="R81" s="81">
        <v>0</v>
      </c>
      <c r="S81" s="74"/>
      <c r="T81" s="74"/>
      <c r="U81" s="74"/>
      <c r="V81" s="74"/>
      <c r="W81" s="74"/>
      <c r="X81" s="74"/>
      <c r="Y81" s="74"/>
      <c r="Z81" s="74"/>
      <c r="AA81" s="74"/>
      <c r="AB81" s="74"/>
      <c r="AC81" s="74"/>
      <c r="AD81" s="74"/>
      <c r="AE81" s="74"/>
      <c r="AF81" s="74"/>
      <c r="AG81" s="74"/>
      <c r="AH81" s="74"/>
      <c r="AI81" s="74"/>
      <c r="AJ81" s="74"/>
      <c r="AK81" s="74"/>
      <c r="AL81" s="74"/>
    </row>
    <row r="82" spans="3:38" x14ac:dyDescent="0.35">
      <c r="C82" s="25">
        <f t="shared" si="17"/>
        <v>5</v>
      </c>
      <c r="D82" s="17" t="s">
        <v>189</v>
      </c>
      <c r="K82" s="59" t="str">
        <f t="shared" si="15"/>
        <v>MMJPY</v>
      </c>
      <c r="L82" s="60">
        <f t="shared" si="16"/>
        <v>263</v>
      </c>
      <c r="O82" s="81">
        <v>81</v>
      </c>
      <c r="P82" s="81">
        <v>84</v>
      </c>
      <c r="Q82" s="81">
        <v>98</v>
      </c>
      <c r="R82" s="81">
        <v>0</v>
      </c>
      <c r="S82" s="74"/>
      <c r="T82" s="74"/>
      <c r="U82" s="74"/>
      <c r="V82" s="74"/>
      <c r="W82" s="74"/>
      <c r="X82" s="74"/>
      <c r="Y82" s="74"/>
      <c r="Z82" s="74"/>
      <c r="AA82" s="74"/>
      <c r="AB82" s="74"/>
      <c r="AC82" s="74"/>
      <c r="AD82" s="74"/>
      <c r="AE82" s="74"/>
      <c r="AF82" s="74"/>
      <c r="AG82" s="74"/>
      <c r="AH82" s="74"/>
      <c r="AI82" s="74"/>
      <c r="AJ82" s="74"/>
      <c r="AK82" s="74"/>
      <c r="AL82" s="74"/>
    </row>
    <row r="83" spans="3:38" x14ac:dyDescent="0.35">
      <c r="C83" s="25">
        <f t="shared" si="17"/>
        <v>6</v>
      </c>
      <c r="D83" s="17" t="s">
        <v>190</v>
      </c>
      <c r="K83" s="59" t="str">
        <f t="shared" si="15"/>
        <v>MMJPY</v>
      </c>
      <c r="L83" s="60">
        <f t="shared" si="16"/>
        <v>193</v>
      </c>
      <c r="O83" s="81">
        <v>41</v>
      </c>
      <c r="P83" s="81">
        <v>58</v>
      </c>
      <c r="Q83" s="81">
        <v>46</v>
      </c>
      <c r="R83" s="81">
        <v>48</v>
      </c>
      <c r="S83" s="74"/>
      <c r="T83" s="74"/>
      <c r="U83" s="74"/>
      <c r="V83" s="74"/>
      <c r="W83" s="74"/>
      <c r="X83" s="74"/>
      <c r="Y83" s="74"/>
      <c r="Z83" s="74"/>
      <c r="AA83" s="74"/>
      <c r="AB83" s="74"/>
      <c r="AC83" s="74"/>
      <c r="AD83" s="74"/>
      <c r="AE83" s="74"/>
      <c r="AF83" s="74"/>
      <c r="AG83" s="74"/>
      <c r="AH83" s="74"/>
      <c r="AI83" s="74"/>
      <c r="AJ83" s="74"/>
      <c r="AK83" s="74"/>
      <c r="AL83" s="74"/>
    </row>
    <row r="84" spans="3:38" x14ac:dyDescent="0.35">
      <c r="C84" s="25">
        <f t="shared" si="17"/>
        <v>7</v>
      </c>
      <c r="D84" s="17" t="s">
        <v>191</v>
      </c>
      <c r="K84" s="59" t="str">
        <f t="shared" si="15"/>
        <v>MMJPY</v>
      </c>
      <c r="L84" s="60">
        <f t="shared" si="16"/>
        <v>141</v>
      </c>
      <c r="O84" s="81">
        <v>45</v>
      </c>
      <c r="P84" s="81">
        <v>31</v>
      </c>
      <c r="Q84" s="81">
        <v>38</v>
      </c>
      <c r="R84" s="81">
        <v>27</v>
      </c>
      <c r="S84" s="74"/>
      <c r="T84" s="74"/>
      <c r="U84" s="74"/>
      <c r="V84" s="74"/>
      <c r="W84" s="74"/>
      <c r="X84" s="74"/>
      <c r="Y84" s="74"/>
      <c r="Z84" s="74"/>
      <c r="AA84" s="74"/>
      <c r="AB84" s="74"/>
      <c r="AC84" s="74"/>
      <c r="AD84" s="74"/>
      <c r="AE84" s="74"/>
      <c r="AF84" s="74"/>
      <c r="AG84" s="74"/>
      <c r="AH84" s="74"/>
      <c r="AI84" s="74"/>
      <c r="AJ84" s="74"/>
      <c r="AK84" s="74"/>
      <c r="AL84" s="74"/>
    </row>
    <row r="85" spans="3:38" x14ac:dyDescent="0.35">
      <c r="C85" s="25">
        <f t="shared" si="17"/>
        <v>8</v>
      </c>
      <c r="D85" s="17" t="s">
        <v>192</v>
      </c>
      <c r="K85" s="59" t="str">
        <f t="shared" si="15"/>
        <v>MMJPY</v>
      </c>
      <c r="L85" s="60">
        <f t="shared" si="16"/>
        <v>326</v>
      </c>
      <c r="O85" s="81">
        <v>95</v>
      </c>
      <c r="P85" s="81">
        <v>73</v>
      </c>
      <c r="Q85" s="81">
        <v>76</v>
      </c>
      <c r="R85" s="81">
        <v>82</v>
      </c>
      <c r="S85" s="74"/>
      <c r="T85" s="74"/>
      <c r="U85" s="74"/>
      <c r="V85" s="74"/>
      <c r="W85" s="74"/>
      <c r="X85" s="74"/>
      <c r="Y85" s="74"/>
      <c r="Z85" s="74"/>
      <c r="AA85" s="74"/>
      <c r="AB85" s="74"/>
      <c r="AC85" s="74"/>
      <c r="AD85" s="74"/>
      <c r="AE85" s="74"/>
      <c r="AF85" s="74"/>
      <c r="AG85" s="74"/>
      <c r="AH85" s="74"/>
      <c r="AI85" s="74"/>
      <c r="AJ85" s="74"/>
      <c r="AK85" s="74"/>
      <c r="AL85" s="74"/>
    </row>
    <row r="86" spans="3:38" x14ac:dyDescent="0.35">
      <c r="C86" s="25">
        <f t="shared" si="17"/>
        <v>9</v>
      </c>
      <c r="D86" s="17" t="s">
        <v>193</v>
      </c>
      <c r="K86" s="59" t="str">
        <f t="shared" si="15"/>
        <v>MMJPY</v>
      </c>
      <c r="L86" s="60">
        <f t="shared" si="16"/>
        <v>313</v>
      </c>
      <c r="O86" s="81">
        <v>83</v>
      </c>
      <c r="P86" s="81">
        <v>92</v>
      </c>
      <c r="Q86" s="81">
        <v>58</v>
      </c>
      <c r="R86" s="81">
        <v>80</v>
      </c>
      <c r="S86" s="74"/>
      <c r="T86" s="74"/>
      <c r="U86" s="74"/>
      <c r="V86" s="74"/>
      <c r="W86" s="74"/>
      <c r="X86" s="74"/>
      <c r="Y86" s="74"/>
      <c r="Z86" s="74"/>
      <c r="AA86" s="74"/>
      <c r="AB86" s="74"/>
      <c r="AC86" s="74"/>
      <c r="AD86" s="74"/>
      <c r="AE86" s="74"/>
      <c r="AF86" s="74"/>
      <c r="AG86" s="74"/>
      <c r="AH86" s="74"/>
      <c r="AI86" s="74"/>
      <c r="AJ86" s="74"/>
      <c r="AK86" s="74"/>
      <c r="AL86" s="74"/>
    </row>
    <row r="87" spans="3:38" x14ac:dyDescent="0.35">
      <c r="C87" s="25">
        <f t="shared" si="17"/>
        <v>10</v>
      </c>
      <c r="D87" s="17" t="s">
        <v>194</v>
      </c>
      <c r="K87" s="59" t="str">
        <f t="shared" si="15"/>
        <v>MMJPY</v>
      </c>
      <c r="L87" s="60">
        <f t="shared" si="16"/>
        <v>394</v>
      </c>
      <c r="O87" s="81">
        <v>96</v>
      </c>
      <c r="P87" s="81">
        <v>98</v>
      </c>
      <c r="Q87" s="81">
        <v>110</v>
      </c>
      <c r="R87" s="81">
        <v>90</v>
      </c>
      <c r="S87" s="74"/>
      <c r="T87" s="74"/>
      <c r="U87" s="74"/>
      <c r="V87" s="74"/>
      <c r="W87" s="74"/>
      <c r="X87" s="74"/>
      <c r="Y87" s="74"/>
      <c r="Z87" s="74"/>
      <c r="AA87" s="74"/>
      <c r="AB87" s="74"/>
      <c r="AC87" s="74"/>
      <c r="AD87" s="74"/>
      <c r="AE87" s="74"/>
      <c r="AF87" s="74"/>
      <c r="AG87" s="74"/>
      <c r="AH87" s="74"/>
      <c r="AI87" s="74"/>
      <c r="AJ87" s="74"/>
      <c r="AK87" s="74"/>
      <c r="AL87" s="74"/>
    </row>
    <row r="88" spans="3:38" x14ac:dyDescent="0.35">
      <c r="C88" s="25">
        <f t="shared" si="17"/>
        <v>11</v>
      </c>
      <c r="D88" s="17" t="s">
        <v>195</v>
      </c>
      <c r="K88" s="59" t="str">
        <f t="shared" si="15"/>
        <v>MMJPY</v>
      </c>
      <c r="L88" s="60">
        <f t="shared" si="16"/>
        <v>0</v>
      </c>
      <c r="O88" s="81">
        <v>0</v>
      </c>
      <c r="P88" s="81">
        <v>0</v>
      </c>
      <c r="Q88" s="81">
        <v>0</v>
      </c>
      <c r="R88" s="81">
        <v>0</v>
      </c>
      <c r="S88" s="74"/>
      <c r="T88" s="74"/>
      <c r="U88" s="74"/>
      <c r="V88" s="74"/>
      <c r="W88" s="74"/>
      <c r="X88" s="74"/>
      <c r="Y88" s="74"/>
      <c r="Z88" s="74"/>
      <c r="AA88" s="74"/>
      <c r="AB88" s="74"/>
      <c r="AC88" s="74"/>
      <c r="AD88" s="74"/>
      <c r="AE88" s="74"/>
      <c r="AF88" s="74"/>
      <c r="AG88" s="74"/>
      <c r="AH88" s="74"/>
      <c r="AI88" s="74"/>
      <c r="AJ88" s="74"/>
      <c r="AK88" s="74"/>
      <c r="AL88" s="74"/>
    </row>
    <row r="89" spans="3:38" x14ac:dyDescent="0.35">
      <c r="C89" s="25">
        <f t="shared" si="17"/>
        <v>12</v>
      </c>
      <c r="D89" s="17" t="s">
        <v>196</v>
      </c>
      <c r="K89" s="59" t="str">
        <f t="shared" si="15"/>
        <v>MMJPY</v>
      </c>
      <c r="L89" s="60">
        <f t="shared" si="16"/>
        <v>0</v>
      </c>
      <c r="O89" s="81">
        <v>0</v>
      </c>
      <c r="P89" s="81">
        <v>0</v>
      </c>
      <c r="Q89" s="81">
        <v>0</v>
      </c>
      <c r="R89" s="81">
        <v>0</v>
      </c>
      <c r="S89" s="74"/>
      <c r="T89" s="74"/>
      <c r="U89" s="74"/>
      <c r="V89" s="74"/>
      <c r="W89" s="74"/>
      <c r="X89" s="74"/>
      <c r="Y89" s="74"/>
      <c r="Z89" s="74"/>
      <c r="AA89" s="74"/>
      <c r="AB89" s="74"/>
      <c r="AC89" s="74"/>
      <c r="AD89" s="74"/>
      <c r="AE89" s="74"/>
      <c r="AF89" s="74"/>
      <c r="AG89" s="74"/>
      <c r="AH89" s="74"/>
      <c r="AI89" s="74"/>
      <c r="AJ89" s="74"/>
      <c r="AK89" s="74"/>
      <c r="AL89" s="74"/>
    </row>
    <row r="90" spans="3:38" x14ac:dyDescent="0.35">
      <c r="D90" s="8" t="s">
        <v>219</v>
      </c>
      <c r="E90" s="9"/>
      <c r="F90" s="9"/>
      <c r="G90" s="9"/>
      <c r="H90" s="9"/>
      <c r="I90" s="9"/>
      <c r="J90" s="9"/>
      <c r="K90" s="61" t="str">
        <f t="shared" si="15"/>
        <v>MMJPY</v>
      </c>
      <c r="L90" s="62">
        <f t="shared" si="16"/>
        <v>2188</v>
      </c>
      <c r="M90" s="9"/>
      <c r="N90" s="9"/>
      <c r="O90" s="78">
        <f>SUM(O78:O89)</f>
        <v>999</v>
      </c>
      <c r="P90" s="13">
        <f>SUM(P78:P89)</f>
        <v>436</v>
      </c>
      <c r="Q90" s="13">
        <f>SUM(Q78:Q89)</f>
        <v>426</v>
      </c>
      <c r="R90" s="13">
        <f>SUM(R78:R89)</f>
        <v>327</v>
      </c>
      <c r="S90" s="77"/>
      <c r="T90" s="77"/>
      <c r="U90" s="77"/>
      <c r="V90" s="77"/>
      <c r="W90" s="77"/>
      <c r="X90" s="77"/>
      <c r="Y90" s="77"/>
      <c r="Z90" s="77"/>
      <c r="AA90" s="77"/>
      <c r="AB90" s="77"/>
      <c r="AC90" s="77"/>
      <c r="AD90" s="77"/>
      <c r="AE90" s="77"/>
      <c r="AF90" s="77"/>
      <c r="AG90" s="77"/>
      <c r="AH90" s="77"/>
      <c r="AI90" s="77"/>
      <c r="AJ90" s="77"/>
      <c r="AK90" s="77"/>
      <c r="AL90" s="77"/>
    </row>
    <row r="91" spans="3:38" x14ac:dyDescent="0.35"/>
    <row r="92" spans="3:38" x14ac:dyDescent="0.35">
      <c r="C92" s="16" t="s">
        <v>225</v>
      </c>
    </row>
    <row r="93" spans="3:38" x14ac:dyDescent="0.35">
      <c r="C93" s="25">
        <v>1</v>
      </c>
      <c r="D93" s="17" t="s">
        <v>185</v>
      </c>
      <c r="K93" s="59" t="str">
        <f t="shared" ref="K93:K105" si="18">CurrencyUnit.In</f>
        <v>MMJPY</v>
      </c>
      <c r="L93" s="60">
        <f t="shared" ref="L93:L105" si="19" xml:space="preserve"> SUM(O93:AL93)</f>
        <v>240</v>
      </c>
      <c r="O93" s="81">
        <v>60</v>
      </c>
      <c r="P93" s="81">
        <v>60</v>
      </c>
      <c r="Q93" s="81">
        <v>60</v>
      </c>
      <c r="R93" s="81">
        <v>60</v>
      </c>
      <c r="S93" s="74"/>
      <c r="T93" s="74"/>
      <c r="U93" s="74"/>
      <c r="V93" s="74"/>
      <c r="W93" s="74"/>
      <c r="X93" s="74"/>
      <c r="Y93" s="74"/>
      <c r="Z93" s="74"/>
      <c r="AA93" s="74"/>
      <c r="AB93" s="74"/>
      <c r="AC93" s="74"/>
      <c r="AD93" s="74"/>
      <c r="AE93" s="74"/>
      <c r="AF93" s="74"/>
      <c r="AG93" s="74"/>
      <c r="AH93" s="74"/>
      <c r="AI93" s="74"/>
      <c r="AJ93" s="74"/>
      <c r="AK93" s="74"/>
      <c r="AL93" s="74"/>
    </row>
    <row r="94" spans="3:38" x14ac:dyDescent="0.35">
      <c r="C94" s="25">
        <f t="shared" ref="C94:C104" si="20">C93+1</f>
        <v>2</v>
      </c>
      <c r="D94" s="17" t="s">
        <v>186</v>
      </c>
      <c r="K94" s="59" t="str">
        <f t="shared" si="18"/>
        <v>MMJPY</v>
      </c>
      <c r="L94" s="60">
        <f t="shared" si="19"/>
        <v>28</v>
      </c>
      <c r="O94" s="81">
        <v>7</v>
      </c>
      <c r="P94" s="81">
        <v>7</v>
      </c>
      <c r="Q94" s="81">
        <v>7</v>
      </c>
      <c r="R94" s="81">
        <v>7</v>
      </c>
      <c r="S94" s="74"/>
      <c r="T94" s="74"/>
      <c r="U94" s="74"/>
      <c r="V94" s="74"/>
      <c r="W94" s="74"/>
      <c r="X94" s="74"/>
      <c r="Y94" s="74"/>
      <c r="Z94" s="74"/>
      <c r="AA94" s="74"/>
      <c r="AB94" s="74"/>
      <c r="AC94" s="74"/>
      <c r="AD94" s="74"/>
      <c r="AE94" s="74"/>
      <c r="AF94" s="74"/>
      <c r="AG94" s="74"/>
      <c r="AH94" s="74"/>
      <c r="AI94" s="74"/>
      <c r="AJ94" s="74"/>
      <c r="AK94" s="74"/>
      <c r="AL94" s="74"/>
    </row>
    <row r="95" spans="3:38" x14ac:dyDescent="0.35">
      <c r="C95" s="25">
        <f t="shared" si="20"/>
        <v>3</v>
      </c>
      <c r="D95" s="17" t="s">
        <v>187</v>
      </c>
      <c r="K95" s="59" t="str">
        <f t="shared" si="18"/>
        <v>MMJPY</v>
      </c>
      <c r="L95" s="60">
        <f t="shared" si="19"/>
        <v>368</v>
      </c>
      <c r="O95" s="81">
        <v>92</v>
      </c>
      <c r="P95" s="81">
        <v>92</v>
      </c>
      <c r="Q95" s="81">
        <v>92</v>
      </c>
      <c r="R95" s="81">
        <v>92</v>
      </c>
      <c r="S95" s="74"/>
      <c r="T95" s="74"/>
      <c r="U95" s="74"/>
      <c r="V95" s="74"/>
      <c r="W95" s="74"/>
      <c r="X95" s="74"/>
      <c r="Y95" s="74"/>
      <c r="Z95" s="74"/>
      <c r="AA95" s="74"/>
      <c r="AB95" s="74"/>
      <c r="AC95" s="74"/>
      <c r="AD95" s="74"/>
      <c r="AE95" s="74"/>
      <c r="AF95" s="74"/>
      <c r="AG95" s="74"/>
      <c r="AH95" s="74"/>
      <c r="AI95" s="74"/>
      <c r="AJ95" s="74"/>
      <c r="AK95" s="74"/>
      <c r="AL95" s="74"/>
    </row>
    <row r="96" spans="3:38" x14ac:dyDescent="0.35">
      <c r="C96" s="25">
        <f t="shared" si="20"/>
        <v>4</v>
      </c>
      <c r="D96" s="17" t="s">
        <v>188</v>
      </c>
      <c r="K96" s="59" t="str">
        <f t="shared" si="18"/>
        <v>MMJPY</v>
      </c>
      <c r="L96" s="60">
        <f t="shared" si="19"/>
        <v>549</v>
      </c>
      <c r="O96" s="81">
        <v>183</v>
      </c>
      <c r="P96" s="81">
        <v>122</v>
      </c>
      <c r="Q96" s="81">
        <v>122</v>
      </c>
      <c r="R96" s="81">
        <v>122</v>
      </c>
      <c r="S96" s="74"/>
      <c r="T96" s="74"/>
      <c r="U96" s="74"/>
      <c r="V96" s="74"/>
      <c r="W96" s="74"/>
      <c r="X96" s="74"/>
      <c r="Y96" s="74"/>
      <c r="Z96" s="74"/>
      <c r="AA96" s="74"/>
      <c r="AB96" s="74"/>
      <c r="AC96" s="74"/>
      <c r="AD96" s="74"/>
      <c r="AE96" s="74"/>
      <c r="AF96" s="74"/>
      <c r="AG96" s="74"/>
      <c r="AH96" s="74"/>
      <c r="AI96" s="74"/>
      <c r="AJ96" s="74"/>
      <c r="AK96" s="74"/>
      <c r="AL96" s="74"/>
    </row>
    <row r="97" spans="3:38" x14ac:dyDescent="0.35">
      <c r="C97" s="25">
        <f t="shared" si="20"/>
        <v>5</v>
      </c>
      <c r="D97" s="17" t="s">
        <v>189</v>
      </c>
      <c r="K97" s="59" t="str">
        <f t="shared" si="18"/>
        <v>MMJPY</v>
      </c>
      <c r="L97" s="60">
        <f t="shared" si="19"/>
        <v>102</v>
      </c>
      <c r="O97" s="81">
        <v>0</v>
      </c>
      <c r="P97" s="81">
        <v>44</v>
      </c>
      <c r="Q97" s="81">
        <v>29</v>
      </c>
      <c r="R97" s="81">
        <v>29</v>
      </c>
      <c r="S97" s="74"/>
      <c r="T97" s="74"/>
      <c r="U97" s="74"/>
      <c r="V97" s="74"/>
      <c r="W97" s="74"/>
      <c r="X97" s="74"/>
      <c r="Y97" s="74"/>
      <c r="Z97" s="74"/>
      <c r="AA97" s="74"/>
      <c r="AB97" s="74"/>
      <c r="AC97" s="74"/>
      <c r="AD97" s="74"/>
      <c r="AE97" s="74"/>
      <c r="AF97" s="74"/>
      <c r="AG97" s="74"/>
      <c r="AH97" s="74"/>
      <c r="AI97" s="74"/>
      <c r="AJ97" s="74"/>
      <c r="AK97" s="74"/>
      <c r="AL97" s="74"/>
    </row>
    <row r="98" spans="3:38" x14ac:dyDescent="0.35">
      <c r="C98" s="25">
        <f t="shared" si="20"/>
        <v>6</v>
      </c>
      <c r="D98" s="17" t="s">
        <v>190</v>
      </c>
      <c r="K98" s="59" t="str">
        <f t="shared" si="18"/>
        <v>MMJPY</v>
      </c>
      <c r="L98" s="60">
        <f t="shared" si="19"/>
        <v>23</v>
      </c>
      <c r="O98" s="81">
        <v>0</v>
      </c>
      <c r="P98" s="81">
        <v>23</v>
      </c>
      <c r="Q98" s="81">
        <v>0</v>
      </c>
      <c r="R98" s="81">
        <v>0</v>
      </c>
      <c r="S98" s="74"/>
      <c r="T98" s="74"/>
      <c r="U98" s="74"/>
      <c r="V98" s="74"/>
      <c r="W98" s="74"/>
      <c r="X98" s="74"/>
      <c r="Y98" s="74"/>
      <c r="Z98" s="74"/>
      <c r="AA98" s="74"/>
      <c r="AB98" s="74"/>
      <c r="AC98" s="74"/>
      <c r="AD98" s="74"/>
      <c r="AE98" s="74"/>
      <c r="AF98" s="74"/>
      <c r="AG98" s="74"/>
      <c r="AH98" s="74"/>
      <c r="AI98" s="74"/>
      <c r="AJ98" s="74"/>
      <c r="AK98" s="74"/>
      <c r="AL98" s="74"/>
    </row>
    <row r="99" spans="3:38" x14ac:dyDescent="0.35">
      <c r="C99" s="25">
        <f t="shared" si="20"/>
        <v>7</v>
      </c>
      <c r="D99" s="17" t="s">
        <v>191</v>
      </c>
      <c r="K99" s="59" t="str">
        <f t="shared" si="18"/>
        <v>MMJPY</v>
      </c>
      <c r="L99" s="60">
        <f t="shared" si="19"/>
        <v>26</v>
      </c>
      <c r="O99" s="81">
        <v>0</v>
      </c>
      <c r="P99" s="81">
        <v>26</v>
      </c>
      <c r="Q99" s="81">
        <v>0</v>
      </c>
      <c r="R99" s="81">
        <v>0</v>
      </c>
      <c r="S99" s="74"/>
      <c r="T99" s="74"/>
      <c r="U99" s="74"/>
      <c r="V99" s="74"/>
      <c r="W99" s="74"/>
      <c r="X99" s="74"/>
      <c r="Y99" s="74"/>
      <c r="Z99" s="74"/>
      <c r="AA99" s="74"/>
      <c r="AB99" s="74"/>
      <c r="AC99" s="74"/>
      <c r="AD99" s="74"/>
      <c r="AE99" s="74"/>
      <c r="AF99" s="74"/>
      <c r="AG99" s="74"/>
      <c r="AH99" s="74"/>
      <c r="AI99" s="74"/>
      <c r="AJ99" s="74"/>
      <c r="AK99" s="74"/>
      <c r="AL99" s="74"/>
    </row>
    <row r="100" spans="3:38" x14ac:dyDescent="0.35">
      <c r="C100" s="25">
        <f t="shared" si="20"/>
        <v>8</v>
      </c>
      <c r="D100" s="17" t="s">
        <v>192</v>
      </c>
      <c r="K100" s="59" t="str">
        <f t="shared" si="18"/>
        <v>MMJPY</v>
      </c>
      <c r="L100" s="60">
        <f t="shared" si="19"/>
        <v>54</v>
      </c>
      <c r="O100" s="81">
        <v>54</v>
      </c>
      <c r="P100" s="81">
        <v>0</v>
      </c>
      <c r="Q100" s="81">
        <v>0</v>
      </c>
      <c r="R100" s="81">
        <v>0</v>
      </c>
      <c r="S100" s="74"/>
      <c r="T100" s="74"/>
      <c r="U100" s="74"/>
      <c r="V100" s="74"/>
      <c r="W100" s="74"/>
      <c r="X100" s="74"/>
      <c r="Y100" s="74"/>
      <c r="Z100" s="74"/>
      <c r="AA100" s="74"/>
      <c r="AB100" s="74"/>
      <c r="AC100" s="74"/>
      <c r="AD100" s="74"/>
      <c r="AE100" s="74"/>
      <c r="AF100" s="74"/>
      <c r="AG100" s="74"/>
      <c r="AH100" s="74"/>
      <c r="AI100" s="74"/>
      <c r="AJ100" s="74"/>
      <c r="AK100" s="74"/>
      <c r="AL100" s="74"/>
    </row>
    <row r="101" spans="3:38" x14ac:dyDescent="0.35">
      <c r="C101" s="25">
        <f t="shared" si="20"/>
        <v>9</v>
      </c>
      <c r="D101" s="17" t="s">
        <v>193</v>
      </c>
      <c r="K101" s="59" t="str">
        <f t="shared" si="18"/>
        <v>MMJPY</v>
      </c>
      <c r="L101" s="60">
        <f t="shared" si="19"/>
        <v>48</v>
      </c>
      <c r="O101" s="81">
        <v>0</v>
      </c>
      <c r="P101" s="81">
        <v>0</v>
      </c>
      <c r="Q101" s="81">
        <v>0</v>
      </c>
      <c r="R101" s="81">
        <v>48</v>
      </c>
      <c r="S101" s="74"/>
      <c r="T101" s="74"/>
      <c r="U101" s="74"/>
      <c r="V101" s="74"/>
      <c r="W101" s="74"/>
      <c r="X101" s="74"/>
      <c r="Y101" s="74"/>
      <c r="Z101" s="74"/>
      <c r="AA101" s="74"/>
      <c r="AB101" s="74"/>
      <c r="AC101" s="74"/>
      <c r="AD101" s="74"/>
      <c r="AE101" s="74"/>
      <c r="AF101" s="74"/>
      <c r="AG101" s="74"/>
      <c r="AH101" s="74"/>
      <c r="AI101" s="74"/>
      <c r="AJ101" s="74"/>
      <c r="AK101" s="74"/>
      <c r="AL101" s="74"/>
    </row>
    <row r="102" spans="3:38" x14ac:dyDescent="0.35">
      <c r="C102" s="25">
        <f t="shared" si="20"/>
        <v>10</v>
      </c>
      <c r="D102" s="17" t="s">
        <v>194</v>
      </c>
      <c r="K102" s="59" t="str">
        <f t="shared" si="18"/>
        <v>MMJPY</v>
      </c>
      <c r="L102" s="60">
        <f t="shared" si="19"/>
        <v>54</v>
      </c>
      <c r="O102" s="81">
        <v>0</v>
      </c>
      <c r="P102" s="81">
        <v>0</v>
      </c>
      <c r="Q102" s="81">
        <v>0</v>
      </c>
      <c r="R102" s="81">
        <v>54</v>
      </c>
      <c r="S102" s="74"/>
      <c r="T102" s="74"/>
      <c r="U102" s="74"/>
      <c r="V102" s="74"/>
      <c r="W102" s="74"/>
      <c r="X102" s="74"/>
      <c r="Y102" s="74"/>
      <c r="Z102" s="74"/>
      <c r="AA102" s="74"/>
      <c r="AB102" s="74"/>
      <c r="AC102" s="74"/>
      <c r="AD102" s="74"/>
      <c r="AE102" s="74"/>
      <c r="AF102" s="74"/>
      <c r="AG102" s="74"/>
      <c r="AH102" s="74"/>
      <c r="AI102" s="74"/>
      <c r="AJ102" s="74"/>
      <c r="AK102" s="74"/>
      <c r="AL102" s="74"/>
    </row>
    <row r="103" spans="3:38" x14ac:dyDescent="0.35">
      <c r="C103" s="25">
        <f t="shared" si="20"/>
        <v>11</v>
      </c>
      <c r="D103" s="17" t="s">
        <v>195</v>
      </c>
      <c r="K103" s="59" t="str">
        <f t="shared" si="18"/>
        <v>MMJPY</v>
      </c>
      <c r="L103" s="60">
        <f t="shared" si="19"/>
        <v>0</v>
      </c>
      <c r="O103" s="81">
        <v>0</v>
      </c>
      <c r="P103" s="81">
        <v>0</v>
      </c>
      <c r="Q103" s="81">
        <v>0</v>
      </c>
      <c r="R103" s="81">
        <v>0</v>
      </c>
      <c r="S103" s="74"/>
      <c r="T103" s="74"/>
      <c r="U103" s="74"/>
      <c r="V103" s="74"/>
      <c r="W103" s="74"/>
      <c r="X103" s="74"/>
      <c r="Y103" s="74"/>
      <c r="Z103" s="74"/>
      <c r="AA103" s="74"/>
      <c r="AB103" s="74"/>
      <c r="AC103" s="74"/>
      <c r="AD103" s="74"/>
      <c r="AE103" s="74"/>
      <c r="AF103" s="74"/>
      <c r="AG103" s="74"/>
      <c r="AH103" s="74"/>
      <c r="AI103" s="74"/>
      <c r="AJ103" s="74"/>
      <c r="AK103" s="74"/>
      <c r="AL103" s="74"/>
    </row>
    <row r="104" spans="3:38" x14ac:dyDescent="0.35">
      <c r="C104" s="25">
        <f t="shared" si="20"/>
        <v>12</v>
      </c>
      <c r="D104" s="17" t="s">
        <v>196</v>
      </c>
      <c r="K104" s="59" t="str">
        <f t="shared" si="18"/>
        <v>MMJPY</v>
      </c>
      <c r="L104" s="60">
        <f t="shared" si="19"/>
        <v>0</v>
      </c>
      <c r="O104" s="81">
        <v>0</v>
      </c>
      <c r="P104" s="81">
        <v>0</v>
      </c>
      <c r="Q104" s="81">
        <v>0</v>
      </c>
      <c r="R104" s="81">
        <v>0</v>
      </c>
      <c r="S104" s="74"/>
      <c r="T104" s="74"/>
      <c r="U104" s="74"/>
      <c r="V104" s="74"/>
      <c r="W104" s="74"/>
      <c r="X104" s="74"/>
      <c r="Y104" s="74"/>
      <c r="Z104" s="74"/>
      <c r="AA104" s="74"/>
      <c r="AB104" s="74"/>
      <c r="AC104" s="74"/>
      <c r="AD104" s="74"/>
      <c r="AE104" s="74"/>
      <c r="AF104" s="74"/>
      <c r="AG104" s="74"/>
      <c r="AH104" s="74"/>
      <c r="AI104" s="74"/>
      <c r="AJ104" s="74"/>
      <c r="AK104" s="74"/>
      <c r="AL104" s="74"/>
    </row>
    <row r="105" spans="3:38" x14ac:dyDescent="0.35">
      <c r="D105" s="8" t="s">
        <v>219</v>
      </c>
      <c r="E105" s="9"/>
      <c r="F105" s="9"/>
      <c r="G105" s="9"/>
      <c r="H105" s="9"/>
      <c r="I105" s="9"/>
      <c r="J105" s="9"/>
      <c r="K105" s="61" t="str">
        <f t="shared" si="18"/>
        <v>MMJPY</v>
      </c>
      <c r="L105" s="62">
        <f t="shared" si="19"/>
        <v>1492</v>
      </c>
      <c r="M105" s="9"/>
      <c r="N105" s="9"/>
      <c r="O105" s="78">
        <f>SUM(O93:O104)</f>
        <v>396</v>
      </c>
      <c r="P105" s="13">
        <f>SUM(P93:P104)</f>
        <v>374</v>
      </c>
      <c r="Q105" s="13">
        <f>SUM(Q93:Q104)</f>
        <v>310</v>
      </c>
      <c r="R105" s="13">
        <f>SUM(R93:R104)</f>
        <v>412</v>
      </c>
      <c r="S105" s="77"/>
      <c r="T105" s="77"/>
      <c r="U105" s="77"/>
      <c r="V105" s="77"/>
      <c r="W105" s="77"/>
      <c r="X105" s="77"/>
      <c r="Y105" s="77"/>
      <c r="Z105" s="77"/>
      <c r="AA105" s="77"/>
      <c r="AB105" s="77"/>
      <c r="AC105" s="77"/>
      <c r="AD105" s="77"/>
      <c r="AE105" s="77"/>
      <c r="AF105" s="77"/>
      <c r="AG105" s="77"/>
      <c r="AH105" s="77"/>
      <c r="AI105" s="77"/>
      <c r="AJ105" s="77"/>
      <c r="AK105" s="77"/>
      <c r="AL105" s="77"/>
    </row>
    <row r="106" spans="3:38" x14ac:dyDescent="0.35"/>
    <row r="107" spans="3:38" x14ac:dyDescent="0.35">
      <c r="C107" s="16" t="s">
        <v>226</v>
      </c>
    </row>
    <row r="108" spans="3:38" x14ac:dyDescent="0.35">
      <c r="C108" s="25">
        <v>1</v>
      </c>
      <c r="D108" s="17" t="s">
        <v>185</v>
      </c>
      <c r="K108" s="59" t="str">
        <f t="shared" ref="K108:K120" si="21">CurrencyUnit.In</f>
        <v>MMJPY</v>
      </c>
      <c r="L108" s="60">
        <f t="shared" ref="L108:L120" si="22" xml:space="preserve"> SUM(O108:AL108)</f>
        <v>0</v>
      </c>
      <c r="O108" s="81">
        <v>0</v>
      </c>
      <c r="P108" s="81">
        <v>0</v>
      </c>
      <c r="Q108" s="81">
        <v>0</v>
      </c>
      <c r="R108" s="81">
        <v>0</v>
      </c>
      <c r="S108" s="74"/>
      <c r="T108" s="74"/>
      <c r="U108" s="74"/>
      <c r="V108" s="74"/>
      <c r="W108" s="74"/>
      <c r="X108" s="74"/>
      <c r="Y108" s="74"/>
      <c r="Z108" s="74"/>
      <c r="AA108" s="74"/>
      <c r="AB108" s="74"/>
      <c r="AC108" s="74"/>
      <c r="AD108" s="74"/>
      <c r="AE108" s="74"/>
      <c r="AF108" s="74"/>
      <c r="AG108" s="74"/>
      <c r="AH108" s="74"/>
      <c r="AI108" s="74"/>
      <c r="AJ108" s="74"/>
      <c r="AK108" s="74"/>
      <c r="AL108" s="74"/>
    </row>
    <row r="109" spans="3:38" x14ac:dyDescent="0.35">
      <c r="C109" s="25">
        <f t="shared" ref="C109:C119" si="23">C108+1</f>
        <v>2</v>
      </c>
      <c r="D109" s="17" t="s">
        <v>186</v>
      </c>
      <c r="K109" s="59" t="str">
        <f t="shared" si="21"/>
        <v>MMJPY</v>
      </c>
      <c r="L109" s="60">
        <f t="shared" si="22"/>
        <v>0</v>
      </c>
      <c r="O109" s="81">
        <v>0</v>
      </c>
      <c r="P109" s="81">
        <v>0</v>
      </c>
      <c r="Q109" s="81">
        <v>0</v>
      </c>
      <c r="R109" s="81">
        <v>0</v>
      </c>
      <c r="S109" s="74"/>
      <c r="T109" s="74"/>
      <c r="U109" s="74"/>
      <c r="V109" s="74"/>
      <c r="W109" s="74"/>
      <c r="X109" s="74"/>
      <c r="Y109" s="74"/>
      <c r="Z109" s="74"/>
      <c r="AA109" s="74"/>
      <c r="AB109" s="74"/>
      <c r="AC109" s="74"/>
      <c r="AD109" s="74"/>
      <c r="AE109" s="74"/>
      <c r="AF109" s="74"/>
      <c r="AG109" s="74"/>
      <c r="AH109" s="74"/>
      <c r="AI109" s="74"/>
      <c r="AJ109" s="74"/>
      <c r="AK109" s="74"/>
      <c r="AL109" s="74"/>
    </row>
    <row r="110" spans="3:38" x14ac:dyDescent="0.35">
      <c r="C110" s="25">
        <f t="shared" si="23"/>
        <v>3</v>
      </c>
      <c r="D110" s="17" t="s">
        <v>187</v>
      </c>
      <c r="K110" s="59" t="str">
        <f t="shared" si="21"/>
        <v>MMJPY</v>
      </c>
      <c r="L110" s="60">
        <f t="shared" si="22"/>
        <v>54</v>
      </c>
      <c r="O110" s="81">
        <v>54</v>
      </c>
      <c r="P110" s="81">
        <v>0</v>
      </c>
      <c r="Q110" s="81">
        <v>0</v>
      </c>
      <c r="R110" s="81">
        <v>0</v>
      </c>
      <c r="S110" s="74"/>
      <c r="T110" s="74"/>
      <c r="U110" s="74"/>
      <c r="V110" s="74"/>
      <c r="W110" s="74"/>
      <c r="X110" s="74"/>
      <c r="Y110" s="74"/>
      <c r="Z110" s="74"/>
      <c r="AA110" s="74"/>
      <c r="AB110" s="74"/>
      <c r="AC110" s="74"/>
      <c r="AD110" s="74"/>
      <c r="AE110" s="74"/>
      <c r="AF110" s="74"/>
      <c r="AG110" s="74"/>
      <c r="AH110" s="74"/>
      <c r="AI110" s="74"/>
      <c r="AJ110" s="74"/>
      <c r="AK110" s="74"/>
      <c r="AL110" s="74"/>
    </row>
    <row r="111" spans="3:38" x14ac:dyDescent="0.35">
      <c r="C111" s="25">
        <f t="shared" si="23"/>
        <v>4</v>
      </c>
      <c r="D111" s="17" t="s">
        <v>188</v>
      </c>
      <c r="K111" s="59" t="str">
        <f t="shared" si="21"/>
        <v>MMJPY</v>
      </c>
      <c r="L111" s="60">
        <f t="shared" si="22"/>
        <v>122</v>
      </c>
      <c r="O111" s="81">
        <v>122</v>
      </c>
      <c r="P111" s="81">
        <v>0</v>
      </c>
      <c r="Q111" s="81">
        <v>0</v>
      </c>
      <c r="R111" s="81">
        <v>0</v>
      </c>
      <c r="S111" s="74"/>
      <c r="T111" s="74"/>
      <c r="U111" s="74"/>
      <c r="V111" s="74"/>
      <c r="W111" s="74"/>
      <c r="X111" s="74"/>
      <c r="Y111" s="74"/>
      <c r="Z111" s="74"/>
      <c r="AA111" s="74"/>
      <c r="AB111" s="74"/>
      <c r="AC111" s="74"/>
      <c r="AD111" s="74"/>
      <c r="AE111" s="74"/>
      <c r="AF111" s="74"/>
      <c r="AG111" s="74"/>
      <c r="AH111" s="74"/>
      <c r="AI111" s="74"/>
      <c r="AJ111" s="74"/>
      <c r="AK111" s="74"/>
      <c r="AL111" s="74"/>
    </row>
    <row r="112" spans="3:38" x14ac:dyDescent="0.35">
      <c r="C112" s="25">
        <f t="shared" si="23"/>
        <v>5</v>
      </c>
      <c r="D112" s="17" t="s">
        <v>189</v>
      </c>
      <c r="K112" s="59" t="str">
        <f t="shared" si="21"/>
        <v>MMJPY</v>
      </c>
      <c r="L112" s="60">
        <f t="shared" si="22"/>
        <v>80</v>
      </c>
      <c r="O112" s="81">
        <v>29</v>
      </c>
      <c r="P112" s="81">
        <v>29</v>
      </c>
      <c r="Q112" s="81">
        <v>22</v>
      </c>
      <c r="R112" s="81">
        <v>0</v>
      </c>
      <c r="S112" s="74"/>
      <c r="T112" s="74"/>
      <c r="U112" s="74"/>
      <c r="V112" s="74"/>
      <c r="W112" s="74"/>
      <c r="X112" s="74"/>
      <c r="Y112" s="74"/>
      <c r="Z112" s="74"/>
      <c r="AA112" s="74"/>
      <c r="AB112" s="74"/>
      <c r="AC112" s="74"/>
      <c r="AD112" s="74"/>
      <c r="AE112" s="74"/>
      <c r="AF112" s="74"/>
      <c r="AG112" s="74"/>
      <c r="AH112" s="74"/>
      <c r="AI112" s="74"/>
      <c r="AJ112" s="74"/>
      <c r="AK112" s="74"/>
      <c r="AL112" s="74"/>
    </row>
    <row r="113" spans="3:38" x14ac:dyDescent="0.35">
      <c r="C113" s="25">
        <f t="shared" si="23"/>
        <v>6</v>
      </c>
      <c r="D113" s="17" t="s">
        <v>190</v>
      </c>
      <c r="K113" s="59" t="str">
        <f t="shared" si="21"/>
        <v>MMJPY</v>
      </c>
      <c r="L113" s="60">
        <f t="shared" si="22"/>
        <v>60</v>
      </c>
      <c r="O113" s="81">
        <v>15</v>
      </c>
      <c r="P113" s="81">
        <v>15</v>
      </c>
      <c r="Q113" s="81">
        <v>15</v>
      </c>
      <c r="R113" s="81">
        <v>15</v>
      </c>
      <c r="S113" s="74"/>
      <c r="T113" s="74"/>
      <c r="U113" s="74"/>
      <c r="V113" s="74"/>
      <c r="W113" s="74"/>
      <c r="X113" s="74"/>
      <c r="Y113" s="74"/>
      <c r="Z113" s="74"/>
      <c r="AA113" s="74"/>
      <c r="AB113" s="74"/>
      <c r="AC113" s="74"/>
      <c r="AD113" s="74"/>
      <c r="AE113" s="74"/>
      <c r="AF113" s="74"/>
      <c r="AG113" s="74"/>
      <c r="AH113" s="74"/>
      <c r="AI113" s="74"/>
      <c r="AJ113" s="74"/>
      <c r="AK113" s="74"/>
      <c r="AL113" s="74"/>
    </row>
    <row r="114" spans="3:38" x14ac:dyDescent="0.35">
      <c r="C114" s="25">
        <f t="shared" si="23"/>
        <v>7</v>
      </c>
      <c r="D114" s="17" t="s">
        <v>191</v>
      </c>
      <c r="K114" s="59" t="str">
        <f t="shared" si="21"/>
        <v>MMJPY</v>
      </c>
      <c r="L114" s="60">
        <f t="shared" si="22"/>
        <v>72</v>
      </c>
      <c r="O114" s="81">
        <v>18</v>
      </c>
      <c r="P114" s="81">
        <v>18</v>
      </c>
      <c r="Q114" s="81">
        <v>18</v>
      </c>
      <c r="R114" s="81">
        <v>18</v>
      </c>
      <c r="S114" s="74"/>
      <c r="T114" s="74"/>
      <c r="U114" s="74"/>
      <c r="V114" s="74"/>
      <c r="W114" s="74"/>
      <c r="X114" s="74"/>
      <c r="Y114" s="74"/>
      <c r="Z114" s="74"/>
      <c r="AA114" s="74"/>
      <c r="AB114" s="74"/>
      <c r="AC114" s="74"/>
      <c r="AD114" s="74"/>
      <c r="AE114" s="74"/>
      <c r="AF114" s="74"/>
      <c r="AG114" s="74"/>
      <c r="AH114" s="74"/>
      <c r="AI114" s="74"/>
      <c r="AJ114" s="74"/>
      <c r="AK114" s="74"/>
      <c r="AL114" s="74"/>
    </row>
    <row r="115" spans="3:38" x14ac:dyDescent="0.35">
      <c r="C115" s="25">
        <f t="shared" si="23"/>
        <v>8</v>
      </c>
      <c r="D115" s="17" t="s">
        <v>192</v>
      </c>
      <c r="K115" s="59" t="str">
        <f t="shared" si="21"/>
        <v>MMJPY</v>
      </c>
      <c r="L115" s="60">
        <f t="shared" si="22"/>
        <v>144</v>
      </c>
      <c r="O115" s="81">
        <v>36</v>
      </c>
      <c r="P115" s="81">
        <v>36</v>
      </c>
      <c r="Q115" s="81">
        <v>36</v>
      </c>
      <c r="R115" s="81">
        <v>36</v>
      </c>
      <c r="S115" s="74"/>
      <c r="T115" s="74"/>
      <c r="U115" s="74"/>
      <c r="V115" s="74"/>
      <c r="W115" s="74"/>
      <c r="X115" s="74"/>
      <c r="Y115" s="74"/>
      <c r="Z115" s="74"/>
      <c r="AA115" s="74"/>
      <c r="AB115" s="74"/>
      <c r="AC115" s="74"/>
      <c r="AD115" s="74"/>
      <c r="AE115" s="74"/>
      <c r="AF115" s="74"/>
      <c r="AG115" s="74"/>
      <c r="AH115" s="74"/>
      <c r="AI115" s="74"/>
      <c r="AJ115" s="74"/>
      <c r="AK115" s="74"/>
      <c r="AL115" s="74"/>
    </row>
    <row r="116" spans="3:38" x14ac:dyDescent="0.35">
      <c r="C116" s="25">
        <f t="shared" si="23"/>
        <v>9</v>
      </c>
      <c r="D116" s="17" t="s">
        <v>193</v>
      </c>
      <c r="K116" s="59" t="str">
        <f t="shared" si="21"/>
        <v>MMJPY</v>
      </c>
      <c r="L116" s="60">
        <f t="shared" si="22"/>
        <v>128</v>
      </c>
      <c r="O116" s="81">
        <v>32</v>
      </c>
      <c r="P116" s="81">
        <v>32</v>
      </c>
      <c r="Q116" s="81">
        <v>32</v>
      </c>
      <c r="R116" s="81">
        <v>32</v>
      </c>
      <c r="S116" s="74"/>
      <c r="T116" s="74"/>
      <c r="U116" s="74"/>
      <c r="V116" s="74"/>
      <c r="W116" s="74"/>
      <c r="X116" s="74"/>
      <c r="Y116" s="74"/>
      <c r="Z116" s="74"/>
      <c r="AA116" s="74"/>
      <c r="AB116" s="74"/>
      <c r="AC116" s="74"/>
      <c r="AD116" s="74"/>
      <c r="AE116" s="74"/>
      <c r="AF116" s="74"/>
      <c r="AG116" s="74"/>
      <c r="AH116" s="74"/>
      <c r="AI116" s="74"/>
      <c r="AJ116" s="74"/>
      <c r="AK116" s="74"/>
      <c r="AL116" s="74"/>
    </row>
    <row r="117" spans="3:38" x14ac:dyDescent="0.35">
      <c r="C117" s="25">
        <f t="shared" si="23"/>
        <v>10</v>
      </c>
      <c r="D117" s="17" t="s">
        <v>194</v>
      </c>
      <c r="K117" s="59" t="str">
        <f t="shared" si="21"/>
        <v>MMJPY</v>
      </c>
      <c r="L117" s="60">
        <f t="shared" si="22"/>
        <v>144</v>
      </c>
      <c r="O117" s="81">
        <v>36</v>
      </c>
      <c r="P117" s="81">
        <v>36</v>
      </c>
      <c r="Q117" s="81">
        <v>36</v>
      </c>
      <c r="R117" s="81">
        <v>36</v>
      </c>
      <c r="S117" s="74"/>
      <c r="T117" s="74"/>
      <c r="U117" s="74"/>
      <c r="V117" s="74"/>
      <c r="W117" s="74"/>
      <c r="X117" s="74"/>
      <c r="Y117" s="74"/>
      <c r="Z117" s="74"/>
      <c r="AA117" s="74"/>
      <c r="AB117" s="74"/>
      <c r="AC117" s="74"/>
      <c r="AD117" s="74"/>
      <c r="AE117" s="74"/>
      <c r="AF117" s="74"/>
      <c r="AG117" s="74"/>
      <c r="AH117" s="74"/>
      <c r="AI117" s="74"/>
      <c r="AJ117" s="74"/>
      <c r="AK117" s="74"/>
      <c r="AL117" s="74"/>
    </row>
    <row r="118" spans="3:38" x14ac:dyDescent="0.35">
      <c r="C118" s="25">
        <f t="shared" si="23"/>
        <v>11</v>
      </c>
      <c r="D118" s="17" t="s">
        <v>195</v>
      </c>
      <c r="K118" s="59" t="str">
        <f t="shared" si="21"/>
        <v>MMJPY</v>
      </c>
      <c r="L118" s="60">
        <f t="shared" si="22"/>
        <v>0</v>
      </c>
      <c r="O118" s="81">
        <v>0</v>
      </c>
      <c r="P118" s="81">
        <v>0</v>
      </c>
      <c r="Q118" s="81">
        <v>0</v>
      </c>
      <c r="R118" s="81">
        <v>0</v>
      </c>
      <c r="S118" s="74"/>
      <c r="T118" s="74"/>
      <c r="U118" s="74"/>
      <c r="V118" s="74"/>
      <c r="W118" s="74"/>
      <c r="X118" s="74"/>
      <c r="Y118" s="74"/>
      <c r="Z118" s="74"/>
      <c r="AA118" s="74"/>
      <c r="AB118" s="74"/>
      <c r="AC118" s="74"/>
      <c r="AD118" s="74"/>
      <c r="AE118" s="74"/>
      <c r="AF118" s="74"/>
      <c r="AG118" s="74"/>
      <c r="AH118" s="74"/>
      <c r="AI118" s="74"/>
      <c r="AJ118" s="74"/>
      <c r="AK118" s="74"/>
      <c r="AL118" s="74"/>
    </row>
    <row r="119" spans="3:38" x14ac:dyDescent="0.35">
      <c r="C119" s="25">
        <f t="shared" si="23"/>
        <v>12</v>
      </c>
      <c r="D119" s="17" t="s">
        <v>196</v>
      </c>
      <c r="K119" s="59" t="str">
        <f t="shared" si="21"/>
        <v>MMJPY</v>
      </c>
      <c r="L119" s="60">
        <f t="shared" si="22"/>
        <v>0</v>
      </c>
      <c r="O119" s="81">
        <v>0</v>
      </c>
      <c r="P119" s="81">
        <v>0</v>
      </c>
      <c r="Q119" s="81">
        <v>0</v>
      </c>
      <c r="R119" s="81">
        <v>0</v>
      </c>
      <c r="S119" s="74"/>
      <c r="T119" s="74"/>
      <c r="U119" s="74"/>
      <c r="V119" s="74"/>
      <c r="W119" s="74"/>
      <c r="X119" s="74"/>
      <c r="Y119" s="74"/>
      <c r="Z119" s="74"/>
      <c r="AA119" s="74"/>
      <c r="AB119" s="74"/>
      <c r="AC119" s="74"/>
      <c r="AD119" s="74"/>
      <c r="AE119" s="74"/>
      <c r="AF119" s="74"/>
      <c r="AG119" s="74"/>
      <c r="AH119" s="74"/>
      <c r="AI119" s="74"/>
      <c r="AJ119" s="74"/>
      <c r="AK119" s="74"/>
      <c r="AL119" s="74"/>
    </row>
    <row r="120" spans="3:38" x14ac:dyDescent="0.35">
      <c r="D120" s="8" t="s">
        <v>219</v>
      </c>
      <c r="E120" s="9"/>
      <c r="F120" s="9"/>
      <c r="G120" s="9"/>
      <c r="H120" s="9"/>
      <c r="I120" s="9"/>
      <c r="J120" s="9"/>
      <c r="K120" s="61" t="str">
        <f t="shared" si="21"/>
        <v>MMJPY</v>
      </c>
      <c r="L120" s="62">
        <f t="shared" si="22"/>
        <v>804</v>
      </c>
      <c r="M120" s="9"/>
      <c r="N120" s="9"/>
      <c r="O120" s="78">
        <f>SUM(O108:O119)</f>
        <v>342</v>
      </c>
      <c r="P120" s="13">
        <f>SUM(P108:P119)</f>
        <v>166</v>
      </c>
      <c r="Q120" s="13">
        <f>SUM(Q108:Q119)</f>
        <v>159</v>
      </c>
      <c r="R120" s="13">
        <f>SUM(R108:R119)</f>
        <v>137</v>
      </c>
      <c r="S120" s="77"/>
      <c r="T120" s="77"/>
      <c r="U120" s="77"/>
      <c r="V120" s="77"/>
      <c r="W120" s="77"/>
      <c r="X120" s="77"/>
      <c r="Y120" s="77"/>
      <c r="Z120" s="77"/>
      <c r="AA120" s="77"/>
      <c r="AB120" s="77"/>
      <c r="AC120" s="77"/>
      <c r="AD120" s="77"/>
      <c r="AE120" s="77"/>
      <c r="AF120" s="77"/>
      <c r="AG120" s="77"/>
      <c r="AH120" s="77"/>
      <c r="AI120" s="77"/>
      <c r="AJ120" s="77"/>
      <c r="AK120" s="77"/>
      <c r="AL120" s="77"/>
    </row>
    <row r="121" spans="3:38" x14ac:dyDescent="0.35"/>
    <row r="122" spans="3:38" x14ac:dyDescent="0.35">
      <c r="C122" s="16" t="s">
        <v>227</v>
      </c>
    </row>
    <row r="123" spans="3:38" x14ac:dyDescent="0.35">
      <c r="C123" s="25">
        <v>1</v>
      </c>
      <c r="D123" s="17" t="s">
        <v>185</v>
      </c>
      <c r="K123" s="59" t="str">
        <f t="shared" ref="K123:K135" si="24">CurrencyUnit.In</f>
        <v>MMJPY</v>
      </c>
      <c r="L123" s="60">
        <f t="shared" ref="L123:L135" si="25" xml:space="preserve"> SUM(O123:AL123)</f>
        <v>0</v>
      </c>
      <c r="O123" s="81">
        <v>0</v>
      </c>
      <c r="P123" s="81">
        <v>0</v>
      </c>
      <c r="Q123" s="81">
        <v>0</v>
      </c>
      <c r="R123" s="81">
        <v>0</v>
      </c>
      <c r="S123" s="74"/>
      <c r="T123" s="74"/>
      <c r="U123" s="74"/>
      <c r="V123" s="74"/>
      <c r="W123" s="74"/>
      <c r="X123" s="74"/>
      <c r="Y123" s="74"/>
      <c r="Z123" s="74"/>
      <c r="AA123" s="74"/>
      <c r="AB123" s="74"/>
      <c r="AC123" s="74"/>
      <c r="AD123" s="74"/>
      <c r="AE123" s="74"/>
      <c r="AF123" s="74"/>
      <c r="AG123" s="74"/>
      <c r="AH123" s="74"/>
      <c r="AI123" s="74"/>
      <c r="AJ123" s="74"/>
      <c r="AK123" s="74"/>
      <c r="AL123" s="74"/>
    </row>
    <row r="124" spans="3:38" x14ac:dyDescent="0.35">
      <c r="C124" s="25">
        <f>C123+1</f>
        <v>2</v>
      </c>
      <c r="D124" s="17" t="s">
        <v>186</v>
      </c>
      <c r="K124" s="59" t="str">
        <f t="shared" si="24"/>
        <v>MMJPY</v>
      </c>
      <c r="L124" s="60">
        <f t="shared" si="25"/>
        <v>0</v>
      </c>
      <c r="O124" s="81">
        <v>0</v>
      </c>
      <c r="P124" s="81">
        <v>0</v>
      </c>
      <c r="Q124" s="81">
        <v>0</v>
      </c>
      <c r="R124" s="81">
        <v>0</v>
      </c>
      <c r="S124" s="74"/>
      <c r="T124" s="74"/>
      <c r="U124" s="74"/>
      <c r="V124" s="74"/>
      <c r="W124" s="74"/>
      <c r="X124" s="74"/>
      <c r="Y124" s="74"/>
      <c r="Z124" s="74"/>
      <c r="AA124" s="74"/>
      <c r="AB124" s="74"/>
      <c r="AC124" s="74"/>
      <c r="AD124" s="74"/>
      <c r="AE124" s="74"/>
      <c r="AF124" s="74"/>
      <c r="AG124" s="74"/>
      <c r="AH124" s="74"/>
      <c r="AI124" s="74"/>
      <c r="AJ124" s="74"/>
      <c r="AK124" s="74"/>
      <c r="AL124" s="74"/>
    </row>
    <row r="125" spans="3:38" x14ac:dyDescent="0.35">
      <c r="C125" s="25">
        <f t="shared" ref="C125:C134" si="26">C124+1</f>
        <v>3</v>
      </c>
      <c r="D125" s="17" t="s">
        <v>187</v>
      </c>
      <c r="K125" s="59" t="str">
        <f t="shared" si="24"/>
        <v>MMJPY</v>
      </c>
      <c r="L125" s="60">
        <f t="shared" si="25"/>
        <v>1</v>
      </c>
      <c r="O125" s="81">
        <v>1</v>
      </c>
      <c r="P125" s="81">
        <v>0</v>
      </c>
      <c r="Q125" s="81">
        <v>0</v>
      </c>
      <c r="R125" s="81">
        <v>0</v>
      </c>
      <c r="S125" s="74"/>
      <c r="T125" s="74"/>
      <c r="U125" s="74"/>
      <c r="V125" s="74"/>
      <c r="W125" s="74"/>
      <c r="X125" s="74"/>
      <c r="Y125" s="74"/>
      <c r="Z125" s="74"/>
      <c r="AA125" s="74"/>
      <c r="AB125" s="74"/>
      <c r="AC125" s="74"/>
      <c r="AD125" s="74"/>
      <c r="AE125" s="74"/>
      <c r="AF125" s="74"/>
      <c r="AG125" s="74"/>
      <c r="AH125" s="74"/>
      <c r="AI125" s="74"/>
      <c r="AJ125" s="74"/>
      <c r="AK125" s="74"/>
      <c r="AL125" s="74"/>
    </row>
    <row r="126" spans="3:38" x14ac:dyDescent="0.35">
      <c r="C126" s="25">
        <f t="shared" si="26"/>
        <v>4</v>
      </c>
      <c r="D126" s="17" t="s">
        <v>188</v>
      </c>
      <c r="K126" s="59" t="str">
        <f t="shared" si="24"/>
        <v>MMJPY</v>
      </c>
      <c r="L126" s="60">
        <f t="shared" si="25"/>
        <v>1</v>
      </c>
      <c r="O126" s="81">
        <v>1</v>
      </c>
      <c r="P126" s="81">
        <v>0</v>
      </c>
      <c r="Q126" s="81">
        <v>0</v>
      </c>
      <c r="R126" s="81">
        <v>0</v>
      </c>
      <c r="S126" s="74"/>
      <c r="T126" s="74"/>
      <c r="U126" s="74"/>
      <c r="V126" s="74"/>
      <c r="W126" s="74"/>
      <c r="X126" s="74"/>
      <c r="Y126" s="74"/>
      <c r="Z126" s="74"/>
      <c r="AA126" s="74"/>
      <c r="AB126" s="74"/>
      <c r="AC126" s="74"/>
      <c r="AD126" s="74"/>
      <c r="AE126" s="74"/>
      <c r="AF126" s="74"/>
      <c r="AG126" s="74"/>
      <c r="AH126" s="74"/>
      <c r="AI126" s="74"/>
      <c r="AJ126" s="74"/>
      <c r="AK126" s="74"/>
      <c r="AL126" s="74"/>
    </row>
    <row r="127" spans="3:38" x14ac:dyDescent="0.35">
      <c r="C127" s="25">
        <f t="shared" si="26"/>
        <v>5</v>
      </c>
      <c r="D127" s="17" t="s">
        <v>189</v>
      </c>
      <c r="K127" s="59" t="str">
        <f t="shared" si="24"/>
        <v>MMJPY</v>
      </c>
      <c r="L127" s="60">
        <f t="shared" si="25"/>
        <v>2</v>
      </c>
      <c r="O127" s="81">
        <v>1</v>
      </c>
      <c r="P127" s="81">
        <v>1</v>
      </c>
      <c r="Q127" s="81">
        <v>0</v>
      </c>
      <c r="R127" s="81">
        <v>0</v>
      </c>
      <c r="S127" s="74"/>
      <c r="T127" s="74"/>
      <c r="U127" s="74"/>
      <c r="V127" s="74"/>
      <c r="W127" s="74"/>
      <c r="X127" s="74"/>
      <c r="Y127" s="74"/>
      <c r="Z127" s="74"/>
      <c r="AA127" s="74"/>
      <c r="AB127" s="74"/>
      <c r="AC127" s="74"/>
      <c r="AD127" s="74"/>
      <c r="AE127" s="74"/>
      <c r="AF127" s="74"/>
      <c r="AG127" s="74"/>
      <c r="AH127" s="74"/>
      <c r="AI127" s="74"/>
      <c r="AJ127" s="74"/>
      <c r="AK127" s="74"/>
      <c r="AL127" s="74"/>
    </row>
    <row r="128" spans="3:38" x14ac:dyDescent="0.35">
      <c r="C128" s="25">
        <f t="shared" si="26"/>
        <v>6</v>
      </c>
      <c r="D128" s="17" t="s">
        <v>190</v>
      </c>
      <c r="K128" s="59" t="str">
        <f t="shared" si="24"/>
        <v>MMJPY</v>
      </c>
      <c r="L128" s="60">
        <f t="shared" si="25"/>
        <v>3</v>
      </c>
      <c r="O128" s="81">
        <v>1</v>
      </c>
      <c r="P128" s="81">
        <v>1</v>
      </c>
      <c r="Q128" s="81">
        <v>1</v>
      </c>
      <c r="R128" s="81">
        <v>0</v>
      </c>
      <c r="S128" s="74"/>
      <c r="T128" s="74"/>
      <c r="U128" s="74"/>
      <c r="V128" s="74"/>
      <c r="W128" s="74"/>
      <c r="X128" s="74"/>
      <c r="Y128" s="74"/>
      <c r="Z128" s="74"/>
      <c r="AA128" s="74"/>
      <c r="AB128" s="74"/>
      <c r="AC128" s="74"/>
      <c r="AD128" s="74"/>
      <c r="AE128" s="74"/>
      <c r="AF128" s="74"/>
      <c r="AG128" s="74"/>
      <c r="AH128" s="74"/>
      <c r="AI128" s="74"/>
      <c r="AJ128" s="74"/>
      <c r="AK128" s="74"/>
      <c r="AL128" s="74"/>
    </row>
    <row r="129" spans="1:38" x14ac:dyDescent="0.35">
      <c r="C129" s="25">
        <f t="shared" si="26"/>
        <v>7</v>
      </c>
      <c r="D129" s="17" t="s">
        <v>191</v>
      </c>
      <c r="K129" s="59" t="str">
        <f t="shared" si="24"/>
        <v>MMJPY</v>
      </c>
      <c r="L129" s="60">
        <f t="shared" si="25"/>
        <v>4</v>
      </c>
      <c r="O129" s="81">
        <v>1</v>
      </c>
      <c r="P129" s="81">
        <v>1</v>
      </c>
      <c r="Q129" s="81">
        <v>1</v>
      </c>
      <c r="R129" s="81">
        <v>1</v>
      </c>
      <c r="S129" s="74"/>
      <c r="T129" s="74"/>
      <c r="U129" s="74"/>
      <c r="V129" s="74"/>
      <c r="W129" s="74"/>
      <c r="X129" s="74"/>
      <c r="Y129" s="74"/>
      <c r="Z129" s="74"/>
      <c r="AA129" s="74"/>
      <c r="AB129" s="74"/>
      <c r="AC129" s="74"/>
      <c r="AD129" s="74"/>
      <c r="AE129" s="74"/>
      <c r="AF129" s="74"/>
      <c r="AG129" s="74"/>
      <c r="AH129" s="74"/>
      <c r="AI129" s="74"/>
      <c r="AJ129" s="74"/>
      <c r="AK129" s="74"/>
      <c r="AL129" s="74"/>
    </row>
    <row r="130" spans="1:38" x14ac:dyDescent="0.35">
      <c r="C130" s="25">
        <f t="shared" si="26"/>
        <v>8</v>
      </c>
      <c r="D130" s="17" t="s">
        <v>192</v>
      </c>
      <c r="K130" s="59" t="str">
        <f t="shared" si="24"/>
        <v>MMJPY</v>
      </c>
      <c r="L130" s="60">
        <f t="shared" si="25"/>
        <v>13</v>
      </c>
      <c r="O130" s="81">
        <v>4</v>
      </c>
      <c r="P130" s="81">
        <v>4</v>
      </c>
      <c r="Q130" s="81">
        <v>3</v>
      </c>
      <c r="R130" s="81">
        <v>2</v>
      </c>
      <c r="S130" s="74"/>
      <c r="T130" s="74"/>
      <c r="U130" s="74"/>
      <c r="V130" s="74"/>
      <c r="W130" s="74"/>
      <c r="X130" s="74"/>
      <c r="Y130" s="74"/>
      <c r="Z130" s="74"/>
      <c r="AA130" s="74"/>
      <c r="AB130" s="74"/>
      <c r="AC130" s="74"/>
      <c r="AD130" s="74"/>
      <c r="AE130" s="74"/>
      <c r="AF130" s="74"/>
      <c r="AG130" s="74"/>
      <c r="AH130" s="74"/>
      <c r="AI130" s="74"/>
      <c r="AJ130" s="74"/>
      <c r="AK130" s="74"/>
      <c r="AL130" s="74"/>
    </row>
    <row r="131" spans="1:38" x14ac:dyDescent="0.35">
      <c r="C131" s="25">
        <f t="shared" si="26"/>
        <v>9</v>
      </c>
      <c r="D131" s="17" t="s">
        <v>193</v>
      </c>
      <c r="K131" s="59" t="str">
        <f t="shared" si="24"/>
        <v>MMJPY</v>
      </c>
      <c r="L131" s="60">
        <f t="shared" si="25"/>
        <v>15</v>
      </c>
      <c r="O131" s="81">
        <v>4</v>
      </c>
      <c r="P131" s="81">
        <v>4</v>
      </c>
      <c r="Q131" s="81">
        <v>4</v>
      </c>
      <c r="R131" s="81">
        <v>3</v>
      </c>
      <c r="S131" s="74"/>
      <c r="T131" s="74"/>
      <c r="U131" s="74"/>
      <c r="V131" s="74"/>
      <c r="W131" s="74"/>
      <c r="X131" s="74"/>
      <c r="Y131" s="74"/>
      <c r="Z131" s="74"/>
      <c r="AA131" s="74"/>
      <c r="AB131" s="74"/>
      <c r="AC131" s="74"/>
      <c r="AD131" s="74"/>
      <c r="AE131" s="74"/>
      <c r="AF131" s="74"/>
      <c r="AG131" s="74"/>
      <c r="AH131" s="74"/>
      <c r="AI131" s="74"/>
      <c r="AJ131" s="74"/>
      <c r="AK131" s="74"/>
      <c r="AL131" s="74"/>
    </row>
    <row r="132" spans="1:38" x14ac:dyDescent="0.35">
      <c r="C132" s="25">
        <f t="shared" si="26"/>
        <v>10</v>
      </c>
      <c r="D132" s="17" t="s">
        <v>194</v>
      </c>
      <c r="K132" s="59" t="str">
        <f t="shared" si="24"/>
        <v>MMJPY</v>
      </c>
      <c r="L132" s="60">
        <f t="shared" si="25"/>
        <v>18</v>
      </c>
      <c r="O132" s="81">
        <v>5</v>
      </c>
      <c r="P132" s="81">
        <v>5</v>
      </c>
      <c r="Q132" s="81">
        <v>5</v>
      </c>
      <c r="R132" s="81">
        <v>3</v>
      </c>
      <c r="S132" s="74"/>
      <c r="T132" s="74"/>
      <c r="U132" s="74"/>
      <c r="V132" s="74"/>
      <c r="W132" s="74"/>
      <c r="X132" s="74"/>
      <c r="Y132" s="74"/>
      <c r="Z132" s="74"/>
      <c r="AA132" s="74"/>
      <c r="AB132" s="74"/>
      <c r="AC132" s="74"/>
      <c r="AD132" s="74"/>
      <c r="AE132" s="74"/>
      <c r="AF132" s="74"/>
      <c r="AG132" s="74"/>
      <c r="AH132" s="74"/>
      <c r="AI132" s="74"/>
      <c r="AJ132" s="74"/>
      <c r="AK132" s="74"/>
      <c r="AL132" s="74"/>
    </row>
    <row r="133" spans="1:38" x14ac:dyDescent="0.35">
      <c r="C133" s="25">
        <f t="shared" si="26"/>
        <v>11</v>
      </c>
      <c r="D133" s="17" t="s">
        <v>195</v>
      </c>
      <c r="K133" s="59" t="str">
        <f t="shared" si="24"/>
        <v>MMJPY</v>
      </c>
      <c r="L133" s="60">
        <f t="shared" si="25"/>
        <v>0</v>
      </c>
      <c r="O133" s="81">
        <v>0</v>
      </c>
      <c r="P133" s="81">
        <v>0</v>
      </c>
      <c r="Q133" s="81">
        <v>0</v>
      </c>
      <c r="R133" s="81">
        <v>0</v>
      </c>
      <c r="S133" s="74"/>
      <c r="T133" s="74"/>
      <c r="U133" s="74"/>
      <c r="V133" s="74"/>
      <c r="W133" s="74"/>
      <c r="X133" s="74"/>
      <c r="Y133" s="74"/>
      <c r="Z133" s="74"/>
      <c r="AA133" s="74"/>
      <c r="AB133" s="74"/>
      <c r="AC133" s="74"/>
      <c r="AD133" s="74"/>
      <c r="AE133" s="74"/>
      <c r="AF133" s="74"/>
      <c r="AG133" s="74"/>
      <c r="AH133" s="74"/>
      <c r="AI133" s="74"/>
      <c r="AJ133" s="74"/>
      <c r="AK133" s="74"/>
      <c r="AL133" s="74"/>
    </row>
    <row r="134" spans="1:38" x14ac:dyDescent="0.35">
      <c r="C134" s="25">
        <f t="shared" si="26"/>
        <v>12</v>
      </c>
      <c r="D134" s="17" t="s">
        <v>196</v>
      </c>
      <c r="K134" s="59" t="str">
        <f t="shared" si="24"/>
        <v>MMJPY</v>
      </c>
      <c r="L134" s="60">
        <f t="shared" si="25"/>
        <v>0</v>
      </c>
      <c r="O134" s="81">
        <v>0</v>
      </c>
      <c r="P134" s="81">
        <v>0</v>
      </c>
      <c r="Q134" s="81">
        <v>0</v>
      </c>
      <c r="R134" s="81">
        <v>0</v>
      </c>
      <c r="S134" s="74"/>
      <c r="T134" s="74"/>
      <c r="U134" s="74"/>
      <c r="V134" s="74"/>
      <c r="W134" s="74"/>
      <c r="X134" s="74"/>
      <c r="Y134" s="74"/>
      <c r="Z134" s="74"/>
      <c r="AA134" s="74"/>
      <c r="AB134" s="74"/>
      <c r="AC134" s="74"/>
      <c r="AD134" s="74"/>
      <c r="AE134" s="74"/>
      <c r="AF134" s="74"/>
      <c r="AG134" s="74"/>
      <c r="AH134" s="74"/>
      <c r="AI134" s="74"/>
      <c r="AJ134" s="74"/>
      <c r="AK134" s="74"/>
      <c r="AL134" s="74"/>
    </row>
    <row r="135" spans="1:38" x14ac:dyDescent="0.35">
      <c r="D135" s="8" t="s">
        <v>219</v>
      </c>
      <c r="E135" s="9"/>
      <c r="F135" s="9"/>
      <c r="G135" s="9"/>
      <c r="H135" s="9"/>
      <c r="I135" s="9"/>
      <c r="J135" s="9"/>
      <c r="K135" s="61" t="str">
        <f t="shared" si="24"/>
        <v>MMJPY</v>
      </c>
      <c r="L135" s="62">
        <f t="shared" si="25"/>
        <v>57</v>
      </c>
      <c r="M135" s="9"/>
      <c r="N135" s="9"/>
      <c r="O135" s="78">
        <f>SUM(O123:O134)</f>
        <v>18</v>
      </c>
      <c r="P135" s="13">
        <f>SUM(P123:P134)</f>
        <v>16</v>
      </c>
      <c r="Q135" s="13">
        <f>SUM(Q123:Q134)</f>
        <v>14</v>
      </c>
      <c r="R135" s="13">
        <f>SUM(R123:R134)</f>
        <v>9</v>
      </c>
      <c r="S135" s="77"/>
      <c r="T135" s="77"/>
      <c r="U135" s="77"/>
      <c r="V135" s="77"/>
      <c r="W135" s="77"/>
      <c r="X135" s="77"/>
      <c r="Y135" s="77"/>
      <c r="Z135" s="77"/>
      <c r="AA135" s="77"/>
      <c r="AB135" s="77"/>
      <c r="AC135" s="77"/>
      <c r="AD135" s="77"/>
      <c r="AE135" s="77"/>
      <c r="AF135" s="77"/>
      <c r="AG135" s="77"/>
      <c r="AH135" s="77"/>
      <c r="AI135" s="77"/>
      <c r="AJ135" s="77"/>
      <c r="AK135" s="77"/>
      <c r="AL135" s="77"/>
    </row>
    <row r="136" spans="1:38" x14ac:dyDescent="0.35"/>
    <row r="137" spans="1:38" x14ac:dyDescent="0.35"/>
    <row r="138" spans="1:38" ht="20.25" thickBot="1" x14ac:dyDescent="0.4">
      <c r="A138" s="72" t="s">
        <v>240</v>
      </c>
      <c r="B138" s="72"/>
      <c r="C138" s="72"/>
      <c r="D138" s="72"/>
      <c r="E138" s="72"/>
      <c r="F138" s="72"/>
      <c r="G138" s="72"/>
      <c r="H138" s="72"/>
      <c r="I138" s="72"/>
      <c r="J138" s="72"/>
      <c r="K138" s="72"/>
      <c r="L138" s="72"/>
      <c r="M138" s="72"/>
      <c r="N138" s="72"/>
      <c r="O138" s="72"/>
      <c r="P138" s="72"/>
      <c r="Q138" s="72"/>
      <c r="R138" s="72"/>
      <c r="S138" s="72"/>
      <c r="T138" s="72"/>
      <c r="U138" s="72"/>
      <c r="V138" s="72"/>
      <c r="W138" s="72"/>
      <c r="X138" s="72"/>
      <c r="Y138" s="72"/>
      <c r="Z138" s="72"/>
      <c r="AA138" s="72"/>
      <c r="AB138" s="72"/>
      <c r="AC138" s="72"/>
      <c r="AD138" s="72"/>
      <c r="AE138" s="72"/>
      <c r="AF138" s="72"/>
      <c r="AG138" s="72"/>
      <c r="AH138" s="72"/>
      <c r="AI138" s="72"/>
      <c r="AJ138" s="72"/>
      <c r="AK138" s="72"/>
      <c r="AL138" s="72"/>
    </row>
    <row r="139" spans="1:38" x14ac:dyDescent="0.35"/>
    <row r="140" spans="1:38" x14ac:dyDescent="0.35"/>
    <row r="141" spans="1:38" ht="19.5" x14ac:dyDescent="0.35">
      <c r="B141" s="51" t="s">
        <v>234</v>
      </c>
    </row>
    <row r="142" spans="1:38" x14ac:dyDescent="0.35">
      <c r="D142" s="16" t="s">
        <v>228</v>
      </c>
      <c r="O142" s="79" t="s">
        <v>235</v>
      </c>
      <c r="P142" s="79" t="s">
        <v>236</v>
      </c>
      <c r="Q142" s="79" t="s">
        <v>237</v>
      </c>
      <c r="T142"/>
      <c r="U142"/>
      <c r="V142"/>
    </row>
    <row r="143" spans="1:38" x14ac:dyDescent="0.35">
      <c r="D143" s="59" t="s">
        <v>60</v>
      </c>
      <c r="O143" s="80" t="s">
        <v>26</v>
      </c>
      <c r="P143" s="80" t="str">
        <f t="shared" ref="P143" si="27">CurrencyUnit.In</f>
        <v>MMJPY</v>
      </c>
      <c r="Q143" s="80" t="s">
        <v>63</v>
      </c>
      <c r="T143"/>
      <c r="U143"/>
      <c r="V143"/>
    </row>
    <row r="144" spans="1:38" x14ac:dyDescent="0.35">
      <c r="C144" s="25">
        <v>1</v>
      </c>
      <c r="D144" s="17" t="s">
        <v>185</v>
      </c>
      <c r="O144" s="83">
        <v>37605</v>
      </c>
      <c r="P144" s="81">
        <v>894</v>
      </c>
      <c r="Q144" s="81">
        <v>15</v>
      </c>
      <c r="T144"/>
      <c r="U144"/>
      <c r="V144"/>
      <c r="W144" s="82"/>
      <c r="X144" s="82"/>
    </row>
    <row r="145" spans="2:38" x14ac:dyDescent="0.35">
      <c r="C145" s="25">
        <f>C144+1</f>
        <v>2</v>
      </c>
      <c r="D145" s="17" t="s">
        <v>186</v>
      </c>
      <c r="O145" s="83">
        <v>38049</v>
      </c>
      <c r="P145" s="81">
        <v>106</v>
      </c>
      <c r="Q145" s="81">
        <v>15</v>
      </c>
      <c r="T145"/>
      <c r="U145"/>
      <c r="V145"/>
      <c r="W145" s="82"/>
      <c r="X145" s="82"/>
    </row>
    <row r="146" spans="2:38" x14ac:dyDescent="0.35">
      <c r="C146" s="25">
        <f t="shared" ref="C146:C155" si="28">C145+1</f>
        <v>3</v>
      </c>
      <c r="D146" s="17" t="s">
        <v>187</v>
      </c>
      <c r="O146" s="83">
        <v>38316</v>
      </c>
      <c r="P146" s="81">
        <v>1385</v>
      </c>
      <c r="Q146" s="81">
        <v>15</v>
      </c>
      <c r="T146"/>
      <c r="U146"/>
      <c r="V146"/>
      <c r="W146" s="82"/>
      <c r="X146" s="82"/>
    </row>
    <row r="147" spans="2:38" x14ac:dyDescent="0.35">
      <c r="C147" s="25">
        <f t="shared" si="28"/>
        <v>4</v>
      </c>
      <c r="D147" s="17" t="s">
        <v>188</v>
      </c>
      <c r="O147" s="83">
        <v>38459</v>
      </c>
      <c r="P147" s="81">
        <v>1833</v>
      </c>
      <c r="Q147" s="81">
        <v>15</v>
      </c>
      <c r="T147"/>
      <c r="U147"/>
      <c r="V147"/>
      <c r="W147" s="82"/>
      <c r="X147" s="82"/>
    </row>
    <row r="148" spans="2:38" x14ac:dyDescent="0.35">
      <c r="C148" s="25">
        <f t="shared" si="28"/>
        <v>5</v>
      </c>
      <c r="D148" s="17" t="s">
        <v>189</v>
      </c>
      <c r="O148" s="83">
        <v>39088</v>
      </c>
      <c r="P148" s="81">
        <v>438</v>
      </c>
      <c r="Q148" s="81">
        <v>15</v>
      </c>
      <c r="T148"/>
      <c r="U148"/>
      <c r="V148"/>
      <c r="W148" s="82"/>
      <c r="X148" s="82"/>
    </row>
    <row r="149" spans="2:38" x14ac:dyDescent="0.35">
      <c r="C149" s="25">
        <f t="shared" si="28"/>
        <v>6</v>
      </c>
      <c r="D149" s="17" t="s">
        <v>190</v>
      </c>
      <c r="O149" s="83">
        <v>40809</v>
      </c>
      <c r="P149" s="81">
        <v>229</v>
      </c>
      <c r="Q149" s="81">
        <v>15</v>
      </c>
      <c r="T149"/>
      <c r="U149"/>
      <c r="V149"/>
      <c r="W149" s="82"/>
      <c r="X149" s="82"/>
    </row>
    <row r="150" spans="2:38" x14ac:dyDescent="0.35">
      <c r="C150" s="25">
        <f t="shared" si="28"/>
        <v>7</v>
      </c>
      <c r="D150" s="17" t="s">
        <v>191</v>
      </c>
      <c r="O150" s="83">
        <v>40991</v>
      </c>
      <c r="P150" s="81">
        <v>264</v>
      </c>
      <c r="Q150" s="81">
        <v>15</v>
      </c>
      <c r="T150"/>
      <c r="U150"/>
      <c r="V150"/>
      <c r="W150" s="82"/>
      <c r="X150" s="82"/>
    </row>
    <row r="151" spans="2:38" x14ac:dyDescent="0.35">
      <c r="C151" s="25">
        <f t="shared" si="28"/>
        <v>8</v>
      </c>
      <c r="D151" s="17" t="s">
        <v>192</v>
      </c>
      <c r="O151" s="83">
        <v>42332</v>
      </c>
      <c r="P151" s="81">
        <v>539</v>
      </c>
      <c r="Q151" s="81">
        <v>15</v>
      </c>
      <c r="T151"/>
      <c r="U151"/>
      <c r="V151"/>
      <c r="W151" s="82"/>
      <c r="X151" s="82"/>
    </row>
    <row r="152" spans="2:38" x14ac:dyDescent="0.35">
      <c r="C152" s="25">
        <f t="shared" si="28"/>
        <v>9</v>
      </c>
      <c r="D152" s="17" t="s">
        <v>193</v>
      </c>
      <c r="O152" s="83">
        <v>43279</v>
      </c>
      <c r="P152" s="81">
        <v>483</v>
      </c>
      <c r="Q152" s="81">
        <v>15</v>
      </c>
      <c r="T152"/>
      <c r="U152"/>
      <c r="V152"/>
      <c r="W152" s="82"/>
      <c r="X152" s="82"/>
    </row>
    <row r="153" spans="2:38" x14ac:dyDescent="0.35">
      <c r="C153" s="25">
        <f t="shared" si="28"/>
        <v>10</v>
      </c>
      <c r="D153" s="17" t="s">
        <v>194</v>
      </c>
      <c r="O153" s="83">
        <v>43478</v>
      </c>
      <c r="P153" s="81">
        <v>543</v>
      </c>
      <c r="Q153" s="81">
        <v>15</v>
      </c>
      <c r="T153"/>
      <c r="U153"/>
      <c r="V153"/>
      <c r="W153" s="82"/>
      <c r="X153" s="82"/>
    </row>
    <row r="154" spans="2:38" x14ac:dyDescent="0.35">
      <c r="C154" s="25">
        <f t="shared" si="28"/>
        <v>11</v>
      </c>
      <c r="D154" s="17" t="s">
        <v>195</v>
      </c>
      <c r="O154" s="83">
        <v>45383</v>
      </c>
      <c r="P154" s="81">
        <v>1300</v>
      </c>
      <c r="Q154" s="81">
        <v>15</v>
      </c>
      <c r="T154"/>
      <c r="U154"/>
      <c r="V154"/>
      <c r="W154" s="82"/>
      <c r="X154" s="82"/>
    </row>
    <row r="155" spans="2:38" x14ac:dyDescent="0.35">
      <c r="C155" s="25">
        <f t="shared" si="28"/>
        <v>12</v>
      </c>
      <c r="D155" s="17" t="s">
        <v>196</v>
      </c>
      <c r="O155" s="83">
        <v>45748</v>
      </c>
      <c r="P155" s="81">
        <v>2200</v>
      </c>
      <c r="Q155" s="81">
        <v>15</v>
      </c>
      <c r="T155"/>
      <c r="U155"/>
      <c r="V155"/>
      <c r="W155" s="82"/>
      <c r="X155" s="82"/>
    </row>
    <row r="156" spans="2:38" x14ac:dyDescent="0.35"/>
    <row r="157" spans="2:38" ht="19.5" x14ac:dyDescent="0.35">
      <c r="B157" s="51" t="s">
        <v>238</v>
      </c>
    </row>
    <row r="158" spans="2:38" x14ac:dyDescent="0.35">
      <c r="B158" s="16"/>
      <c r="C158" s="16" t="s">
        <v>239</v>
      </c>
    </row>
    <row r="159" spans="2:38" x14ac:dyDescent="0.35">
      <c r="C159" s="25">
        <v>1</v>
      </c>
      <c r="D159" s="17" t="s">
        <v>185</v>
      </c>
      <c r="K159" s="59" t="str">
        <f t="shared" ref="K159:K171" si="29">CurrencyUnit.In</f>
        <v>MMJPY</v>
      </c>
      <c r="L159" s="60"/>
      <c r="N159" s="81">
        <v>0</v>
      </c>
      <c r="O159" s="81">
        <v>0</v>
      </c>
      <c r="P159" s="81">
        <v>0</v>
      </c>
      <c r="Q159" s="81">
        <v>0</v>
      </c>
      <c r="R159" s="81">
        <v>0</v>
      </c>
      <c r="S159" s="74"/>
      <c r="T159" s="74"/>
      <c r="U159" s="74"/>
      <c r="V159" s="74"/>
      <c r="W159" s="74"/>
      <c r="X159" s="74"/>
      <c r="Y159" s="74"/>
      <c r="Z159" s="74"/>
      <c r="AA159" s="74"/>
      <c r="AB159" s="74"/>
      <c r="AC159" s="74"/>
      <c r="AD159" s="74"/>
      <c r="AE159" s="74"/>
      <c r="AF159" s="74"/>
      <c r="AG159" s="74"/>
      <c r="AH159" s="74"/>
      <c r="AI159" s="74"/>
      <c r="AJ159" s="74"/>
      <c r="AK159" s="74"/>
      <c r="AL159" s="74"/>
    </row>
    <row r="160" spans="2:38" x14ac:dyDescent="0.35">
      <c r="C160" s="25">
        <f>C159+1</f>
        <v>2</v>
      </c>
      <c r="D160" s="17" t="s">
        <v>186</v>
      </c>
      <c r="K160" s="59" t="str">
        <f t="shared" si="29"/>
        <v>MMJPY</v>
      </c>
      <c r="L160" s="60"/>
      <c r="N160" s="81">
        <v>0</v>
      </c>
      <c r="O160" s="81">
        <v>0</v>
      </c>
      <c r="P160" s="81">
        <v>0</v>
      </c>
      <c r="Q160" s="81">
        <v>0</v>
      </c>
      <c r="R160" s="81">
        <v>0</v>
      </c>
      <c r="S160" s="74"/>
      <c r="T160" s="74"/>
      <c r="U160" s="74"/>
      <c r="V160" s="74"/>
      <c r="W160" s="74"/>
      <c r="X160" s="74"/>
      <c r="Y160" s="74"/>
      <c r="Z160" s="74"/>
      <c r="AA160" s="74"/>
      <c r="AB160" s="74"/>
      <c r="AC160" s="74"/>
      <c r="AD160" s="74"/>
      <c r="AE160" s="74"/>
      <c r="AF160" s="74"/>
      <c r="AG160" s="74"/>
      <c r="AH160" s="74"/>
      <c r="AI160" s="74"/>
      <c r="AJ160" s="74"/>
      <c r="AK160" s="74"/>
      <c r="AL160" s="74"/>
    </row>
    <row r="161" spans="1:38" x14ac:dyDescent="0.35">
      <c r="C161" s="25">
        <f t="shared" ref="C161:C170" si="30">C160+1</f>
        <v>3</v>
      </c>
      <c r="D161" s="17" t="s">
        <v>187</v>
      </c>
      <c r="K161" s="59" t="str">
        <f t="shared" si="29"/>
        <v>MMJPY</v>
      </c>
      <c r="L161" s="60"/>
      <c r="N161" s="81">
        <v>54</v>
      </c>
      <c r="O161" s="81">
        <v>0</v>
      </c>
      <c r="P161" s="81">
        <v>0</v>
      </c>
      <c r="Q161" s="81">
        <v>0</v>
      </c>
      <c r="R161" s="81">
        <v>0</v>
      </c>
      <c r="S161" s="74"/>
      <c r="T161" s="74"/>
      <c r="U161" s="74"/>
      <c r="V161" s="74"/>
      <c r="W161" s="74"/>
      <c r="X161" s="74"/>
      <c r="Y161" s="74"/>
      <c r="Z161" s="74"/>
      <c r="AA161" s="74"/>
      <c r="AB161" s="74"/>
      <c r="AC161" s="74"/>
      <c r="AD161" s="74"/>
      <c r="AE161" s="74"/>
      <c r="AF161" s="74"/>
      <c r="AG161" s="74"/>
      <c r="AH161" s="74"/>
      <c r="AI161" s="74"/>
      <c r="AJ161" s="74"/>
      <c r="AK161" s="74"/>
      <c r="AL161" s="74"/>
    </row>
    <row r="162" spans="1:38" x14ac:dyDescent="0.35">
      <c r="C162" s="25">
        <f t="shared" si="30"/>
        <v>4</v>
      </c>
      <c r="D162" s="17" t="s">
        <v>188</v>
      </c>
      <c r="K162" s="59" t="str">
        <f t="shared" si="29"/>
        <v>MMJPY</v>
      </c>
      <c r="L162" s="60"/>
      <c r="N162" s="81">
        <v>122</v>
      </c>
      <c r="O162" s="81">
        <v>0</v>
      </c>
      <c r="P162" s="81">
        <v>0</v>
      </c>
      <c r="Q162" s="81">
        <v>0</v>
      </c>
      <c r="R162" s="81">
        <v>0</v>
      </c>
      <c r="S162" s="74"/>
      <c r="T162" s="74"/>
      <c r="U162" s="74"/>
      <c r="V162" s="74"/>
      <c r="W162" s="74"/>
      <c r="X162" s="74"/>
      <c r="Y162" s="74"/>
      <c r="Z162" s="74"/>
      <c r="AA162" s="74"/>
      <c r="AB162" s="74"/>
      <c r="AC162" s="74"/>
      <c r="AD162" s="74"/>
      <c r="AE162" s="74"/>
      <c r="AF162" s="74"/>
      <c r="AG162" s="74"/>
      <c r="AH162" s="74"/>
      <c r="AI162" s="74"/>
      <c r="AJ162" s="74"/>
      <c r="AK162" s="74"/>
      <c r="AL162" s="74"/>
    </row>
    <row r="163" spans="1:38" x14ac:dyDescent="0.35">
      <c r="C163" s="25">
        <f t="shared" si="30"/>
        <v>5</v>
      </c>
      <c r="D163" s="17" t="s">
        <v>189</v>
      </c>
      <c r="K163" s="59" t="str">
        <f t="shared" si="29"/>
        <v>MMJPY</v>
      </c>
      <c r="L163" s="60"/>
      <c r="N163" s="81">
        <v>80</v>
      </c>
      <c r="O163" s="81">
        <v>51</v>
      </c>
      <c r="P163" s="81">
        <v>22</v>
      </c>
      <c r="Q163" s="81">
        <v>0</v>
      </c>
      <c r="R163" s="81">
        <v>0</v>
      </c>
      <c r="S163" s="74"/>
      <c r="T163" s="74"/>
      <c r="U163" s="74"/>
      <c r="V163" s="74"/>
      <c r="W163" s="74"/>
      <c r="X163" s="74"/>
      <c r="Y163" s="74"/>
      <c r="Z163" s="74"/>
      <c r="AA163" s="74"/>
      <c r="AB163" s="74"/>
      <c r="AC163" s="74"/>
      <c r="AD163" s="74"/>
      <c r="AE163" s="74"/>
      <c r="AF163" s="74"/>
      <c r="AG163" s="74"/>
      <c r="AH163" s="74"/>
      <c r="AI163" s="74"/>
      <c r="AJ163" s="74"/>
      <c r="AK163" s="74"/>
      <c r="AL163" s="74"/>
    </row>
    <row r="164" spans="1:38" x14ac:dyDescent="0.35">
      <c r="C164" s="25">
        <f t="shared" si="30"/>
        <v>6</v>
      </c>
      <c r="D164" s="17" t="s">
        <v>190</v>
      </c>
      <c r="K164" s="59" t="str">
        <f t="shared" si="29"/>
        <v>MMJPY</v>
      </c>
      <c r="L164" s="60"/>
      <c r="N164" s="81">
        <v>113</v>
      </c>
      <c r="O164" s="81">
        <v>98</v>
      </c>
      <c r="P164" s="81">
        <v>83</v>
      </c>
      <c r="Q164" s="81">
        <v>67</v>
      </c>
      <c r="R164" s="81">
        <v>52</v>
      </c>
      <c r="S164" s="74"/>
      <c r="T164" s="74"/>
      <c r="U164" s="74"/>
      <c r="V164" s="74"/>
      <c r="W164" s="74"/>
      <c r="X164" s="74"/>
      <c r="Y164" s="74"/>
      <c r="Z164" s="74"/>
      <c r="AA164" s="74"/>
      <c r="AB164" s="74"/>
      <c r="AC164" s="74"/>
      <c r="AD164" s="74"/>
      <c r="AE164" s="74"/>
      <c r="AF164" s="74"/>
      <c r="AG164" s="74"/>
      <c r="AH164" s="74"/>
      <c r="AI164" s="74"/>
      <c r="AJ164" s="74"/>
      <c r="AK164" s="74"/>
      <c r="AL164" s="74"/>
    </row>
    <row r="165" spans="1:38" x14ac:dyDescent="0.35">
      <c r="C165" s="25">
        <f t="shared" si="30"/>
        <v>7</v>
      </c>
      <c r="D165" s="17" t="s">
        <v>191</v>
      </c>
      <c r="K165" s="59" t="str">
        <f t="shared" si="29"/>
        <v>MMJPY</v>
      </c>
      <c r="L165" s="60"/>
      <c r="N165" s="81">
        <v>140</v>
      </c>
      <c r="O165" s="81">
        <v>122</v>
      </c>
      <c r="P165" s="81">
        <v>104</v>
      </c>
      <c r="Q165" s="81">
        <v>87</v>
      </c>
      <c r="R165" s="81">
        <v>69</v>
      </c>
      <c r="S165" s="74"/>
      <c r="T165" s="74"/>
      <c r="U165" s="74"/>
      <c r="V165" s="74"/>
      <c r="W165" s="74"/>
      <c r="X165" s="74"/>
      <c r="Y165" s="74"/>
      <c r="Z165" s="74"/>
      <c r="AA165" s="74"/>
      <c r="AB165" s="74"/>
      <c r="AC165" s="74"/>
      <c r="AD165" s="74"/>
      <c r="AE165" s="74"/>
      <c r="AF165" s="74"/>
      <c r="AG165" s="74"/>
      <c r="AH165" s="74"/>
      <c r="AI165" s="74"/>
      <c r="AJ165" s="74"/>
      <c r="AK165" s="74"/>
      <c r="AL165" s="74"/>
    </row>
    <row r="166" spans="1:38" x14ac:dyDescent="0.35">
      <c r="C166" s="25">
        <f t="shared" si="30"/>
        <v>8</v>
      </c>
      <c r="D166" s="17" t="s">
        <v>192</v>
      </c>
      <c r="K166" s="59" t="str">
        <f t="shared" si="29"/>
        <v>MMJPY</v>
      </c>
      <c r="L166" s="60"/>
      <c r="N166" s="81">
        <v>416</v>
      </c>
      <c r="O166" s="81">
        <v>380</v>
      </c>
      <c r="P166" s="81">
        <v>345</v>
      </c>
      <c r="Q166" s="81">
        <v>309</v>
      </c>
      <c r="R166" s="81">
        <v>273</v>
      </c>
      <c r="S166" s="74"/>
      <c r="T166" s="74"/>
      <c r="U166" s="74"/>
      <c r="V166" s="74"/>
      <c r="W166" s="74"/>
      <c r="X166" s="74"/>
      <c r="Y166" s="74"/>
      <c r="Z166" s="74"/>
      <c r="AA166" s="74"/>
      <c r="AB166" s="74"/>
      <c r="AC166" s="74"/>
      <c r="AD166" s="74"/>
      <c r="AE166" s="74"/>
      <c r="AF166" s="74"/>
      <c r="AG166" s="74"/>
      <c r="AH166" s="74"/>
      <c r="AI166" s="74"/>
      <c r="AJ166" s="74"/>
      <c r="AK166" s="74"/>
      <c r="AL166" s="74"/>
    </row>
    <row r="167" spans="1:38" x14ac:dyDescent="0.35">
      <c r="C167" s="25">
        <f t="shared" si="30"/>
        <v>9</v>
      </c>
      <c r="D167" s="17" t="s">
        <v>193</v>
      </c>
      <c r="K167" s="59" t="str">
        <f t="shared" si="29"/>
        <v>MMJPY</v>
      </c>
      <c r="L167" s="60"/>
      <c r="N167" s="81">
        <v>456</v>
      </c>
      <c r="O167" s="81">
        <v>424</v>
      </c>
      <c r="P167" s="81">
        <v>392</v>
      </c>
      <c r="Q167" s="81">
        <v>360</v>
      </c>
      <c r="R167" s="81">
        <v>328</v>
      </c>
      <c r="S167" s="74"/>
      <c r="T167" s="74"/>
      <c r="U167" s="74"/>
      <c r="V167" s="74"/>
      <c r="W167" s="74"/>
      <c r="X167" s="74"/>
      <c r="Y167" s="74"/>
      <c r="Z167" s="74"/>
      <c r="AA167" s="74"/>
      <c r="AB167" s="74"/>
      <c r="AC167" s="74"/>
      <c r="AD167" s="74"/>
      <c r="AE167" s="74"/>
      <c r="AF167" s="74"/>
      <c r="AG167" s="74"/>
      <c r="AH167" s="74"/>
      <c r="AI167" s="74"/>
      <c r="AJ167" s="74"/>
      <c r="AK167" s="74"/>
      <c r="AL167" s="74"/>
    </row>
    <row r="168" spans="1:38" x14ac:dyDescent="0.35">
      <c r="C168" s="25">
        <f t="shared" si="30"/>
        <v>10</v>
      </c>
      <c r="D168" s="17" t="s">
        <v>194</v>
      </c>
      <c r="K168" s="59" t="str">
        <f t="shared" si="29"/>
        <v>MMJPY</v>
      </c>
      <c r="L168" s="60"/>
      <c r="N168" s="81">
        <v>534</v>
      </c>
      <c r="O168" s="81">
        <v>498</v>
      </c>
      <c r="P168" s="81">
        <v>461</v>
      </c>
      <c r="Q168" s="81">
        <v>425</v>
      </c>
      <c r="R168" s="81">
        <v>389</v>
      </c>
      <c r="S168" s="74"/>
      <c r="T168" s="74"/>
      <c r="U168" s="74"/>
      <c r="V168" s="74"/>
      <c r="W168" s="74"/>
      <c r="X168" s="74"/>
      <c r="Y168" s="74"/>
      <c r="Z168" s="74"/>
      <c r="AA168" s="74"/>
      <c r="AB168" s="74"/>
      <c r="AC168" s="74"/>
      <c r="AD168" s="74"/>
      <c r="AE168" s="74"/>
      <c r="AF168" s="74"/>
      <c r="AG168" s="74"/>
      <c r="AH168" s="74"/>
      <c r="AI168" s="74"/>
      <c r="AJ168" s="74"/>
      <c r="AK168" s="74"/>
      <c r="AL168" s="74"/>
    </row>
    <row r="169" spans="1:38" x14ac:dyDescent="0.35">
      <c r="C169" s="25">
        <f t="shared" si="30"/>
        <v>11</v>
      </c>
      <c r="D169" s="17" t="s">
        <v>195</v>
      </c>
      <c r="K169" s="59" t="str">
        <f t="shared" si="29"/>
        <v>MMJPY</v>
      </c>
      <c r="L169" s="60"/>
      <c r="N169" s="81">
        <v>0</v>
      </c>
      <c r="O169" s="81">
        <v>0</v>
      </c>
      <c r="P169" s="81">
        <v>0</v>
      </c>
      <c r="Q169" s="81">
        <v>0</v>
      </c>
      <c r="R169" s="81">
        <v>0</v>
      </c>
      <c r="S169" s="74"/>
      <c r="T169" s="74"/>
      <c r="U169" s="74"/>
      <c r="V169" s="74"/>
      <c r="W169" s="74"/>
      <c r="X169" s="74"/>
      <c r="Y169" s="74"/>
      <c r="Z169" s="74"/>
      <c r="AA169" s="74"/>
      <c r="AB169" s="74"/>
      <c r="AC169" s="74"/>
      <c r="AD169" s="74"/>
      <c r="AE169" s="74"/>
      <c r="AF169" s="74"/>
      <c r="AG169" s="74"/>
      <c r="AH169" s="74"/>
      <c r="AI169" s="74"/>
      <c r="AJ169" s="74"/>
      <c r="AK169" s="74"/>
      <c r="AL169" s="74"/>
    </row>
    <row r="170" spans="1:38" x14ac:dyDescent="0.35">
      <c r="C170" s="25">
        <f t="shared" si="30"/>
        <v>12</v>
      </c>
      <c r="D170" s="17" t="s">
        <v>196</v>
      </c>
      <c r="K170" s="59" t="str">
        <f t="shared" si="29"/>
        <v>MMJPY</v>
      </c>
      <c r="L170" s="60"/>
      <c r="N170" s="81">
        <v>0</v>
      </c>
      <c r="O170" s="81">
        <v>0</v>
      </c>
      <c r="P170" s="81">
        <v>0</v>
      </c>
      <c r="Q170" s="81">
        <v>0</v>
      </c>
      <c r="R170" s="81">
        <v>0</v>
      </c>
      <c r="S170" s="74"/>
      <c r="T170" s="74"/>
      <c r="U170" s="74"/>
      <c r="V170" s="74"/>
      <c r="W170" s="74"/>
      <c r="X170" s="74"/>
      <c r="Y170" s="74"/>
      <c r="Z170" s="74"/>
      <c r="AA170" s="74"/>
      <c r="AB170" s="74"/>
      <c r="AC170" s="74"/>
      <c r="AD170" s="74"/>
      <c r="AE170" s="74"/>
      <c r="AF170" s="74"/>
      <c r="AG170" s="74"/>
      <c r="AH170" s="74"/>
      <c r="AI170" s="74"/>
      <c r="AJ170" s="74"/>
      <c r="AK170" s="74"/>
      <c r="AL170" s="74"/>
    </row>
    <row r="171" spans="1:38" x14ac:dyDescent="0.35">
      <c r="D171" s="8" t="s">
        <v>219</v>
      </c>
      <c r="E171" s="9"/>
      <c r="F171" s="9"/>
      <c r="G171" s="9"/>
      <c r="H171" s="9"/>
      <c r="I171" s="9"/>
      <c r="J171" s="9"/>
      <c r="K171" s="61" t="str">
        <f t="shared" si="29"/>
        <v>MMJPY</v>
      </c>
      <c r="L171" s="62"/>
      <c r="M171" s="9"/>
      <c r="N171" s="13">
        <f>SUM(N159:N170)</f>
        <v>1915</v>
      </c>
      <c r="O171" s="13">
        <f>SUM(O159:O170)</f>
        <v>1573</v>
      </c>
      <c r="P171" s="13">
        <f>SUM(P159:P170)</f>
        <v>1407</v>
      </c>
      <c r="Q171" s="13">
        <f>SUM(Q159:Q170)</f>
        <v>1248</v>
      </c>
      <c r="R171" s="13">
        <f>SUM(R159:R170)</f>
        <v>1111</v>
      </c>
      <c r="S171" s="77"/>
      <c r="T171" s="77"/>
      <c r="U171" s="77"/>
      <c r="V171" s="77"/>
      <c r="W171" s="77"/>
      <c r="X171" s="77"/>
      <c r="Y171" s="77"/>
      <c r="Z171" s="77"/>
      <c r="AA171" s="77"/>
      <c r="AB171" s="77"/>
      <c r="AC171" s="77"/>
      <c r="AD171" s="77"/>
      <c r="AE171" s="77"/>
      <c r="AF171" s="77"/>
      <c r="AG171" s="77"/>
      <c r="AH171" s="77"/>
      <c r="AI171" s="77"/>
      <c r="AJ171" s="77"/>
      <c r="AK171" s="77"/>
      <c r="AL171" s="77"/>
    </row>
    <row r="172" spans="1:38" x14ac:dyDescent="0.35"/>
    <row r="173" spans="1:38" x14ac:dyDescent="0.35"/>
    <row r="174" spans="1:38" ht="20.25" thickBot="1" x14ac:dyDescent="0.4">
      <c r="A174" s="72" t="s">
        <v>233</v>
      </c>
      <c r="B174" s="72"/>
      <c r="C174" s="72"/>
      <c r="D174" s="72"/>
      <c r="E174" s="72"/>
      <c r="F174" s="72"/>
      <c r="G174" s="72"/>
      <c r="H174" s="72"/>
      <c r="I174" s="72"/>
      <c r="J174" s="72"/>
      <c r="K174" s="72"/>
      <c r="L174" s="72"/>
      <c r="M174" s="72"/>
      <c r="N174" s="72"/>
      <c r="O174" s="72"/>
      <c r="P174" s="72"/>
      <c r="Q174" s="72"/>
      <c r="R174" s="72"/>
      <c r="S174" s="72"/>
      <c r="T174" s="72"/>
      <c r="U174" s="72"/>
      <c r="V174" s="72"/>
      <c r="W174" s="72"/>
      <c r="X174" s="72"/>
      <c r="Y174" s="72"/>
      <c r="Z174" s="72"/>
      <c r="AA174" s="72"/>
      <c r="AB174" s="72"/>
      <c r="AC174" s="72"/>
      <c r="AD174" s="72"/>
      <c r="AE174" s="72"/>
      <c r="AF174" s="72"/>
      <c r="AG174" s="72"/>
      <c r="AH174" s="72"/>
      <c r="AI174" s="72"/>
      <c r="AJ174" s="72"/>
      <c r="AK174" s="72"/>
      <c r="AL174" s="72"/>
    </row>
  </sheetData>
  <phoneticPr fontId="2"/>
  <conditionalFormatting sqref="O5:AC5 AH5:AL5">
    <cfRule type="expression" dxfId="237" priority="249">
      <formula>O5="Fcst"</formula>
    </cfRule>
    <cfRule type="expression" dxfId="236" priority="250">
      <formula>O5="Act"</formula>
    </cfRule>
  </conditionalFormatting>
  <conditionalFormatting sqref="J4">
    <cfRule type="expression" dxfId="235" priority="247">
      <formula>J4=TRUE</formula>
    </cfRule>
    <cfRule type="expression" dxfId="234" priority="248">
      <formula>J4=FALSE</formula>
    </cfRule>
  </conditionalFormatting>
  <conditionalFormatting sqref="J3">
    <cfRule type="expression" dxfId="233" priority="245">
      <formula>J3="OK"</formula>
    </cfRule>
    <cfRule type="expression" dxfId="232" priority="246">
      <formula>J3="ERROR"</formula>
    </cfRule>
  </conditionalFormatting>
  <conditionalFormatting sqref="O9:AC10 AH9:AL10">
    <cfRule type="cellIs" dxfId="231" priority="251" stopIfTrue="1" operator="equal">
      <formula>TRUE</formula>
    </cfRule>
    <cfRule type="cellIs" dxfId="230" priority="252" stopIfTrue="1" operator="equal">
      <formula>FALSE</formula>
    </cfRule>
  </conditionalFormatting>
  <conditionalFormatting sqref="AF5:AG5">
    <cfRule type="expression" dxfId="229" priority="203">
      <formula>AF5="Fcst"</formula>
    </cfRule>
    <cfRule type="expression" dxfId="228" priority="204">
      <formula>AF5="Act"</formula>
    </cfRule>
  </conditionalFormatting>
  <conditionalFormatting sqref="AF9:AG10">
    <cfRule type="cellIs" dxfId="227" priority="205" stopIfTrue="1" operator="equal">
      <formula>TRUE</formula>
    </cfRule>
    <cfRule type="cellIs" dxfId="226" priority="206" stopIfTrue="1" operator="equal">
      <formula>FALSE</formula>
    </cfRule>
  </conditionalFormatting>
  <conditionalFormatting sqref="AD5:AE5">
    <cfRule type="expression" dxfId="225" priority="175">
      <formula>AD5="Fcst"</formula>
    </cfRule>
    <cfRule type="expression" dxfId="224" priority="176">
      <formula>AD5="Act"</formula>
    </cfRule>
  </conditionalFormatting>
  <conditionalFormatting sqref="AD9:AE10">
    <cfRule type="cellIs" dxfId="223" priority="177" stopIfTrue="1" operator="equal">
      <formula>TRUE</formula>
    </cfRule>
    <cfRule type="cellIs" dxfId="222" priority="178" stopIfTrue="1" operator="equal">
      <formula>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8F3C4-14B7-4E1C-91AD-6D6D7B0DBBFE}">
  <sheetPr codeName="Sheet5">
    <tabColor theme="0"/>
  </sheetPr>
  <dimension ref="A1:BW18"/>
  <sheetViews>
    <sheetView showGridLines="0" showRowColHeaders="0" zoomScale="90" zoomScaleNormal="90" workbookViewId="0"/>
  </sheetViews>
  <sheetFormatPr defaultColWidth="0" defaultRowHeight="15.75" zeroHeight="1" x14ac:dyDescent="0.35"/>
  <cols>
    <col min="1" max="12" width="8.85546875" style="17" customWidth="1"/>
    <col min="13" max="75" width="0" style="17" hidden="1" customWidth="1"/>
    <col min="76" max="16384" width="8.85546875" style="17" hidden="1"/>
  </cols>
  <sheetData>
    <row r="1" spans="1:12" ht="20.25" thickBot="1" x14ac:dyDescent="0.4">
      <c r="A1" s="20" t="str">
        <f>ModelName.In</f>
        <v>Valuation Course - Ship Case</v>
      </c>
      <c r="B1" s="20"/>
      <c r="C1" s="20"/>
      <c r="D1" s="20"/>
      <c r="E1" s="20"/>
      <c r="F1" s="20"/>
      <c r="G1" s="20"/>
      <c r="H1" s="20"/>
      <c r="I1" s="20"/>
      <c r="J1" s="20"/>
      <c r="K1" s="20"/>
      <c r="L1" s="20"/>
    </row>
    <row r="2" spans="1:12" x14ac:dyDescent="0.35">
      <c r="A2" s="17" t="str">
        <f>"Status: "&amp;ModelStatus.In</f>
        <v>Status: Draft Model</v>
      </c>
    </row>
    <row r="3" spans="1:12" x14ac:dyDescent="0.35">
      <c r="A3" s="17" t="str">
        <f ca="1">"Sheet: "&amp;RIGHT(CELL("filename",A$1),LEN(CELL("filename",A$1))-FIND("]",CELL("filename",A$1)))</f>
        <v>Sheet: Div&gt;</v>
      </c>
      <c r="J3"/>
    </row>
    <row r="4" spans="1:12" x14ac:dyDescent="0.35"/>
    <row r="5" spans="1:12" x14ac:dyDescent="0.35"/>
    <row r="6" spans="1:12" x14ac:dyDescent="0.35"/>
    <row r="7" spans="1:12" x14ac:dyDescent="0.35"/>
    <row r="8" spans="1:12" x14ac:dyDescent="0.35"/>
    <row r="9" spans="1:12" x14ac:dyDescent="0.35"/>
    <row r="10" spans="1:12" x14ac:dyDescent="0.35"/>
    <row r="11" spans="1:12" x14ac:dyDescent="0.35"/>
    <row r="12" spans="1:12" x14ac:dyDescent="0.35"/>
    <row r="13" spans="1:12" x14ac:dyDescent="0.35"/>
    <row r="14" spans="1:12" x14ac:dyDescent="0.35"/>
    <row r="15" spans="1:12" x14ac:dyDescent="0.35"/>
    <row r="16" spans="1:12" x14ac:dyDescent="0.35"/>
    <row r="17" spans="1:12" x14ac:dyDescent="0.35"/>
    <row r="18" spans="1:12" ht="20.25" thickBot="1" x14ac:dyDescent="0.4">
      <c r="A18" s="20"/>
      <c r="B18" s="20"/>
      <c r="C18" s="20"/>
      <c r="D18" s="20"/>
      <c r="E18" s="20"/>
      <c r="F18" s="20"/>
      <c r="G18" s="20"/>
      <c r="H18" s="20"/>
      <c r="I18" s="20"/>
      <c r="J18" s="20"/>
      <c r="K18" s="20"/>
      <c r="L18" s="20"/>
    </row>
  </sheetData>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795F5-DB6F-429E-968F-8AFD28A3F83B}">
  <sheetPr codeName="Sheet1">
    <tabColor theme="9" tint="-0.499984740745262"/>
    <pageSetUpPr fitToPage="1"/>
  </sheetPr>
  <dimension ref="A1:Z39"/>
  <sheetViews>
    <sheetView showGridLines="0" zoomScale="90" zoomScaleNormal="90" workbookViewId="0">
      <selection activeCell="O28" sqref="O28"/>
    </sheetView>
  </sheetViews>
  <sheetFormatPr defaultColWidth="0" defaultRowHeight="14.65" customHeight="1" zeroHeight="1" x14ac:dyDescent="0.35"/>
  <cols>
    <col min="1" max="2" width="2.7109375" style="17" customWidth="1"/>
    <col min="3" max="3" width="4.7109375" style="17" customWidth="1"/>
    <col min="4" max="4" width="30.7109375" style="17" customWidth="1"/>
    <col min="5" max="9" width="1.7109375" style="17" customWidth="1"/>
    <col min="10" max="14" width="11.7109375" style="17" customWidth="1"/>
    <col min="15" max="15" width="1.7109375" style="17" customWidth="1"/>
    <col min="16" max="16" width="11.7109375" style="17" customWidth="1"/>
    <col min="17" max="17" width="1.7109375" style="17" customWidth="1"/>
    <col min="18" max="20" width="11.7109375" style="17" customWidth="1"/>
    <col min="21" max="21" width="1.7109375" style="17" customWidth="1"/>
    <col min="22" max="26" width="11.7109375" style="17" customWidth="1"/>
    <col min="27" max="27" width="11.7109375" style="17" hidden="1" customWidth="1"/>
    <col min="28" max="16384" width="11.7109375" style="17" hidden="1"/>
  </cols>
  <sheetData>
    <row r="1" spans="1:26"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row>
    <row r="2" spans="1:26" ht="15.75" x14ac:dyDescent="0.35">
      <c r="A2" s="17" t="s">
        <v>145</v>
      </c>
    </row>
    <row r="3" spans="1:26" ht="15.75" x14ac:dyDescent="0.35">
      <c r="A3" s="17" t="str">
        <f ca="1">"Sheet: "&amp;RIGHT(CELL("filename",A$1),LEN(CELL("filename",A$1))-FIND("]",CELL("filename",A$1)))</f>
        <v>Sheet: Navigation</v>
      </c>
      <c r="J3" s="63" t="str">
        <f>Check.Master</f>
        <v>OK</v>
      </c>
    </row>
    <row r="15" spans="1:26" ht="20.25" thickBot="1" x14ac:dyDescent="0.4">
      <c r="A15" s="20" t="s">
        <v>131</v>
      </c>
      <c r="B15" s="20"/>
      <c r="C15" s="20"/>
      <c r="D15" s="20"/>
      <c r="E15" s="20"/>
      <c r="F15" s="20"/>
      <c r="G15" s="20"/>
      <c r="H15" s="20"/>
      <c r="I15" s="20"/>
      <c r="J15" s="20"/>
      <c r="K15" s="20"/>
      <c r="L15" s="20"/>
      <c r="M15" s="20"/>
      <c r="N15" s="20"/>
      <c r="P15" s="20" t="s">
        <v>132</v>
      </c>
      <c r="Q15" s="20"/>
      <c r="R15" s="20"/>
      <c r="S15" s="20"/>
      <c r="T15" s="20"/>
      <c r="U15" s="20"/>
      <c r="V15" s="20"/>
      <c r="W15" s="20"/>
      <c r="X15" s="20"/>
      <c r="Y15" s="20"/>
      <c r="Z15" s="20"/>
    </row>
    <row r="16" spans="1:26" ht="15.75" x14ac:dyDescent="0.35"/>
    <row r="17" spans="1:26" ht="15.75" x14ac:dyDescent="0.35">
      <c r="P17" s="17" t="s">
        <v>133</v>
      </c>
      <c r="S17" s="63" t="str">
        <f>IF(NOT(S18),"ERROR",IF(NOT(S19),"CHECK","OK"))</f>
        <v>OK</v>
      </c>
      <c r="T17" s="19" t="s">
        <v>134</v>
      </c>
    </row>
    <row r="18" spans="1:26" ht="15.75" x14ac:dyDescent="0.35">
      <c r="P18" s="17" t="s">
        <v>132</v>
      </c>
      <c r="S18" s="24" t="b">
        <f>AND(S21)</f>
        <v>1</v>
      </c>
    </row>
    <row r="19" spans="1:26" ht="15.75" x14ac:dyDescent="0.35">
      <c r="P19" s="17" t="s">
        <v>135</v>
      </c>
      <c r="S19" s="64" t="b">
        <v>1</v>
      </c>
    </row>
    <row r="20" spans="1:26" ht="15.75" x14ac:dyDescent="0.35"/>
    <row r="21" spans="1:26" ht="15.75" x14ac:dyDescent="0.35">
      <c r="P21" s="16" t="s">
        <v>136</v>
      </c>
      <c r="S21" s="24" t="b">
        <f>AND(V22:V26)</f>
        <v>1</v>
      </c>
    </row>
    <row r="22" spans="1:26" ht="15.75" x14ac:dyDescent="0.35">
      <c r="P22" s="17" t="s">
        <v>137</v>
      </c>
      <c r="V22" s="64" t="b">
        <v>1</v>
      </c>
    </row>
    <row r="23" spans="1:26" ht="15.75" x14ac:dyDescent="0.35">
      <c r="P23" s="17" t="s">
        <v>130</v>
      </c>
      <c r="V23" s="64" t="b">
        <v>1</v>
      </c>
    </row>
    <row r="24" spans="1:26" ht="15.75" x14ac:dyDescent="0.35">
      <c r="P24" s="17" t="s">
        <v>130</v>
      </c>
      <c r="V24" s="64" t="b">
        <v>1</v>
      </c>
    </row>
    <row r="25" spans="1:26" ht="15.75" x14ac:dyDescent="0.35">
      <c r="P25" s="17" t="s">
        <v>130</v>
      </c>
      <c r="V25" s="64" t="b">
        <v>1</v>
      </c>
    </row>
    <row r="26" spans="1:26" ht="15.75" x14ac:dyDescent="0.35">
      <c r="P26" s="17" t="s">
        <v>130</v>
      </c>
      <c r="V26" s="64" t="b">
        <v>1</v>
      </c>
    </row>
    <row r="27" spans="1:26" ht="15.75" x14ac:dyDescent="0.35"/>
    <row r="28" spans="1:26" ht="15.75" x14ac:dyDescent="0.35">
      <c r="P28" s="17" t="s">
        <v>130</v>
      </c>
      <c r="R28" s="65"/>
      <c r="V28" s="64" t="b">
        <v>1</v>
      </c>
    </row>
    <row r="29" spans="1:26" ht="15.75" x14ac:dyDescent="0.35">
      <c r="P29" s="17" t="s">
        <v>130</v>
      </c>
      <c r="V29" s="64" t="b">
        <v>1</v>
      </c>
    </row>
    <row r="30" spans="1:26" ht="15.75" x14ac:dyDescent="0.35"/>
    <row r="31" spans="1:26" ht="20.25" thickBot="1" x14ac:dyDescent="0.4">
      <c r="A31" s="20" t="s">
        <v>138</v>
      </c>
      <c r="B31" s="20"/>
      <c r="C31" s="20"/>
      <c r="D31" s="20"/>
      <c r="E31" s="20"/>
      <c r="F31" s="20"/>
      <c r="G31" s="20"/>
      <c r="H31" s="20"/>
      <c r="I31" s="20"/>
      <c r="J31" s="20"/>
      <c r="K31" s="20"/>
      <c r="L31" s="20"/>
      <c r="M31" s="20"/>
      <c r="N31" s="20"/>
      <c r="P31" s="20" t="s">
        <v>139</v>
      </c>
      <c r="Q31" s="20"/>
      <c r="R31" s="20"/>
      <c r="S31" s="20"/>
      <c r="T31" s="20"/>
      <c r="U31" s="20"/>
      <c r="V31" s="20"/>
      <c r="W31" s="20"/>
      <c r="X31" s="20"/>
      <c r="Y31" s="20"/>
      <c r="Z31" s="20"/>
    </row>
    <row r="32" spans="1:26" ht="15.75" x14ac:dyDescent="0.35"/>
    <row r="33" spans="1:26" ht="15.75" x14ac:dyDescent="0.35">
      <c r="C33" s="17" t="s">
        <v>140</v>
      </c>
      <c r="J33" s="1">
        <v>0.8</v>
      </c>
      <c r="K33" s="19" t="s">
        <v>141</v>
      </c>
      <c r="P33" s="66">
        <v>1000</v>
      </c>
      <c r="R33" s="3" t="s">
        <v>5</v>
      </c>
      <c r="T33" s="24" t="b">
        <v>1</v>
      </c>
      <c r="V33" s="3" t="s">
        <v>142</v>
      </c>
      <c r="X33" s="58"/>
      <c r="Y33" s="3" t="s">
        <v>13</v>
      </c>
    </row>
    <row r="34" spans="1:26" ht="15.75" x14ac:dyDescent="0.35">
      <c r="C34" s="17" t="s">
        <v>143</v>
      </c>
      <c r="P34" s="54">
        <v>1000</v>
      </c>
      <c r="R34" s="3" t="s">
        <v>22</v>
      </c>
      <c r="T34" s="24" t="b">
        <v>0</v>
      </c>
      <c r="V34" s="3" t="s">
        <v>144</v>
      </c>
    </row>
    <row r="35" spans="1:26" ht="15.75" x14ac:dyDescent="0.35">
      <c r="P35" s="55">
        <v>1000</v>
      </c>
      <c r="R35" s="3" t="s">
        <v>129</v>
      </c>
      <c r="T35" s="24" t="b">
        <v>1</v>
      </c>
      <c r="V35" s="3" t="s">
        <v>9</v>
      </c>
    </row>
    <row r="36" spans="1:26" ht="15.75" x14ac:dyDescent="0.35">
      <c r="P36" s="67">
        <v>1000</v>
      </c>
      <c r="R36" s="3" t="s">
        <v>23</v>
      </c>
      <c r="T36" s="68" t="b">
        <v>0</v>
      </c>
      <c r="V36" s="3" t="s">
        <v>10</v>
      </c>
    </row>
    <row r="37" spans="1:26" ht="15.75" x14ac:dyDescent="0.35">
      <c r="P37" s="57">
        <v>1000</v>
      </c>
      <c r="R37" s="3" t="s">
        <v>6</v>
      </c>
      <c r="T37" s="4" t="s">
        <v>128</v>
      </c>
      <c r="V37" s="3" t="s">
        <v>11</v>
      </c>
    </row>
    <row r="38" spans="1:26" ht="15.75" x14ac:dyDescent="0.35"/>
    <row r="39" spans="1:26" ht="20.25" thickBot="1" x14ac:dyDescent="0.4">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row>
  </sheetData>
  <phoneticPr fontId="2"/>
  <conditionalFormatting sqref="S21">
    <cfRule type="cellIs" dxfId="221" priority="13" stopIfTrue="1" operator="equal">
      <formula>TRUE</formula>
    </cfRule>
    <cfRule type="cellIs" dxfId="220" priority="14" stopIfTrue="1" operator="equal">
      <formula>FALSE</formula>
    </cfRule>
  </conditionalFormatting>
  <conditionalFormatting sqref="J3">
    <cfRule type="cellIs" dxfId="219" priority="10" operator="equal">
      <formula>"CHECK"</formula>
    </cfRule>
    <cfRule type="cellIs" dxfId="218" priority="11" stopIfTrue="1" operator="equal">
      <formula>"OK"</formula>
    </cfRule>
    <cfRule type="cellIs" dxfId="217" priority="12" stopIfTrue="1" operator="equal">
      <formula>"ERROR"</formula>
    </cfRule>
  </conditionalFormatting>
  <conditionalFormatting sqref="S18">
    <cfRule type="cellIs" dxfId="216" priority="15" stopIfTrue="1" operator="equal">
      <formula>TRUE</formula>
    </cfRule>
    <cfRule type="cellIs" dxfId="215" priority="16" stopIfTrue="1" operator="equal">
      <formula>FALSE</formula>
    </cfRule>
  </conditionalFormatting>
  <conditionalFormatting sqref="S17">
    <cfRule type="cellIs" dxfId="214" priority="7" operator="equal">
      <formula>"CHECK"</formula>
    </cfRule>
    <cfRule type="cellIs" dxfId="213" priority="8" stopIfTrue="1" operator="equal">
      <formula>"OK"</formula>
    </cfRule>
    <cfRule type="cellIs" dxfId="212" priority="9" stopIfTrue="1" operator="equal">
      <formula>"ERROR"</formula>
    </cfRule>
  </conditionalFormatting>
  <conditionalFormatting sqref="T33:T34">
    <cfRule type="cellIs" dxfId="211" priority="1" stopIfTrue="1" operator="equal">
      <formula>TRUE</formula>
    </cfRule>
    <cfRule type="cellIs" dxfId="210" priority="2" stopIfTrue="1" operator="equal">
      <formula>FALSE</formula>
    </cfRule>
  </conditionalFormatting>
  <conditionalFormatting sqref="T35">
    <cfRule type="cellIs" dxfId="209" priority="3" stopIfTrue="1" operator="equal">
      <formula>TRUE</formula>
    </cfRule>
    <cfRule type="cellIs" dxfId="208" priority="4" stopIfTrue="1" operator="equal">
      <formula>FALSE</formula>
    </cfRule>
  </conditionalFormatting>
  <conditionalFormatting sqref="T36">
    <cfRule type="cellIs" dxfId="207" priority="5" stopIfTrue="1" operator="equal">
      <formula>TRUE</formula>
    </cfRule>
    <cfRule type="cellIs" dxfId="206" priority="6" stopIfTrue="1" operator="equal">
      <formula>FALSE</formula>
    </cfRule>
  </conditionalFormatting>
  <pageMargins left="0.7" right="0.7" top="0.75" bottom="0.75" header="0.3" footer="0.3"/>
  <pageSetup paperSize="9" scale="6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macro="[0]!ZoomSet">
                <anchor moveWithCells="1" sizeWithCells="1">
                  <from>
                    <xdr:col>10</xdr:col>
                    <xdr:colOff>66675</xdr:colOff>
                    <xdr:row>31</xdr:row>
                    <xdr:rowOff>171450</xdr:rowOff>
                  </from>
                  <to>
                    <xdr:col>11</xdr:col>
                    <xdr:colOff>257175</xdr:colOff>
                    <xdr:row>33</xdr:row>
                    <xdr:rowOff>19050</xdr:rowOff>
                  </to>
                </anchor>
              </controlPr>
            </control>
          </mc:Choice>
        </mc:AlternateContent>
        <mc:AlternateContent xmlns:mc="http://schemas.openxmlformats.org/markup-compatibility/2006">
          <mc:Choice Requires="x14">
            <control shapeId="2050" r:id="rId5" name="Button 2">
              <controlPr defaultSize="0" print="0" autoFill="0" autoPict="0" macro="[0]!WorksheetsHomePosition">
                <anchor moveWithCells="1" sizeWithCells="1">
                  <from>
                    <xdr:col>10</xdr:col>
                    <xdr:colOff>66675</xdr:colOff>
                    <xdr:row>33</xdr:row>
                    <xdr:rowOff>66675</xdr:rowOff>
                  </from>
                  <to>
                    <xdr:col>11</xdr:col>
                    <xdr:colOff>257175</xdr:colOff>
                    <xdr:row>34</xdr:row>
                    <xdr:rowOff>95250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3366A-A387-4C00-8DBD-8BB18F7F27C6}">
  <sheetPr codeName="Sheet2">
    <tabColor theme="9" tint="-0.499984740745262"/>
  </sheetPr>
  <dimension ref="A1:BW119"/>
  <sheetViews>
    <sheetView showGridLines="0" showRowColHeaders="0" zoomScale="90" zoomScaleNormal="90" workbookViewId="0">
      <pane xSplit="14" ySplit="14" topLeftCell="O15" activePane="bottomRight" state="frozen"/>
      <selection pane="topRight" activeCell="O1" sqref="O1"/>
      <selection pane="bottomLeft" activeCell="A14" sqref="A14"/>
      <selection pane="bottomRight" activeCell="M28" sqref="M28"/>
    </sheetView>
  </sheetViews>
  <sheetFormatPr defaultColWidth="0" defaultRowHeight="15.75" zeroHeight="1" x14ac:dyDescent="0.35"/>
  <cols>
    <col min="1" max="2" width="2.7109375" style="2" customWidth="1"/>
    <col min="3" max="3" width="4.7109375" style="2" customWidth="1"/>
    <col min="4" max="4" width="30.7109375" style="2" customWidth="1"/>
    <col min="5" max="9" width="1.7109375" style="2" customWidth="1"/>
    <col min="10" max="13" width="11.7109375" style="2" customWidth="1"/>
    <col min="14" max="14" width="3.5703125" style="2" customWidth="1"/>
    <col min="15" max="18" width="11.7109375" style="2" customWidth="1"/>
    <col min="19" max="74" width="11.7109375" style="17" customWidth="1"/>
    <col min="75" max="75" width="20.7109375" style="2" customWidth="1"/>
    <col min="76" max="16384" width="11.7109375" style="2" hidden="1"/>
  </cols>
  <sheetData>
    <row r="1" spans="1:74"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row>
    <row r="2" spans="1:74" customFormat="1" x14ac:dyDescent="0.35">
      <c r="A2" t="str">
        <f>"Status: "&amp;ModelStatus.In</f>
        <v>Status: Draft Model</v>
      </c>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row>
    <row r="3" spans="1:74" customFormat="1" x14ac:dyDescent="0.35">
      <c r="A3" t="str">
        <f ca="1">"Sheet: "&amp;RIGHT(CELL("filename",A$1),LEN(CELL("filename",A$1))-FIND("]",CELL("filename",A$1)))</f>
        <v>Sheet: Setting</v>
      </c>
      <c r="J3" s="24" t="str">
        <f>Check.Master</f>
        <v>OK</v>
      </c>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row>
    <row r="4" spans="1:74" customFormat="1" hidden="1" x14ac:dyDescent="0.35">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row>
    <row r="5" spans="1:74" customFormat="1" hidden="1" x14ac:dyDescent="0.35">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row>
    <row r="6" spans="1:74" customFormat="1" hidden="1" x14ac:dyDescent="0.35">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row>
    <row r="7" spans="1:74" customFormat="1" hidden="1" x14ac:dyDescent="0.35">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row>
    <row r="8" spans="1:74" customFormat="1" hidden="1" x14ac:dyDescent="0.35">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row>
    <row r="9" spans="1:74" customFormat="1" hidden="1" x14ac:dyDescent="0.35">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row>
    <row r="10" spans="1:74" customFormat="1" hidden="1" x14ac:dyDescent="0.35">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row>
    <row r="11" spans="1:74" customFormat="1" hidden="1" x14ac:dyDescent="0.35">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row>
    <row r="12" spans="1:74" customFormat="1" hidden="1" x14ac:dyDescent="0.35">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row>
    <row r="13" spans="1:74" customFormat="1" hidden="1" x14ac:dyDescent="0.35">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row>
    <row r="14" spans="1:74" x14ac:dyDescent="0.35">
      <c r="A14" s="10" t="str">
        <f>CurrencyUnitTitle.In</f>
        <v>Values in MMJPY unless otherwise stated</v>
      </c>
      <c r="E14" s="10" t="s">
        <v>94</v>
      </c>
      <c r="F14" s="10"/>
      <c r="G14" s="10"/>
      <c r="H14" s="10"/>
      <c r="I14" s="10"/>
      <c r="J14" s="10" t="s">
        <v>12</v>
      </c>
      <c r="K14" s="10" t="s">
        <v>16</v>
      </c>
      <c r="L14" s="10" t="s">
        <v>28</v>
      </c>
      <c r="M14" s="10" t="s">
        <v>29</v>
      </c>
      <c r="N14" s="10"/>
    </row>
    <row r="15" spans="1:74" ht="20.25" thickBot="1" x14ac:dyDescent="0.4">
      <c r="A15" s="20" t="s">
        <v>72</v>
      </c>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row>
    <row r="16" spans="1:74" x14ac:dyDescent="0.35"/>
    <row r="17" spans="2:14" s="17" customFormat="1" ht="19.5" x14ac:dyDescent="0.35">
      <c r="B17" s="51" t="s">
        <v>76</v>
      </c>
    </row>
    <row r="18" spans="2:14" x14ac:dyDescent="0.35">
      <c r="C18" s="16" t="s">
        <v>31</v>
      </c>
    </row>
    <row r="19" spans="2:14" x14ac:dyDescent="0.35">
      <c r="D19" s="48" t="s">
        <v>184</v>
      </c>
      <c r="E19" s="19" t="s">
        <v>36</v>
      </c>
    </row>
    <row r="20" spans="2:14" x14ac:dyDescent="0.35"/>
    <row r="21" spans="2:14" x14ac:dyDescent="0.35">
      <c r="C21" s="16" t="s">
        <v>32</v>
      </c>
    </row>
    <row r="22" spans="2:14" x14ac:dyDescent="0.35">
      <c r="D22" s="48" t="s">
        <v>33</v>
      </c>
      <c r="E22" s="19" t="s">
        <v>37</v>
      </c>
    </row>
    <row r="23" spans="2:14" x14ac:dyDescent="0.35"/>
    <row r="24" spans="2:14" x14ac:dyDescent="0.35">
      <c r="C24" s="16" t="s">
        <v>30</v>
      </c>
    </row>
    <row r="25" spans="2:14" x14ac:dyDescent="0.35">
      <c r="D25" s="70" t="s">
        <v>183</v>
      </c>
      <c r="E25" s="19" t="s">
        <v>38</v>
      </c>
    </row>
    <row r="26" spans="2:14" x14ac:dyDescent="0.35"/>
    <row r="27" spans="2:14" ht="19.5" x14ac:dyDescent="0.35">
      <c r="B27" s="51" t="s">
        <v>73</v>
      </c>
    </row>
    <row r="28" spans="2:14" x14ac:dyDescent="0.35">
      <c r="D28" s="2" t="s">
        <v>27</v>
      </c>
      <c r="K28" s="6" t="s">
        <v>26</v>
      </c>
      <c r="M28" s="49">
        <v>43556</v>
      </c>
      <c r="N28" s="19" t="s">
        <v>35</v>
      </c>
    </row>
    <row r="29" spans="2:14" s="17" customFormat="1" x14ac:dyDescent="0.35">
      <c r="D29" s="17" t="s">
        <v>48</v>
      </c>
      <c r="K29" s="6" t="s">
        <v>26</v>
      </c>
      <c r="M29" s="49">
        <v>44927</v>
      </c>
      <c r="N29" s="19" t="s">
        <v>49</v>
      </c>
    </row>
    <row r="30" spans="2:14" x14ac:dyDescent="0.35">
      <c r="D30" s="2" t="s">
        <v>57</v>
      </c>
      <c r="K30" s="6" t="s">
        <v>60</v>
      </c>
      <c r="M30" s="70" t="s">
        <v>229</v>
      </c>
      <c r="N30" s="19" t="s">
        <v>74</v>
      </c>
    </row>
    <row r="31" spans="2:14" x14ac:dyDescent="0.35">
      <c r="D31" s="17" t="s">
        <v>34</v>
      </c>
      <c r="K31" s="6" t="s">
        <v>60</v>
      </c>
      <c r="M31" s="50" t="str">
        <f>"Values in "&amp;CurrencyUnit.In&amp;" unless otherwise stated"</f>
        <v>Values in MMJPY unless otherwise stated</v>
      </c>
      <c r="N31" s="19" t="s">
        <v>75</v>
      </c>
    </row>
    <row r="32" spans="2:14" s="17" customFormat="1" x14ac:dyDescent="0.35"/>
    <row r="33" spans="1:75" x14ac:dyDescent="0.35">
      <c r="D33" s="17" t="s">
        <v>51</v>
      </c>
      <c r="K33" s="6" t="s">
        <v>61</v>
      </c>
      <c r="M33" s="25">
        <f>10^-6</f>
        <v>9.9999999999999995E-7</v>
      </c>
      <c r="N33" s="19" t="s">
        <v>54</v>
      </c>
    </row>
    <row r="34" spans="1:75" x14ac:dyDescent="0.35">
      <c r="D34" s="17" t="s">
        <v>52</v>
      </c>
      <c r="K34" s="6" t="s">
        <v>61</v>
      </c>
      <c r="M34" s="22">
        <f>10^3</f>
        <v>1000</v>
      </c>
      <c r="N34" s="19" t="s">
        <v>55</v>
      </c>
    </row>
    <row r="35" spans="1:75" customFormat="1" x14ac:dyDescent="0.35">
      <c r="D35" s="17" t="s">
        <v>53</v>
      </c>
      <c r="K35" s="6" t="s">
        <v>61</v>
      </c>
      <c r="M35" s="22">
        <f>10^6</f>
        <v>1000000</v>
      </c>
      <c r="N35" s="19" t="s">
        <v>56</v>
      </c>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17"/>
      <c r="BS35" s="17"/>
      <c r="BT35" s="17"/>
      <c r="BU35" s="17"/>
      <c r="BV35" s="17"/>
    </row>
    <row r="36" spans="1:75" customFormat="1" x14ac:dyDescent="0.35">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row>
    <row r="37" spans="1:75" s="17" customFormat="1" x14ac:dyDescent="0.35">
      <c r="D37" s="17" t="s">
        <v>148</v>
      </c>
      <c r="K37" s="6" t="s">
        <v>149</v>
      </c>
      <c r="M37" s="22">
        <v>12</v>
      </c>
      <c r="N37" s="19" t="s">
        <v>182</v>
      </c>
    </row>
    <row r="38" spans="1:75" s="17" customFormat="1" x14ac:dyDescent="0.35"/>
    <row r="39" spans="1:75" s="17" customFormat="1" x14ac:dyDescent="0.35">
      <c r="D39" s="17" t="s">
        <v>158</v>
      </c>
      <c r="K39" s="6" t="s">
        <v>156</v>
      </c>
      <c r="M39" s="22" t="s">
        <v>151</v>
      </c>
      <c r="N39" s="19" t="s">
        <v>152</v>
      </c>
    </row>
    <row r="40" spans="1:75" s="17" customFormat="1" x14ac:dyDescent="0.35">
      <c r="D40" s="17" t="s">
        <v>157</v>
      </c>
      <c r="K40" s="6" t="s">
        <v>156</v>
      </c>
      <c r="M40" s="22" t="s">
        <v>154</v>
      </c>
      <c r="N40" s="19" t="s">
        <v>153</v>
      </c>
    </row>
    <row r="41" spans="1:75" s="17" customFormat="1" x14ac:dyDescent="0.35">
      <c r="D41" s="17" t="s">
        <v>159</v>
      </c>
      <c r="K41" s="6" t="s">
        <v>156</v>
      </c>
      <c r="M41" s="22" t="s">
        <v>160</v>
      </c>
      <c r="N41" s="69" t="s">
        <v>155</v>
      </c>
    </row>
    <row r="42" spans="1:75" customFormat="1" x14ac:dyDescent="0.35"/>
    <row r="43" spans="1:75" s="17" customFormat="1" ht="20.25" thickBot="1" x14ac:dyDescent="0.4">
      <c r="A43" s="20" t="s">
        <v>46</v>
      </c>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row>
    <row r="44" spans="1:75" s="17" customFormat="1" x14ac:dyDescent="0.35"/>
    <row r="45" spans="1:75" s="17" customFormat="1" ht="19.5" x14ac:dyDescent="0.35">
      <c r="B45" s="51" t="s">
        <v>47</v>
      </c>
    </row>
    <row r="46" spans="1:75" s="17" customFormat="1" x14ac:dyDescent="0.35">
      <c r="D46" s="17" t="s">
        <v>82</v>
      </c>
      <c r="K46" s="6" t="s">
        <v>26</v>
      </c>
      <c r="O46" s="23">
        <f>ModelStartDate.In</f>
        <v>43556</v>
      </c>
      <c r="P46" s="15">
        <f>O47+1</f>
        <v>43922</v>
      </c>
      <c r="Q46" s="15">
        <f t="shared" ref="Q46:BV46" si="0">P47+1</f>
        <v>44287</v>
      </c>
      <c r="R46" s="15">
        <f t="shared" si="0"/>
        <v>44652</v>
      </c>
      <c r="S46" s="15">
        <f t="shared" si="0"/>
        <v>45017</v>
      </c>
      <c r="T46" s="15">
        <f t="shared" si="0"/>
        <v>45383</v>
      </c>
      <c r="U46" s="15">
        <f t="shared" si="0"/>
        <v>45748</v>
      </c>
      <c r="V46" s="15">
        <f t="shared" si="0"/>
        <v>46113</v>
      </c>
      <c r="W46" s="15">
        <f t="shared" si="0"/>
        <v>46478</v>
      </c>
      <c r="X46" s="15">
        <f t="shared" si="0"/>
        <v>46844</v>
      </c>
      <c r="Y46" s="15">
        <f t="shared" si="0"/>
        <v>47209</v>
      </c>
      <c r="Z46" s="15">
        <f t="shared" si="0"/>
        <v>47574</v>
      </c>
      <c r="AA46" s="15">
        <f t="shared" si="0"/>
        <v>47939</v>
      </c>
      <c r="AB46" s="15">
        <f t="shared" si="0"/>
        <v>48305</v>
      </c>
      <c r="AC46" s="15">
        <f t="shared" si="0"/>
        <v>48670</v>
      </c>
      <c r="AD46" s="15">
        <f t="shared" si="0"/>
        <v>49035</v>
      </c>
      <c r="AE46" s="15">
        <f t="shared" si="0"/>
        <v>49400</v>
      </c>
      <c r="AF46" s="15">
        <f t="shared" si="0"/>
        <v>49766</v>
      </c>
      <c r="AG46" s="15">
        <f t="shared" si="0"/>
        <v>50131</v>
      </c>
      <c r="AH46" s="15">
        <f t="shared" si="0"/>
        <v>50496</v>
      </c>
      <c r="AI46" s="15">
        <f t="shared" si="0"/>
        <v>50861</v>
      </c>
      <c r="AJ46" s="15">
        <f t="shared" si="0"/>
        <v>51227</v>
      </c>
      <c r="AK46" s="15">
        <f t="shared" si="0"/>
        <v>51592</v>
      </c>
      <c r="AL46" s="15">
        <f t="shared" si="0"/>
        <v>51957</v>
      </c>
      <c r="AM46" s="15">
        <f t="shared" si="0"/>
        <v>52322</v>
      </c>
      <c r="AN46" s="15">
        <f t="shared" si="0"/>
        <v>52688</v>
      </c>
      <c r="AO46" s="15">
        <f t="shared" si="0"/>
        <v>53053</v>
      </c>
      <c r="AP46" s="15">
        <f t="shared" si="0"/>
        <v>53418</v>
      </c>
      <c r="AQ46" s="15">
        <f t="shared" si="0"/>
        <v>53783</v>
      </c>
      <c r="AR46" s="15">
        <f t="shared" si="0"/>
        <v>54149</v>
      </c>
      <c r="AS46" s="15">
        <f t="shared" si="0"/>
        <v>54514</v>
      </c>
      <c r="AT46" s="15">
        <f t="shared" si="0"/>
        <v>54879</v>
      </c>
      <c r="AU46" s="15">
        <f t="shared" si="0"/>
        <v>55244</v>
      </c>
      <c r="AV46" s="15">
        <f t="shared" si="0"/>
        <v>55610</v>
      </c>
      <c r="AW46" s="15">
        <f t="shared" si="0"/>
        <v>55975</v>
      </c>
      <c r="AX46" s="15">
        <f t="shared" si="0"/>
        <v>56340</v>
      </c>
      <c r="AY46" s="15">
        <f t="shared" si="0"/>
        <v>56705</v>
      </c>
      <c r="AZ46" s="15">
        <f t="shared" si="0"/>
        <v>57071</v>
      </c>
      <c r="BA46" s="15">
        <f t="shared" si="0"/>
        <v>57436</v>
      </c>
      <c r="BB46" s="15">
        <f t="shared" si="0"/>
        <v>57801</v>
      </c>
      <c r="BC46" s="15">
        <f t="shared" si="0"/>
        <v>58166</v>
      </c>
      <c r="BD46" s="15">
        <f t="shared" si="0"/>
        <v>58532</v>
      </c>
      <c r="BE46" s="15">
        <f t="shared" si="0"/>
        <v>58897</v>
      </c>
      <c r="BF46" s="15">
        <f t="shared" si="0"/>
        <v>59262</v>
      </c>
      <c r="BG46" s="15">
        <f t="shared" si="0"/>
        <v>59627</v>
      </c>
      <c r="BH46" s="15">
        <f t="shared" si="0"/>
        <v>59993</v>
      </c>
      <c r="BI46" s="15">
        <f t="shared" si="0"/>
        <v>60358</v>
      </c>
      <c r="BJ46" s="15">
        <f t="shared" si="0"/>
        <v>60723</v>
      </c>
      <c r="BK46" s="15">
        <f t="shared" si="0"/>
        <v>61088</v>
      </c>
      <c r="BL46" s="15">
        <f t="shared" si="0"/>
        <v>61454</v>
      </c>
      <c r="BM46" s="15">
        <f t="shared" si="0"/>
        <v>61819</v>
      </c>
      <c r="BN46" s="15">
        <f t="shared" si="0"/>
        <v>62184</v>
      </c>
      <c r="BO46" s="15">
        <f t="shared" si="0"/>
        <v>62549</v>
      </c>
      <c r="BP46" s="15">
        <f t="shared" si="0"/>
        <v>62915</v>
      </c>
      <c r="BQ46" s="15">
        <f t="shared" si="0"/>
        <v>63280</v>
      </c>
      <c r="BR46" s="15">
        <f t="shared" si="0"/>
        <v>63645</v>
      </c>
      <c r="BS46" s="15">
        <f t="shared" si="0"/>
        <v>64010</v>
      </c>
      <c r="BT46" s="15">
        <f t="shared" si="0"/>
        <v>64376</v>
      </c>
      <c r="BU46" s="15">
        <f t="shared" si="0"/>
        <v>64741</v>
      </c>
      <c r="BV46" s="15">
        <f t="shared" si="0"/>
        <v>65106</v>
      </c>
      <c r="BW46" s="19" t="s">
        <v>81</v>
      </c>
    </row>
    <row r="47" spans="1:75" s="17" customFormat="1" x14ac:dyDescent="0.35">
      <c r="D47" s="17" t="s">
        <v>83</v>
      </c>
      <c r="K47" s="6" t="s">
        <v>26</v>
      </c>
      <c r="O47" s="15">
        <f>EOMONTH(O46,11)</f>
        <v>43921</v>
      </c>
      <c r="P47" s="15">
        <f>EOMONTH(P46,11)</f>
        <v>44286</v>
      </c>
      <c r="Q47" s="15">
        <f t="shared" ref="Q47:R47" si="1">EOMONTH(Q46,11)</f>
        <v>44651</v>
      </c>
      <c r="R47" s="15">
        <f t="shared" si="1"/>
        <v>45016</v>
      </c>
      <c r="S47" s="15">
        <f t="shared" ref="S47" si="2">EOMONTH(S46,11)</f>
        <v>45382</v>
      </c>
      <c r="T47" s="15">
        <f t="shared" ref="T47" si="3">EOMONTH(T46,11)</f>
        <v>45747</v>
      </c>
      <c r="U47" s="15">
        <f t="shared" ref="U47" si="4">EOMONTH(U46,11)</f>
        <v>46112</v>
      </c>
      <c r="V47" s="15">
        <f t="shared" ref="V47" si="5">EOMONTH(V46,11)</f>
        <v>46477</v>
      </c>
      <c r="W47" s="15">
        <f t="shared" ref="W47" si="6">EOMONTH(W46,11)</f>
        <v>46843</v>
      </c>
      <c r="X47" s="15">
        <f t="shared" ref="X47" si="7">EOMONTH(X46,11)</f>
        <v>47208</v>
      </c>
      <c r="Y47" s="15">
        <f t="shared" ref="Y47" si="8">EOMONTH(Y46,11)</f>
        <v>47573</v>
      </c>
      <c r="Z47" s="15">
        <f t="shared" ref="Z47" si="9">EOMONTH(Z46,11)</f>
        <v>47938</v>
      </c>
      <c r="AA47" s="15">
        <f t="shared" ref="AA47" si="10">EOMONTH(AA46,11)</f>
        <v>48304</v>
      </c>
      <c r="AB47" s="15">
        <f t="shared" ref="AB47" si="11">EOMONTH(AB46,11)</f>
        <v>48669</v>
      </c>
      <c r="AC47" s="15">
        <f t="shared" ref="AC47" si="12">EOMONTH(AC46,11)</f>
        <v>49034</v>
      </c>
      <c r="AD47" s="15">
        <f t="shared" ref="AD47" si="13">EOMONTH(AD46,11)</f>
        <v>49399</v>
      </c>
      <c r="AE47" s="15">
        <f t="shared" ref="AE47" si="14">EOMONTH(AE46,11)</f>
        <v>49765</v>
      </c>
      <c r="AF47" s="15">
        <f t="shared" ref="AF47" si="15">EOMONTH(AF46,11)</f>
        <v>50130</v>
      </c>
      <c r="AG47" s="15">
        <f t="shared" ref="AG47" si="16">EOMONTH(AG46,11)</f>
        <v>50495</v>
      </c>
      <c r="AH47" s="15">
        <f t="shared" ref="AH47" si="17">EOMONTH(AH46,11)</f>
        <v>50860</v>
      </c>
      <c r="AI47" s="15">
        <f t="shared" ref="AI47" si="18">EOMONTH(AI46,11)</f>
        <v>51226</v>
      </c>
      <c r="AJ47" s="15">
        <f t="shared" ref="AJ47" si="19">EOMONTH(AJ46,11)</f>
        <v>51591</v>
      </c>
      <c r="AK47" s="15">
        <f t="shared" ref="AK47" si="20">EOMONTH(AK46,11)</f>
        <v>51956</v>
      </c>
      <c r="AL47" s="15">
        <f t="shared" ref="AL47" si="21">EOMONTH(AL46,11)</f>
        <v>52321</v>
      </c>
      <c r="AM47" s="15">
        <f t="shared" ref="AM47" si="22">EOMONTH(AM46,11)</f>
        <v>52687</v>
      </c>
      <c r="AN47" s="15">
        <f t="shared" ref="AN47" si="23">EOMONTH(AN46,11)</f>
        <v>53052</v>
      </c>
      <c r="AO47" s="15">
        <f t="shared" ref="AO47" si="24">EOMONTH(AO46,11)</f>
        <v>53417</v>
      </c>
      <c r="AP47" s="15">
        <f t="shared" ref="AP47" si="25">EOMONTH(AP46,11)</f>
        <v>53782</v>
      </c>
      <c r="AQ47" s="15">
        <f t="shared" ref="AQ47" si="26">EOMONTH(AQ46,11)</f>
        <v>54148</v>
      </c>
      <c r="AR47" s="15">
        <f t="shared" ref="AR47" si="27">EOMONTH(AR46,11)</f>
        <v>54513</v>
      </c>
      <c r="AS47" s="15">
        <f t="shared" ref="AS47" si="28">EOMONTH(AS46,11)</f>
        <v>54878</v>
      </c>
      <c r="AT47" s="15">
        <f t="shared" ref="AT47" si="29">EOMONTH(AT46,11)</f>
        <v>55243</v>
      </c>
      <c r="AU47" s="15">
        <f t="shared" ref="AU47" si="30">EOMONTH(AU46,11)</f>
        <v>55609</v>
      </c>
      <c r="AV47" s="15">
        <f t="shared" ref="AV47" si="31">EOMONTH(AV46,11)</f>
        <v>55974</v>
      </c>
      <c r="AW47" s="15">
        <f t="shared" ref="AW47" si="32">EOMONTH(AW46,11)</f>
        <v>56339</v>
      </c>
      <c r="AX47" s="15">
        <f t="shared" ref="AX47" si="33">EOMONTH(AX46,11)</f>
        <v>56704</v>
      </c>
      <c r="AY47" s="15">
        <f t="shared" ref="AY47" si="34">EOMONTH(AY46,11)</f>
        <v>57070</v>
      </c>
      <c r="AZ47" s="15">
        <f t="shared" ref="AZ47" si="35">EOMONTH(AZ46,11)</f>
        <v>57435</v>
      </c>
      <c r="BA47" s="15">
        <f t="shared" ref="BA47" si="36">EOMONTH(BA46,11)</f>
        <v>57800</v>
      </c>
      <c r="BB47" s="15">
        <f t="shared" ref="BB47" si="37">EOMONTH(BB46,11)</f>
        <v>58165</v>
      </c>
      <c r="BC47" s="15">
        <f t="shared" ref="BC47" si="38">EOMONTH(BC46,11)</f>
        <v>58531</v>
      </c>
      <c r="BD47" s="15">
        <f t="shared" ref="BD47" si="39">EOMONTH(BD46,11)</f>
        <v>58896</v>
      </c>
      <c r="BE47" s="15">
        <f t="shared" ref="BE47" si="40">EOMONTH(BE46,11)</f>
        <v>59261</v>
      </c>
      <c r="BF47" s="15">
        <f t="shared" ref="BF47" si="41">EOMONTH(BF46,11)</f>
        <v>59626</v>
      </c>
      <c r="BG47" s="15">
        <f t="shared" ref="BG47" si="42">EOMONTH(BG46,11)</f>
        <v>59992</v>
      </c>
      <c r="BH47" s="15">
        <f t="shared" ref="BH47" si="43">EOMONTH(BH46,11)</f>
        <v>60357</v>
      </c>
      <c r="BI47" s="15">
        <f t="shared" ref="BI47" si="44">EOMONTH(BI46,11)</f>
        <v>60722</v>
      </c>
      <c r="BJ47" s="15">
        <f t="shared" ref="BJ47" si="45">EOMONTH(BJ46,11)</f>
        <v>61087</v>
      </c>
      <c r="BK47" s="15">
        <f t="shared" ref="BK47" si="46">EOMONTH(BK46,11)</f>
        <v>61453</v>
      </c>
      <c r="BL47" s="15">
        <f t="shared" ref="BL47" si="47">EOMONTH(BL46,11)</f>
        <v>61818</v>
      </c>
      <c r="BM47" s="15">
        <f t="shared" ref="BM47" si="48">EOMONTH(BM46,11)</f>
        <v>62183</v>
      </c>
      <c r="BN47" s="15">
        <f t="shared" ref="BN47" si="49">EOMONTH(BN46,11)</f>
        <v>62548</v>
      </c>
      <c r="BO47" s="15">
        <f t="shared" ref="BO47" si="50">EOMONTH(BO46,11)</f>
        <v>62914</v>
      </c>
      <c r="BP47" s="15">
        <f t="shared" ref="BP47" si="51">EOMONTH(BP46,11)</f>
        <v>63279</v>
      </c>
      <c r="BQ47" s="15">
        <f t="shared" ref="BQ47" si="52">EOMONTH(BQ46,11)</f>
        <v>63644</v>
      </c>
      <c r="BR47" s="15">
        <f t="shared" ref="BR47" si="53">EOMONTH(BR46,11)</f>
        <v>64009</v>
      </c>
      <c r="BS47" s="15">
        <f t="shared" ref="BS47" si="54">EOMONTH(BS46,11)</f>
        <v>64375</v>
      </c>
      <c r="BT47" s="15">
        <f t="shared" ref="BT47" si="55">EOMONTH(BT46,11)</f>
        <v>64740</v>
      </c>
      <c r="BU47" s="15">
        <f t="shared" ref="BU47" si="56">EOMONTH(BU46,11)</f>
        <v>65105</v>
      </c>
      <c r="BV47" s="15">
        <f t="shared" ref="BV47" si="57">EOMONTH(BV46,11)</f>
        <v>65470</v>
      </c>
      <c r="BW47" s="19" t="s">
        <v>127</v>
      </c>
    </row>
    <row r="48" spans="1:75" s="17" customFormat="1" x14ac:dyDescent="0.35">
      <c r="D48" s="17" t="s">
        <v>40</v>
      </c>
      <c r="K48" s="6" t="s">
        <v>62</v>
      </c>
      <c r="O48" s="22">
        <v>1</v>
      </c>
      <c r="P48" s="21">
        <f>O48+1</f>
        <v>2</v>
      </c>
      <c r="Q48" s="21">
        <f t="shared" ref="Q48:R48" si="58">P48+1</f>
        <v>3</v>
      </c>
      <c r="R48" s="21">
        <f t="shared" si="58"/>
        <v>4</v>
      </c>
      <c r="S48" s="21">
        <f t="shared" ref="S48:AH48" si="59">R48+1</f>
        <v>5</v>
      </c>
      <c r="T48" s="21">
        <f t="shared" si="59"/>
        <v>6</v>
      </c>
      <c r="U48" s="21">
        <f t="shared" si="59"/>
        <v>7</v>
      </c>
      <c r="V48" s="21">
        <f t="shared" si="59"/>
        <v>8</v>
      </c>
      <c r="W48" s="21">
        <f t="shared" si="59"/>
        <v>9</v>
      </c>
      <c r="X48" s="21">
        <f t="shared" si="59"/>
        <v>10</v>
      </c>
      <c r="Y48" s="21">
        <f t="shared" si="59"/>
        <v>11</v>
      </c>
      <c r="Z48" s="21">
        <f t="shared" si="59"/>
        <v>12</v>
      </c>
      <c r="AA48" s="21">
        <f t="shared" si="59"/>
        <v>13</v>
      </c>
      <c r="AB48" s="21">
        <f t="shared" si="59"/>
        <v>14</v>
      </c>
      <c r="AC48" s="21">
        <f t="shared" si="59"/>
        <v>15</v>
      </c>
      <c r="AD48" s="21">
        <f t="shared" si="59"/>
        <v>16</v>
      </c>
      <c r="AE48" s="21">
        <f t="shared" si="59"/>
        <v>17</v>
      </c>
      <c r="AF48" s="21">
        <f t="shared" si="59"/>
        <v>18</v>
      </c>
      <c r="AG48" s="21">
        <f t="shared" si="59"/>
        <v>19</v>
      </c>
      <c r="AH48" s="21">
        <f t="shared" si="59"/>
        <v>20</v>
      </c>
      <c r="AI48" s="21">
        <f t="shared" ref="AI48:BV48" si="60">AH48+1</f>
        <v>21</v>
      </c>
      <c r="AJ48" s="21">
        <f t="shared" si="60"/>
        <v>22</v>
      </c>
      <c r="AK48" s="21">
        <f t="shared" si="60"/>
        <v>23</v>
      </c>
      <c r="AL48" s="21">
        <f t="shared" si="60"/>
        <v>24</v>
      </c>
      <c r="AM48" s="21">
        <f t="shared" si="60"/>
        <v>25</v>
      </c>
      <c r="AN48" s="21">
        <f t="shared" si="60"/>
        <v>26</v>
      </c>
      <c r="AO48" s="21">
        <f t="shared" si="60"/>
        <v>27</v>
      </c>
      <c r="AP48" s="21">
        <f t="shared" si="60"/>
        <v>28</v>
      </c>
      <c r="AQ48" s="21">
        <f t="shared" si="60"/>
        <v>29</v>
      </c>
      <c r="AR48" s="21">
        <f t="shared" si="60"/>
        <v>30</v>
      </c>
      <c r="AS48" s="21">
        <f t="shared" si="60"/>
        <v>31</v>
      </c>
      <c r="AT48" s="21">
        <f t="shared" si="60"/>
        <v>32</v>
      </c>
      <c r="AU48" s="21">
        <f t="shared" si="60"/>
        <v>33</v>
      </c>
      <c r="AV48" s="21">
        <f t="shared" si="60"/>
        <v>34</v>
      </c>
      <c r="AW48" s="21">
        <f t="shared" si="60"/>
        <v>35</v>
      </c>
      <c r="AX48" s="21">
        <f t="shared" si="60"/>
        <v>36</v>
      </c>
      <c r="AY48" s="21">
        <f t="shared" si="60"/>
        <v>37</v>
      </c>
      <c r="AZ48" s="21">
        <f t="shared" si="60"/>
        <v>38</v>
      </c>
      <c r="BA48" s="21">
        <f t="shared" si="60"/>
        <v>39</v>
      </c>
      <c r="BB48" s="21">
        <f t="shared" si="60"/>
        <v>40</v>
      </c>
      <c r="BC48" s="21">
        <f t="shared" si="60"/>
        <v>41</v>
      </c>
      <c r="BD48" s="21">
        <f t="shared" si="60"/>
        <v>42</v>
      </c>
      <c r="BE48" s="21">
        <f t="shared" si="60"/>
        <v>43</v>
      </c>
      <c r="BF48" s="21">
        <f t="shared" si="60"/>
        <v>44</v>
      </c>
      <c r="BG48" s="21">
        <f t="shared" si="60"/>
        <v>45</v>
      </c>
      <c r="BH48" s="21">
        <f t="shared" si="60"/>
        <v>46</v>
      </c>
      <c r="BI48" s="21">
        <f t="shared" si="60"/>
        <v>47</v>
      </c>
      <c r="BJ48" s="21">
        <f t="shared" si="60"/>
        <v>48</v>
      </c>
      <c r="BK48" s="21">
        <f t="shared" si="60"/>
        <v>49</v>
      </c>
      <c r="BL48" s="21">
        <f t="shared" si="60"/>
        <v>50</v>
      </c>
      <c r="BM48" s="21">
        <f t="shared" si="60"/>
        <v>51</v>
      </c>
      <c r="BN48" s="21">
        <f t="shared" si="60"/>
        <v>52</v>
      </c>
      <c r="BO48" s="21">
        <f t="shared" si="60"/>
        <v>53</v>
      </c>
      <c r="BP48" s="21">
        <f t="shared" si="60"/>
        <v>54</v>
      </c>
      <c r="BQ48" s="21">
        <f t="shared" si="60"/>
        <v>55</v>
      </c>
      <c r="BR48" s="21">
        <f t="shared" si="60"/>
        <v>56</v>
      </c>
      <c r="BS48" s="21">
        <f t="shared" si="60"/>
        <v>57</v>
      </c>
      <c r="BT48" s="21">
        <f t="shared" si="60"/>
        <v>58</v>
      </c>
      <c r="BU48" s="21">
        <f t="shared" si="60"/>
        <v>59</v>
      </c>
      <c r="BV48" s="21">
        <f t="shared" si="60"/>
        <v>60</v>
      </c>
      <c r="BW48" s="47" t="s">
        <v>124</v>
      </c>
    </row>
    <row r="49" spans="2:75" s="17" customFormat="1" x14ac:dyDescent="0.35">
      <c r="D49" s="17" t="s">
        <v>84</v>
      </c>
      <c r="K49" s="6" t="s">
        <v>64</v>
      </c>
      <c r="O49" s="21">
        <f>O47-O46+1</f>
        <v>366</v>
      </c>
      <c r="P49" s="21">
        <f>P47-P46+1</f>
        <v>365</v>
      </c>
      <c r="Q49" s="21">
        <f>Q47-Q46+1</f>
        <v>365</v>
      </c>
      <c r="R49" s="21">
        <f>R47-R46+1</f>
        <v>365</v>
      </c>
      <c r="S49" s="21">
        <f t="shared" ref="S49:AH49" si="61">S47-S46+1</f>
        <v>366</v>
      </c>
      <c r="T49" s="21">
        <f t="shared" si="61"/>
        <v>365</v>
      </c>
      <c r="U49" s="21">
        <f t="shared" si="61"/>
        <v>365</v>
      </c>
      <c r="V49" s="21">
        <f t="shared" si="61"/>
        <v>365</v>
      </c>
      <c r="W49" s="21">
        <f t="shared" si="61"/>
        <v>366</v>
      </c>
      <c r="X49" s="21">
        <f t="shared" si="61"/>
        <v>365</v>
      </c>
      <c r="Y49" s="21">
        <f t="shared" si="61"/>
        <v>365</v>
      </c>
      <c r="Z49" s="21">
        <f t="shared" si="61"/>
        <v>365</v>
      </c>
      <c r="AA49" s="21">
        <f t="shared" si="61"/>
        <v>366</v>
      </c>
      <c r="AB49" s="21">
        <f t="shared" si="61"/>
        <v>365</v>
      </c>
      <c r="AC49" s="21">
        <f t="shared" si="61"/>
        <v>365</v>
      </c>
      <c r="AD49" s="21">
        <f t="shared" si="61"/>
        <v>365</v>
      </c>
      <c r="AE49" s="21">
        <f t="shared" si="61"/>
        <v>366</v>
      </c>
      <c r="AF49" s="21">
        <f t="shared" si="61"/>
        <v>365</v>
      </c>
      <c r="AG49" s="21">
        <f t="shared" si="61"/>
        <v>365</v>
      </c>
      <c r="AH49" s="21">
        <f t="shared" si="61"/>
        <v>365</v>
      </c>
      <c r="AI49" s="21">
        <f t="shared" ref="AI49:BV49" si="62">AI47-AI46+1</f>
        <v>366</v>
      </c>
      <c r="AJ49" s="21">
        <f t="shared" si="62"/>
        <v>365</v>
      </c>
      <c r="AK49" s="21">
        <f t="shared" si="62"/>
        <v>365</v>
      </c>
      <c r="AL49" s="21">
        <f t="shared" si="62"/>
        <v>365</v>
      </c>
      <c r="AM49" s="21">
        <f t="shared" si="62"/>
        <v>366</v>
      </c>
      <c r="AN49" s="21">
        <f t="shared" si="62"/>
        <v>365</v>
      </c>
      <c r="AO49" s="21">
        <f t="shared" si="62"/>
        <v>365</v>
      </c>
      <c r="AP49" s="21">
        <f t="shared" si="62"/>
        <v>365</v>
      </c>
      <c r="AQ49" s="21">
        <f t="shared" si="62"/>
        <v>366</v>
      </c>
      <c r="AR49" s="21">
        <f t="shared" si="62"/>
        <v>365</v>
      </c>
      <c r="AS49" s="21">
        <f t="shared" si="62"/>
        <v>365</v>
      </c>
      <c r="AT49" s="21">
        <f t="shared" si="62"/>
        <v>365</v>
      </c>
      <c r="AU49" s="21">
        <f t="shared" si="62"/>
        <v>366</v>
      </c>
      <c r="AV49" s="21">
        <f t="shared" si="62"/>
        <v>365</v>
      </c>
      <c r="AW49" s="21">
        <f t="shared" si="62"/>
        <v>365</v>
      </c>
      <c r="AX49" s="21">
        <f t="shared" si="62"/>
        <v>365</v>
      </c>
      <c r="AY49" s="21">
        <f t="shared" si="62"/>
        <v>366</v>
      </c>
      <c r="AZ49" s="21">
        <f t="shared" si="62"/>
        <v>365</v>
      </c>
      <c r="BA49" s="21">
        <f t="shared" si="62"/>
        <v>365</v>
      </c>
      <c r="BB49" s="21">
        <f t="shared" si="62"/>
        <v>365</v>
      </c>
      <c r="BC49" s="21">
        <f t="shared" si="62"/>
        <v>366</v>
      </c>
      <c r="BD49" s="21">
        <f t="shared" si="62"/>
        <v>365</v>
      </c>
      <c r="BE49" s="21">
        <f t="shared" si="62"/>
        <v>365</v>
      </c>
      <c r="BF49" s="21">
        <f t="shared" si="62"/>
        <v>365</v>
      </c>
      <c r="BG49" s="21">
        <f t="shared" si="62"/>
        <v>366</v>
      </c>
      <c r="BH49" s="21">
        <f t="shared" si="62"/>
        <v>365</v>
      </c>
      <c r="BI49" s="21">
        <f t="shared" si="62"/>
        <v>365</v>
      </c>
      <c r="BJ49" s="21">
        <f t="shared" si="62"/>
        <v>365</v>
      </c>
      <c r="BK49" s="21">
        <f t="shared" si="62"/>
        <v>366</v>
      </c>
      <c r="BL49" s="21">
        <f t="shared" si="62"/>
        <v>365</v>
      </c>
      <c r="BM49" s="21">
        <f t="shared" si="62"/>
        <v>365</v>
      </c>
      <c r="BN49" s="21">
        <f t="shared" si="62"/>
        <v>365</v>
      </c>
      <c r="BO49" s="21">
        <f t="shared" si="62"/>
        <v>366</v>
      </c>
      <c r="BP49" s="21">
        <f t="shared" si="62"/>
        <v>365</v>
      </c>
      <c r="BQ49" s="21">
        <f t="shared" si="62"/>
        <v>365</v>
      </c>
      <c r="BR49" s="21">
        <f t="shared" si="62"/>
        <v>365</v>
      </c>
      <c r="BS49" s="21">
        <f t="shared" si="62"/>
        <v>366</v>
      </c>
      <c r="BT49" s="21">
        <f t="shared" si="62"/>
        <v>365</v>
      </c>
      <c r="BU49" s="21">
        <f t="shared" si="62"/>
        <v>365</v>
      </c>
      <c r="BV49" s="21">
        <f t="shared" si="62"/>
        <v>365</v>
      </c>
      <c r="BW49" s="19" t="s">
        <v>85</v>
      </c>
    </row>
    <row r="50" spans="2:75" s="17" customFormat="1" x14ac:dyDescent="0.35">
      <c r="D50" s="17" t="s">
        <v>45</v>
      </c>
      <c r="K50" s="6" t="s">
        <v>21</v>
      </c>
      <c r="O50" s="45" t="b">
        <f t="shared" ref="O50" si="63">FcstStartDate.In&gt;=O47</f>
        <v>1</v>
      </c>
      <c r="P50" s="45" t="b">
        <f t="shared" ref="P50:BV50" si="64">FcstStartDate.In&gt;=P47</f>
        <v>1</v>
      </c>
      <c r="Q50" s="45" t="b">
        <f t="shared" si="64"/>
        <v>1</v>
      </c>
      <c r="R50" s="45" t="b">
        <f t="shared" si="64"/>
        <v>0</v>
      </c>
      <c r="S50" s="45" t="b">
        <f t="shared" si="64"/>
        <v>0</v>
      </c>
      <c r="T50" s="45" t="b">
        <f t="shared" si="64"/>
        <v>0</v>
      </c>
      <c r="U50" s="45" t="b">
        <f t="shared" si="64"/>
        <v>0</v>
      </c>
      <c r="V50" s="45" t="b">
        <f t="shared" si="64"/>
        <v>0</v>
      </c>
      <c r="W50" s="45" t="b">
        <f t="shared" si="64"/>
        <v>0</v>
      </c>
      <c r="X50" s="45" t="b">
        <f t="shared" si="64"/>
        <v>0</v>
      </c>
      <c r="Y50" s="45" t="b">
        <f t="shared" si="64"/>
        <v>0</v>
      </c>
      <c r="Z50" s="45" t="b">
        <f t="shared" si="64"/>
        <v>0</v>
      </c>
      <c r="AA50" s="45" t="b">
        <f t="shared" si="64"/>
        <v>0</v>
      </c>
      <c r="AB50" s="45" t="b">
        <f t="shared" si="64"/>
        <v>0</v>
      </c>
      <c r="AC50" s="45" t="b">
        <f t="shared" si="64"/>
        <v>0</v>
      </c>
      <c r="AD50" s="45" t="b">
        <f t="shared" si="64"/>
        <v>0</v>
      </c>
      <c r="AE50" s="45" t="b">
        <f t="shared" si="64"/>
        <v>0</v>
      </c>
      <c r="AF50" s="45" t="b">
        <f t="shared" si="64"/>
        <v>0</v>
      </c>
      <c r="AG50" s="45" t="b">
        <f t="shared" si="64"/>
        <v>0</v>
      </c>
      <c r="AH50" s="45" t="b">
        <f t="shared" si="64"/>
        <v>0</v>
      </c>
      <c r="AI50" s="45" t="b">
        <f t="shared" si="64"/>
        <v>0</v>
      </c>
      <c r="AJ50" s="45" t="b">
        <f t="shared" si="64"/>
        <v>0</v>
      </c>
      <c r="AK50" s="45" t="b">
        <f t="shared" si="64"/>
        <v>0</v>
      </c>
      <c r="AL50" s="45" t="b">
        <f t="shared" si="64"/>
        <v>0</v>
      </c>
      <c r="AM50" s="45" t="b">
        <f t="shared" si="64"/>
        <v>0</v>
      </c>
      <c r="AN50" s="45" t="b">
        <f t="shared" si="64"/>
        <v>0</v>
      </c>
      <c r="AO50" s="45" t="b">
        <f t="shared" si="64"/>
        <v>0</v>
      </c>
      <c r="AP50" s="45" t="b">
        <f t="shared" si="64"/>
        <v>0</v>
      </c>
      <c r="AQ50" s="45" t="b">
        <f t="shared" si="64"/>
        <v>0</v>
      </c>
      <c r="AR50" s="45" t="b">
        <f t="shared" si="64"/>
        <v>0</v>
      </c>
      <c r="AS50" s="45" t="b">
        <f t="shared" si="64"/>
        <v>0</v>
      </c>
      <c r="AT50" s="45" t="b">
        <f t="shared" si="64"/>
        <v>0</v>
      </c>
      <c r="AU50" s="45" t="b">
        <f t="shared" si="64"/>
        <v>0</v>
      </c>
      <c r="AV50" s="45" t="b">
        <f t="shared" si="64"/>
        <v>0</v>
      </c>
      <c r="AW50" s="45" t="b">
        <f t="shared" si="64"/>
        <v>0</v>
      </c>
      <c r="AX50" s="45" t="b">
        <f t="shared" si="64"/>
        <v>0</v>
      </c>
      <c r="AY50" s="45" t="b">
        <f t="shared" si="64"/>
        <v>0</v>
      </c>
      <c r="AZ50" s="45" t="b">
        <f t="shared" si="64"/>
        <v>0</v>
      </c>
      <c r="BA50" s="45" t="b">
        <f t="shared" si="64"/>
        <v>0</v>
      </c>
      <c r="BB50" s="45" t="b">
        <f t="shared" si="64"/>
        <v>0</v>
      </c>
      <c r="BC50" s="45" t="b">
        <f t="shared" si="64"/>
        <v>0</v>
      </c>
      <c r="BD50" s="45" t="b">
        <f t="shared" si="64"/>
        <v>0</v>
      </c>
      <c r="BE50" s="45" t="b">
        <f t="shared" si="64"/>
        <v>0</v>
      </c>
      <c r="BF50" s="45" t="b">
        <f t="shared" si="64"/>
        <v>0</v>
      </c>
      <c r="BG50" s="45" t="b">
        <f t="shared" si="64"/>
        <v>0</v>
      </c>
      <c r="BH50" s="45" t="b">
        <f t="shared" si="64"/>
        <v>0</v>
      </c>
      <c r="BI50" s="45" t="b">
        <f t="shared" si="64"/>
        <v>0</v>
      </c>
      <c r="BJ50" s="45" t="b">
        <f t="shared" si="64"/>
        <v>0</v>
      </c>
      <c r="BK50" s="45" t="b">
        <f t="shared" si="64"/>
        <v>0</v>
      </c>
      <c r="BL50" s="45" t="b">
        <f t="shared" si="64"/>
        <v>0</v>
      </c>
      <c r="BM50" s="45" t="b">
        <f t="shared" si="64"/>
        <v>0</v>
      </c>
      <c r="BN50" s="45" t="b">
        <f t="shared" si="64"/>
        <v>0</v>
      </c>
      <c r="BO50" s="45" t="b">
        <f t="shared" si="64"/>
        <v>0</v>
      </c>
      <c r="BP50" s="45" t="b">
        <f t="shared" si="64"/>
        <v>0</v>
      </c>
      <c r="BQ50" s="45" t="b">
        <f t="shared" si="64"/>
        <v>0</v>
      </c>
      <c r="BR50" s="45" t="b">
        <f t="shared" si="64"/>
        <v>0</v>
      </c>
      <c r="BS50" s="45" t="b">
        <f t="shared" si="64"/>
        <v>0</v>
      </c>
      <c r="BT50" s="45" t="b">
        <f t="shared" si="64"/>
        <v>0</v>
      </c>
      <c r="BU50" s="45" t="b">
        <f t="shared" si="64"/>
        <v>0</v>
      </c>
      <c r="BV50" s="45" t="b">
        <f t="shared" si="64"/>
        <v>0</v>
      </c>
      <c r="BW50" s="19" t="s">
        <v>86</v>
      </c>
    </row>
    <row r="51" spans="2:75" s="17" customFormat="1" x14ac:dyDescent="0.35">
      <c r="D51" s="17" t="s">
        <v>50</v>
      </c>
      <c r="K51" s="6" t="s">
        <v>21</v>
      </c>
      <c r="O51" s="45" t="b">
        <f t="shared" ref="O51" si="65">AND(O46&lt;=FcstStartDate.In,FcstStartDate.In&lt;=O47)</f>
        <v>0</v>
      </c>
      <c r="P51" s="45" t="b">
        <f t="shared" ref="P51:BV51" si="66">AND(P46&lt;=FcstStartDate.In,FcstStartDate.In&lt;=P47)</f>
        <v>0</v>
      </c>
      <c r="Q51" s="45" t="b">
        <f t="shared" si="66"/>
        <v>0</v>
      </c>
      <c r="R51" s="45" t="b">
        <f t="shared" si="66"/>
        <v>1</v>
      </c>
      <c r="S51" s="45" t="b">
        <f t="shared" si="66"/>
        <v>0</v>
      </c>
      <c r="T51" s="45" t="b">
        <f t="shared" si="66"/>
        <v>0</v>
      </c>
      <c r="U51" s="45" t="b">
        <f t="shared" si="66"/>
        <v>0</v>
      </c>
      <c r="V51" s="45" t="b">
        <f t="shared" si="66"/>
        <v>0</v>
      </c>
      <c r="W51" s="45" t="b">
        <f t="shared" si="66"/>
        <v>0</v>
      </c>
      <c r="X51" s="45" t="b">
        <f t="shared" si="66"/>
        <v>0</v>
      </c>
      <c r="Y51" s="45" t="b">
        <f t="shared" si="66"/>
        <v>0</v>
      </c>
      <c r="Z51" s="45" t="b">
        <f t="shared" si="66"/>
        <v>0</v>
      </c>
      <c r="AA51" s="45" t="b">
        <f t="shared" si="66"/>
        <v>0</v>
      </c>
      <c r="AB51" s="45" t="b">
        <f t="shared" si="66"/>
        <v>0</v>
      </c>
      <c r="AC51" s="45" t="b">
        <f t="shared" si="66"/>
        <v>0</v>
      </c>
      <c r="AD51" s="45" t="b">
        <f t="shared" si="66"/>
        <v>0</v>
      </c>
      <c r="AE51" s="45" t="b">
        <f t="shared" si="66"/>
        <v>0</v>
      </c>
      <c r="AF51" s="45" t="b">
        <f t="shared" si="66"/>
        <v>0</v>
      </c>
      <c r="AG51" s="45" t="b">
        <f t="shared" si="66"/>
        <v>0</v>
      </c>
      <c r="AH51" s="45" t="b">
        <f t="shared" si="66"/>
        <v>0</v>
      </c>
      <c r="AI51" s="45" t="b">
        <f t="shared" si="66"/>
        <v>0</v>
      </c>
      <c r="AJ51" s="45" t="b">
        <f t="shared" si="66"/>
        <v>0</v>
      </c>
      <c r="AK51" s="45" t="b">
        <f t="shared" si="66"/>
        <v>0</v>
      </c>
      <c r="AL51" s="45" t="b">
        <f t="shared" si="66"/>
        <v>0</v>
      </c>
      <c r="AM51" s="45" t="b">
        <f t="shared" si="66"/>
        <v>0</v>
      </c>
      <c r="AN51" s="45" t="b">
        <f t="shared" si="66"/>
        <v>0</v>
      </c>
      <c r="AO51" s="45" t="b">
        <f t="shared" si="66"/>
        <v>0</v>
      </c>
      <c r="AP51" s="45" t="b">
        <f t="shared" si="66"/>
        <v>0</v>
      </c>
      <c r="AQ51" s="45" t="b">
        <f t="shared" si="66"/>
        <v>0</v>
      </c>
      <c r="AR51" s="45" t="b">
        <f t="shared" si="66"/>
        <v>0</v>
      </c>
      <c r="AS51" s="45" t="b">
        <f t="shared" si="66"/>
        <v>0</v>
      </c>
      <c r="AT51" s="45" t="b">
        <f t="shared" si="66"/>
        <v>0</v>
      </c>
      <c r="AU51" s="45" t="b">
        <f t="shared" si="66"/>
        <v>0</v>
      </c>
      <c r="AV51" s="45" t="b">
        <f t="shared" si="66"/>
        <v>0</v>
      </c>
      <c r="AW51" s="45" t="b">
        <f t="shared" si="66"/>
        <v>0</v>
      </c>
      <c r="AX51" s="45" t="b">
        <f t="shared" si="66"/>
        <v>0</v>
      </c>
      <c r="AY51" s="45" t="b">
        <f t="shared" si="66"/>
        <v>0</v>
      </c>
      <c r="AZ51" s="45" t="b">
        <f t="shared" si="66"/>
        <v>0</v>
      </c>
      <c r="BA51" s="45" t="b">
        <f t="shared" si="66"/>
        <v>0</v>
      </c>
      <c r="BB51" s="45" t="b">
        <f t="shared" si="66"/>
        <v>0</v>
      </c>
      <c r="BC51" s="45" t="b">
        <f t="shared" si="66"/>
        <v>0</v>
      </c>
      <c r="BD51" s="45" t="b">
        <f t="shared" si="66"/>
        <v>0</v>
      </c>
      <c r="BE51" s="45" t="b">
        <f t="shared" si="66"/>
        <v>0</v>
      </c>
      <c r="BF51" s="45" t="b">
        <f t="shared" si="66"/>
        <v>0</v>
      </c>
      <c r="BG51" s="45" t="b">
        <f t="shared" si="66"/>
        <v>0</v>
      </c>
      <c r="BH51" s="45" t="b">
        <f t="shared" si="66"/>
        <v>0</v>
      </c>
      <c r="BI51" s="45" t="b">
        <f t="shared" si="66"/>
        <v>0</v>
      </c>
      <c r="BJ51" s="45" t="b">
        <f t="shared" si="66"/>
        <v>0</v>
      </c>
      <c r="BK51" s="45" t="b">
        <f t="shared" si="66"/>
        <v>0</v>
      </c>
      <c r="BL51" s="45" t="b">
        <f t="shared" si="66"/>
        <v>0</v>
      </c>
      <c r="BM51" s="45" t="b">
        <f t="shared" si="66"/>
        <v>0</v>
      </c>
      <c r="BN51" s="45" t="b">
        <f t="shared" si="66"/>
        <v>0</v>
      </c>
      <c r="BO51" s="45" t="b">
        <f t="shared" si="66"/>
        <v>0</v>
      </c>
      <c r="BP51" s="45" t="b">
        <f t="shared" si="66"/>
        <v>0</v>
      </c>
      <c r="BQ51" s="45" t="b">
        <f t="shared" si="66"/>
        <v>0</v>
      </c>
      <c r="BR51" s="45" t="b">
        <f t="shared" si="66"/>
        <v>0</v>
      </c>
      <c r="BS51" s="45" t="b">
        <f t="shared" si="66"/>
        <v>0</v>
      </c>
      <c r="BT51" s="45" t="b">
        <f t="shared" si="66"/>
        <v>0</v>
      </c>
      <c r="BU51" s="45" t="b">
        <f t="shared" si="66"/>
        <v>0</v>
      </c>
      <c r="BV51" s="45" t="b">
        <f t="shared" si="66"/>
        <v>0</v>
      </c>
      <c r="BW51" s="19" t="s">
        <v>87</v>
      </c>
    </row>
    <row r="52" spans="2:75" s="17" customFormat="1" x14ac:dyDescent="0.35">
      <c r="D52" s="17" t="s">
        <v>44</v>
      </c>
      <c r="K52" s="6" t="s">
        <v>60</v>
      </c>
      <c r="O52" s="46" t="str">
        <f t="shared" ref="O52" si="67">IF(O50,"Act",IF(O51,"Current Prd","Fcst"))</f>
        <v>Act</v>
      </c>
      <c r="P52" s="46" t="str">
        <f t="shared" ref="P52" si="68">IF(P50,"Act",IF(P51,"Current Prd","Fcst"))</f>
        <v>Act</v>
      </c>
      <c r="Q52" s="46" t="str">
        <f t="shared" ref="Q52" si="69">IF(Q50,"Act",IF(Q51,"Current Prd","Fcst"))</f>
        <v>Act</v>
      </c>
      <c r="R52" s="46" t="str">
        <f t="shared" ref="R52" si="70">IF(R50,"Act",IF(R51,"Current Prd","Fcst"))</f>
        <v>Current Prd</v>
      </c>
      <c r="S52" s="75" t="str">
        <f t="shared" ref="S52" si="71">IF(S50,"Act",IF(S51,"Current Prd","Fcst"))</f>
        <v>Fcst</v>
      </c>
      <c r="T52" s="46" t="str">
        <f t="shared" ref="T52" si="72">IF(T50,"Act",IF(T51,"Current Prd","Fcst"))</f>
        <v>Fcst</v>
      </c>
      <c r="U52" s="46" t="str">
        <f t="shared" ref="U52" si="73">IF(U50,"Act",IF(U51,"Current Prd","Fcst"))</f>
        <v>Fcst</v>
      </c>
      <c r="V52" s="46" t="str">
        <f t="shared" ref="V52" si="74">IF(V50,"Act",IF(V51,"Current Prd","Fcst"))</f>
        <v>Fcst</v>
      </c>
      <c r="W52" s="46" t="str">
        <f t="shared" ref="W52" si="75">IF(W50,"Act",IF(W51,"Current Prd","Fcst"))</f>
        <v>Fcst</v>
      </c>
      <c r="X52" s="46" t="str">
        <f t="shared" ref="X52" si="76">IF(X50,"Act",IF(X51,"Current Prd","Fcst"))</f>
        <v>Fcst</v>
      </c>
      <c r="Y52" s="46" t="str">
        <f t="shared" ref="Y52" si="77">IF(Y50,"Act",IF(Y51,"Current Prd","Fcst"))</f>
        <v>Fcst</v>
      </c>
      <c r="Z52" s="46" t="str">
        <f t="shared" ref="Z52" si="78">IF(Z50,"Act",IF(Z51,"Current Prd","Fcst"))</f>
        <v>Fcst</v>
      </c>
      <c r="AA52" s="46" t="str">
        <f t="shared" ref="AA52" si="79">IF(AA50,"Act",IF(AA51,"Current Prd","Fcst"))</f>
        <v>Fcst</v>
      </c>
      <c r="AB52" s="46" t="str">
        <f t="shared" ref="AB52" si="80">IF(AB50,"Act",IF(AB51,"Current Prd","Fcst"))</f>
        <v>Fcst</v>
      </c>
      <c r="AC52" s="46" t="str">
        <f t="shared" ref="AC52" si="81">IF(AC50,"Act",IF(AC51,"Current Prd","Fcst"))</f>
        <v>Fcst</v>
      </c>
      <c r="AD52" s="46" t="str">
        <f t="shared" ref="AD52" si="82">IF(AD50,"Act",IF(AD51,"Current Prd","Fcst"))</f>
        <v>Fcst</v>
      </c>
      <c r="AE52" s="46" t="str">
        <f t="shared" ref="AE52" si="83">IF(AE50,"Act",IF(AE51,"Current Prd","Fcst"))</f>
        <v>Fcst</v>
      </c>
      <c r="AF52" s="46" t="str">
        <f t="shared" ref="AF52" si="84">IF(AF50,"Act",IF(AF51,"Current Prd","Fcst"))</f>
        <v>Fcst</v>
      </c>
      <c r="AG52" s="46" t="str">
        <f t="shared" ref="AG52" si="85">IF(AG50,"Act",IF(AG51,"Current Prd","Fcst"))</f>
        <v>Fcst</v>
      </c>
      <c r="AH52" s="46" t="str">
        <f t="shared" ref="AH52" si="86">IF(AH50,"Act",IF(AH51,"Current Prd","Fcst"))</f>
        <v>Fcst</v>
      </c>
      <c r="AI52" s="46" t="str">
        <f t="shared" ref="AI52" si="87">IF(AI50,"Act",IF(AI51,"Current Prd","Fcst"))</f>
        <v>Fcst</v>
      </c>
      <c r="AJ52" s="46" t="str">
        <f t="shared" ref="AJ52" si="88">IF(AJ50,"Act",IF(AJ51,"Current Prd","Fcst"))</f>
        <v>Fcst</v>
      </c>
      <c r="AK52" s="46" t="str">
        <f t="shared" ref="AK52" si="89">IF(AK50,"Act",IF(AK51,"Current Prd","Fcst"))</f>
        <v>Fcst</v>
      </c>
      <c r="AL52" s="46" t="str">
        <f t="shared" ref="AL52" si="90">IF(AL50,"Act",IF(AL51,"Current Prd","Fcst"))</f>
        <v>Fcst</v>
      </c>
      <c r="AM52" s="46" t="str">
        <f t="shared" ref="AM52" si="91">IF(AM50,"Act",IF(AM51,"Current Prd","Fcst"))</f>
        <v>Fcst</v>
      </c>
      <c r="AN52" s="46" t="str">
        <f t="shared" ref="AN52" si="92">IF(AN50,"Act",IF(AN51,"Current Prd","Fcst"))</f>
        <v>Fcst</v>
      </c>
      <c r="AO52" s="46" t="str">
        <f t="shared" ref="AO52" si="93">IF(AO50,"Act",IF(AO51,"Current Prd","Fcst"))</f>
        <v>Fcst</v>
      </c>
      <c r="AP52" s="46" t="str">
        <f t="shared" ref="AP52" si="94">IF(AP50,"Act",IF(AP51,"Current Prd","Fcst"))</f>
        <v>Fcst</v>
      </c>
      <c r="AQ52" s="46" t="str">
        <f t="shared" ref="AQ52" si="95">IF(AQ50,"Act",IF(AQ51,"Current Prd","Fcst"))</f>
        <v>Fcst</v>
      </c>
      <c r="AR52" s="46" t="str">
        <f t="shared" ref="AR52" si="96">IF(AR50,"Act",IF(AR51,"Current Prd","Fcst"))</f>
        <v>Fcst</v>
      </c>
      <c r="AS52" s="46" t="str">
        <f t="shared" ref="AS52" si="97">IF(AS50,"Act",IF(AS51,"Current Prd","Fcst"))</f>
        <v>Fcst</v>
      </c>
      <c r="AT52" s="46" t="str">
        <f t="shared" ref="AT52" si="98">IF(AT50,"Act",IF(AT51,"Current Prd","Fcst"))</f>
        <v>Fcst</v>
      </c>
      <c r="AU52" s="46" t="str">
        <f t="shared" ref="AU52" si="99">IF(AU50,"Act",IF(AU51,"Current Prd","Fcst"))</f>
        <v>Fcst</v>
      </c>
      <c r="AV52" s="46" t="str">
        <f t="shared" ref="AV52" si="100">IF(AV50,"Act",IF(AV51,"Current Prd","Fcst"))</f>
        <v>Fcst</v>
      </c>
      <c r="AW52" s="46" t="str">
        <f t="shared" ref="AW52" si="101">IF(AW50,"Act",IF(AW51,"Current Prd","Fcst"))</f>
        <v>Fcst</v>
      </c>
      <c r="AX52" s="46" t="str">
        <f t="shared" ref="AX52" si="102">IF(AX50,"Act",IF(AX51,"Current Prd","Fcst"))</f>
        <v>Fcst</v>
      </c>
      <c r="AY52" s="46" t="str">
        <f t="shared" ref="AY52" si="103">IF(AY50,"Act",IF(AY51,"Current Prd","Fcst"))</f>
        <v>Fcst</v>
      </c>
      <c r="AZ52" s="46" t="str">
        <f t="shared" ref="AZ52" si="104">IF(AZ50,"Act",IF(AZ51,"Current Prd","Fcst"))</f>
        <v>Fcst</v>
      </c>
      <c r="BA52" s="46" t="str">
        <f t="shared" ref="BA52" si="105">IF(BA50,"Act",IF(BA51,"Current Prd","Fcst"))</f>
        <v>Fcst</v>
      </c>
      <c r="BB52" s="46" t="str">
        <f t="shared" ref="BB52" si="106">IF(BB50,"Act",IF(BB51,"Current Prd","Fcst"))</f>
        <v>Fcst</v>
      </c>
      <c r="BC52" s="46" t="str">
        <f t="shared" ref="BC52" si="107">IF(BC50,"Act",IF(BC51,"Current Prd","Fcst"))</f>
        <v>Fcst</v>
      </c>
      <c r="BD52" s="46" t="str">
        <f t="shared" ref="BD52" si="108">IF(BD50,"Act",IF(BD51,"Current Prd","Fcst"))</f>
        <v>Fcst</v>
      </c>
      <c r="BE52" s="46" t="str">
        <f t="shared" ref="BE52" si="109">IF(BE50,"Act",IF(BE51,"Current Prd","Fcst"))</f>
        <v>Fcst</v>
      </c>
      <c r="BF52" s="46" t="str">
        <f t="shared" ref="BF52" si="110">IF(BF50,"Act",IF(BF51,"Current Prd","Fcst"))</f>
        <v>Fcst</v>
      </c>
      <c r="BG52" s="46" t="str">
        <f t="shared" ref="BG52" si="111">IF(BG50,"Act",IF(BG51,"Current Prd","Fcst"))</f>
        <v>Fcst</v>
      </c>
      <c r="BH52" s="46" t="str">
        <f t="shared" ref="BH52" si="112">IF(BH50,"Act",IF(BH51,"Current Prd","Fcst"))</f>
        <v>Fcst</v>
      </c>
      <c r="BI52" s="46" t="str">
        <f t="shared" ref="BI52" si="113">IF(BI50,"Act",IF(BI51,"Current Prd","Fcst"))</f>
        <v>Fcst</v>
      </c>
      <c r="BJ52" s="46" t="str">
        <f t="shared" ref="BJ52" si="114">IF(BJ50,"Act",IF(BJ51,"Current Prd","Fcst"))</f>
        <v>Fcst</v>
      </c>
      <c r="BK52" s="46" t="str">
        <f t="shared" ref="BK52" si="115">IF(BK50,"Act",IF(BK51,"Current Prd","Fcst"))</f>
        <v>Fcst</v>
      </c>
      <c r="BL52" s="46" t="str">
        <f t="shared" ref="BL52" si="116">IF(BL50,"Act",IF(BL51,"Current Prd","Fcst"))</f>
        <v>Fcst</v>
      </c>
      <c r="BM52" s="46" t="str">
        <f t="shared" ref="BM52" si="117">IF(BM50,"Act",IF(BM51,"Current Prd","Fcst"))</f>
        <v>Fcst</v>
      </c>
      <c r="BN52" s="46" t="str">
        <f t="shared" ref="BN52" si="118">IF(BN50,"Act",IF(BN51,"Current Prd","Fcst"))</f>
        <v>Fcst</v>
      </c>
      <c r="BO52" s="46" t="str">
        <f t="shared" ref="BO52" si="119">IF(BO50,"Act",IF(BO51,"Current Prd","Fcst"))</f>
        <v>Fcst</v>
      </c>
      <c r="BP52" s="46" t="str">
        <f t="shared" ref="BP52" si="120">IF(BP50,"Act",IF(BP51,"Current Prd","Fcst"))</f>
        <v>Fcst</v>
      </c>
      <c r="BQ52" s="46" t="str">
        <f t="shared" ref="BQ52" si="121">IF(BQ50,"Act",IF(BQ51,"Current Prd","Fcst"))</f>
        <v>Fcst</v>
      </c>
      <c r="BR52" s="46" t="str">
        <f t="shared" ref="BR52" si="122">IF(BR50,"Act",IF(BR51,"Current Prd","Fcst"))</f>
        <v>Fcst</v>
      </c>
      <c r="BS52" s="46" t="str">
        <f t="shared" ref="BS52" si="123">IF(BS50,"Act",IF(BS51,"Current Prd","Fcst"))</f>
        <v>Fcst</v>
      </c>
      <c r="BT52" s="46" t="str">
        <f t="shared" ref="BT52" si="124">IF(BT50,"Act",IF(BT51,"Current Prd","Fcst"))</f>
        <v>Fcst</v>
      </c>
      <c r="BU52" s="46" t="str">
        <f t="shared" ref="BU52" si="125">IF(BU50,"Act",IF(BU51,"Current Prd","Fcst"))</f>
        <v>Fcst</v>
      </c>
      <c r="BV52" s="46" t="str">
        <f t="shared" ref="BV52" si="126">IF(BV50,"Act",IF(BV51,"Current Prd","Fcst"))</f>
        <v>Fcst</v>
      </c>
      <c r="BW52" s="19" t="s">
        <v>88</v>
      </c>
    </row>
    <row r="53" spans="2:75" s="17" customFormat="1" x14ac:dyDescent="0.35">
      <c r="D53" s="17" t="s">
        <v>41</v>
      </c>
      <c r="K53" s="6" t="s">
        <v>63</v>
      </c>
      <c r="O53" s="26">
        <f t="shared" ref="O53:AT53" si="127">YEAR(O47)</f>
        <v>2020</v>
      </c>
      <c r="P53" s="26">
        <f t="shared" si="127"/>
        <v>2021</v>
      </c>
      <c r="Q53" s="26">
        <f t="shared" si="127"/>
        <v>2022</v>
      </c>
      <c r="R53" s="26">
        <f t="shared" si="127"/>
        <v>2023</v>
      </c>
      <c r="S53" s="26">
        <f t="shared" si="127"/>
        <v>2024</v>
      </c>
      <c r="T53" s="26">
        <f t="shared" si="127"/>
        <v>2025</v>
      </c>
      <c r="U53" s="26">
        <f t="shared" si="127"/>
        <v>2026</v>
      </c>
      <c r="V53" s="26">
        <f t="shared" si="127"/>
        <v>2027</v>
      </c>
      <c r="W53" s="26">
        <f t="shared" si="127"/>
        <v>2028</v>
      </c>
      <c r="X53" s="26">
        <f t="shared" si="127"/>
        <v>2029</v>
      </c>
      <c r="Y53" s="26">
        <f t="shared" si="127"/>
        <v>2030</v>
      </c>
      <c r="Z53" s="26">
        <f t="shared" si="127"/>
        <v>2031</v>
      </c>
      <c r="AA53" s="26">
        <f t="shared" si="127"/>
        <v>2032</v>
      </c>
      <c r="AB53" s="26">
        <f t="shared" si="127"/>
        <v>2033</v>
      </c>
      <c r="AC53" s="26">
        <f t="shared" si="127"/>
        <v>2034</v>
      </c>
      <c r="AD53" s="26">
        <f t="shared" si="127"/>
        <v>2035</v>
      </c>
      <c r="AE53" s="26">
        <f t="shared" si="127"/>
        <v>2036</v>
      </c>
      <c r="AF53" s="26">
        <f t="shared" si="127"/>
        <v>2037</v>
      </c>
      <c r="AG53" s="26">
        <f t="shared" si="127"/>
        <v>2038</v>
      </c>
      <c r="AH53" s="26">
        <f t="shared" si="127"/>
        <v>2039</v>
      </c>
      <c r="AI53" s="26">
        <f t="shared" si="127"/>
        <v>2040</v>
      </c>
      <c r="AJ53" s="26">
        <f t="shared" si="127"/>
        <v>2041</v>
      </c>
      <c r="AK53" s="26">
        <f t="shared" si="127"/>
        <v>2042</v>
      </c>
      <c r="AL53" s="26">
        <f t="shared" si="127"/>
        <v>2043</v>
      </c>
      <c r="AM53" s="26">
        <f t="shared" si="127"/>
        <v>2044</v>
      </c>
      <c r="AN53" s="26">
        <f t="shared" si="127"/>
        <v>2045</v>
      </c>
      <c r="AO53" s="26">
        <f t="shared" si="127"/>
        <v>2046</v>
      </c>
      <c r="AP53" s="26">
        <f t="shared" si="127"/>
        <v>2047</v>
      </c>
      <c r="AQ53" s="26">
        <f t="shared" si="127"/>
        <v>2048</v>
      </c>
      <c r="AR53" s="26">
        <f t="shared" si="127"/>
        <v>2049</v>
      </c>
      <c r="AS53" s="26">
        <f t="shared" si="127"/>
        <v>2050</v>
      </c>
      <c r="AT53" s="26">
        <f t="shared" si="127"/>
        <v>2051</v>
      </c>
      <c r="AU53" s="26">
        <f t="shared" ref="AU53:BV53" si="128">YEAR(AU47)</f>
        <v>2052</v>
      </c>
      <c r="AV53" s="26">
        <f t="shared" si="128"/>
        <v>2053</v>
      </c>
      <c r="AW53" s="26">
        <f t="shared" si="128"/>
        <v>2054</v>
      </c>
      <c r="AX53" s="26">
        <f t="shared" si="128"/>
        <v>2055</v>
      </c>
      <c r="AY53" s="26">
        <f t="shared" si="128"/>
        <v>2056</v>
      </c>
      <c r="AZ53" s="26">
        <f t="shared" si="128"/>
        <v>2057</v>
      </c>
      <c r="BA53" s="26">
        <f t="shared" si="128"/>
        <v>2058</v>
      </c>
      <c r="BB53" s="26">
        <f t="shared" si="128"/>
        <v>2059</v>
      </c>
      <c r="BC53" s="26">
        <f t="shared" si="128"/>
        <v>2060</v>
      </c>
      <c r="BD53" s="26">
        <f t="shared" si="128"/>
        <v>2061</v>
      </c>
      <c r="BE53" s="26">
        <f t="shared" si="128"/>
        <v>2062</v>
      </c>
      <c r="BF53" s="26">
        <f t="shared" si="128"/>
        <v>2063</v>
      </c>
      <c r="BG53" s="26">
        <f t="shared" si="128"/>
        <v>2064</v>
      </c>
      <c r="BH53" s="26">
        <f t="shared" si="128"/>
        <v>2065</v>
      </c>
      <c r="BI53" s="26">
        <f t="shared" si="128"/>
        <v>2066</v>
      </c>
      <c r="BJ53" s="26">
        <f t="shared" si="128"/>
        <v>2067</v>
      </c>
      <c r="BK53" s="26">
        <f t="shared" si="128"/>
        <v>2068</v>
      </c>
      <c r="BL53" s="26">
        <f t="shared" si="128"/>
        <v>2069</v>
      </c>
      <c r="BM53" s="26">
        <f t="shared" si="128"/>
        <v>2070</v>
      </c>
      <c r="BN53" s="26">
        <f t="shared" si="128"/>
        <v>2071</v>
      </c>
      <c r="BO53" s="26">
        <f t="shared" si="128"/>
        <v>2072</v>
      </c>
      <c r="BP53" s="26">
        <f t="shared" si="128"/>
        <v>2073</v>
      </c>
      <c r="BQ53" s="26">
        <f t="shared" si="128"/>
        <v>2074</v>
      </c>
      <c r="BR53" s="26">
        <f t="shared" si="128"/>
        <v>2075</v>
      </c>
      <c r="BS53" s="26">
        <f t="shared" si="128"/>
        <v>2076</v>
      </c>
      <c r="BT53" s="26">
        <f t="shared" si="128"/>
        <v>2077</v>
      </c>
      <c r="BU53" s="26">
        <f t="shared" si="128"/>
        <v>2078</v>
      </c>
      <c r="BV53" s="26">
        <f t="shared" si="128"/>
        <v>2079</v>
      </c>
      <c r="BW53" s="19" t="s">
        <v>89</v>
      </c>
    </row>
    <row r="54" spans="2:75" s="17" customFormat="1" x14ac:dyDescent="0.35"/>
    <row r="55" spans="2:75" s="17" customFormat="1" ht="19.5" x14ac:dyDescent="0.35">
      <c r="B55" s="51" t="s">
        <v>58</v>
      </c>
    </row>
    <row r="56" spans="2:75" s="17" customFormat="1" x14ac:dyDescent="0.35">
      <c r="D56" s="17" t="s">
        <v>82</v>
      </c>
      <c r="K56" s="6" t="s">
        <v>26</v>
      </c>
      <c r="O56" s="23">
        <f>ModelStartDate.In</f>
        <v>43556</v>
      </c>
      <c r="P56" s="15">
        <f>O57+1</f>
        <v>43739</v>
      </c>
      <c r="Q56" s="15">
        <f t="shared" ref="Q56:BV56" si="129">P57+1</f>
        <v>43922</v>
      </c>
      <c r="R56" s="15">
        <f t="shared" si="129"/>
        <v>44105</v>
      </c>
      <c r="S56" s="15">
        <f t="shared" si="129"/>
        <v>44287</v>
      </c>
      <c r="T56" s="15">
        <f t="shared" si="129"/>
        <v>44470</v>
      </c>
      <c r="U56" s="15">
        <f t="shared" si="129"/>
        <v>44652</v>
      </c>
      <c r="V56" s="15">
        <f t="shared" si="129"/>
        <v>44835</v>
      </c>
      <c r="W56" s="15">
        <f t="shared" si="129"/>
        <v>45017</v>
      </c>
      <c r="X56" s="15">
        <f t="shared" si="129"/>
        <v>45200</v>
      </c>
      <c r="Y56" s="15">
        <f t="shared" si="129"/>
        <v>45383</v>
      </c>
      <c r="Z56" s="15">
        <f t="shared" si="129"/>
        <v>45566</v>
      </c>
      <c r="AA56" s="15">
        <f t="shared" si="129"/>
        <v>45748</v>
      </c>
      <c r="AB56" s="15">
        <f t="shared" si="129"/>
        <v>45931</v>
      </c>
      <c r="AC56" s="15">
        <f t="shared" si="129"/>
        <v>46113</v>
      </c>
      <c r="AD56" s="15">
        <f t="shared" si="129"/>
        <v>46296</v>
      </c>
      <c r="AE56" s="15">
        <f t="shared" si="129"/>
        <v>46478</v>
      </c>
      <c r="AF56" s="15">
        <f t="shared" si="129"/>
        <v>46661</v>
      </c>
      <c r="AG56" s="15">
        <f t="shared" si="129"/>
        <v>46844</v>
      </c>
      <c r="AH56" s="15">
        <f t="shared" si="129"/>
        <v>47027</v>
      </c>
      <c r="AI56" s="15">
        <f t="shared" si="129"/>
        <v>47209</v>
      </c>
      <c r="AJ56" s="15">
        <f t="shared" si="129"/>
        <v>47392</v>
      </c>
      <c r="AK56" s="15">
        <f t="shared" si="129"/>
        <v>47574</v>
      </c>
      <c r="AL56" s="15">
        <f t="shared" si="129"/>
        <v>47757</v>
      </c>
      <c r="AM56" s="15">
        <f t="shared" si="129"/>
        <v>47939</v>
      </c>
      <c r="AN56" s="15">
        <f t="shared" si="129"/>
        <v>48122</v>
      </c>
      <c r="AO56" s="15">
        <f t="shared" si="129"/>
        <v>48305</v>
      </c>
      <c r="AP56" s="15">
        <f t="shared" si="129"/>
        <v>48488</v>
      </c>
      <c r="AQ56" s="15">
        <f t="shared" si="129"/>
        <v>48670</v>
      </c>
      <c r="AR56" s="15">
        <f t="shared" si="129"/>
        <v>48853</v>
      </c>
      <c r="AS56" s="15">
        <f t="shared" si="129"/>
        <v>49035</v>
      </c>
      <c r="AT56" s="15">
        <f t="shared" si="129"/>
        <v>49218</v>
      </c>
      <c r="AU56" s="15">
        <f t="shared" si="129"/>
        <v>49400</v>
      </c>
      <c r="AV56" s="15">
        <f t="shared" si="129"/>
        <v>49583</v>
      </c>
      <c r="AW56" s="15">
        <f t="shared" si="129"/>
        <v>49766</v>
      </c>
      <c r="AX56" s="15">
        <f t="shared" si="129"/>
        <v>49949</v>
      </c>
      <c r="AY56" s="15">
        <f t="shared" si="129"/>
        <v>50131</v>
      </c>
      <c r="AZ56" s="15">
        <f t="shared" si="129"/>
        <v>50314</v>
      </c>
      <c r="BA56" s="15">
        <f t="shared" si="129"/>
        <v>50496</v>
      </c>
      <c r="BB56" s="15">
        <f t="shared" si="129"/>
        <v>50679</v>
      </c>
      <c r="BC56" s="15">
        <f t="shared" si="129"/>
        <v>50861</v>
      </c>
      <c r="BD56" s="15">
        <f t="shared" si="129"/>
        <v>51044</v>
      </c>
      <c r="BE56" s="15">
        <f t="shared" si="129"/>
        <v>51227</v>
      </c>
      <c r="BF56" s="15">
        <f t="shared" si="129"/>
        <v>51410</v>
      </c>
      <c r="BG56" s="15">
        <f t="shared" si="129"/>
        <v>51592</v>
      </c>
      <c r="BH56" s="15">
        <f t="shared" si="129"/>
        <v>51775</v>
      </c>
      <c r="BI56" s="15">
        <f t="shared" si="129"/>
        <v>51957</v>
      </c>
      <c r="BJ56" s="15">
        <f t="shared" si="129"/>
        <v>52140</v>
      </c>
      <c r="BK56" s="15">
        <f t="shared" si="129"/>
        <v>52322</v>
      </c>
      <c r="BL56" s="15">
        <f t="shared" si="129"/>
        <v>52505</v>
      </c>
      <c r="BM56" s="15">
        <f t="shared" si="129"/>
        <v>52688</v>
      </c>
      <c r="BN56" s="15">
        <f t="shared" si="129"/>
        <v>52871</v>
      </c>
      <c r="BO56" s="15">
        <f t="shared" si="129"/>
        <v>53053</v>
      </c>
      <c r="BP56" s="15">
        <f t="shared" si="129"/>
        <v>53236</v>
      </c>
      <c r="BQ56" s="15">
        <f t="shared" si="129"/>
        <v>53418</v>
      </c>
      <c r="BR56" s="15">
        <f t="shared" si="129"/>
        <v>53601</v>
      </c>
      <c r="BS56" s="15">
        <f t="shared" si="129"/>
        <v>53783</v>
      </c>
      <c r="BT56" s="15">
        <f t="shared" si="129"/>
        <v>53966</v>
      </c>
      <c r="BU56" s="15">
        <f t="shared" si="129"/>
        <v>54149</v>
      </c>
      <c r="BV56" s="15">
        <f t="shared" si="129"/>
        <v>54332</v>
      </c>
      <c r="BW56" s="19" t="s">
        <v>170</v>
      </c>
    </row>
    <row r="57" spans="2:75" s="17" customFormat="1" x14ac:dyDescent="0.35">
      <c r="D57" s="17" t="s">
        <v>83</v>
      </c>
      <c r="K57" s="6" t="s">
        <v>26</v>
      </c>
      <c r="O57" s="15">
        <f>EOMONTH(O56,5)</f>
        <v>43738</v>
      </c>
      <c r="P57" s="15">
        <f t="shared" ref="P57:R57" si="130">EOMONTH(P56,5)</f>
        <v>43921</v>
      </c>
      <c r="Q57" s="15">
        <f t="shared" si="130"/>
        <v>44104</v>
      </c>
      <c r="R57" s="15">
        <f t="shared" si="130"/>
        <v>44286</v>
      </c>
      <c r="S57" s="15">
        <f t="shared" ref="S57" si="131">EOMONTH(S56,5)</f>
        <v>44469</v>
      </c>
      <c r="T57" s="15">
        <f t="shared" ref="T57" si="132">EOMONTH(T56,5)</f>
        <v>44651</v>
      </c>
      <c r="U57" s="15">
        <f t="shared" ref="U57" si="133">EOMONTH(U56,5)</f>
        <v>44834</v>
      </c>
      <c r="V57" s="15">
        <f t="shared" ref="V57" si="134">EOMONTH(V56,5)</f>
        <v>45016</v>
      </c>
      <c r="W57" s="15">
        <f t="shared" ref="W57" si="135">EOMONTH(W56,5)</f>
        <v>45199</v>
      </c>
      <c r="X57" s="15">
        <f t="shared" ref="X57" si="136">EOMONTH(X56,5)</f>
        <v>45382</v>
      </c>
      <c r="Y57" s="15">
        <f t="shared" ref="Y57" si="137">EOMONTH(Y56,5)</f>
        <v>45565</v>
      </c>
      <c r="Z57" s="15">
        <f t="shared" ref="Z57" si="138">EOMONTH(Z56,5)</f>
        <v>45747</v>
      </c>
      <c r="AA57" s="15">
        <f t="shared" ref="AA57" si="139">EOMONTH(AA56,5)</f>
        <v>45930</v>
      </c>
      <c r="AB57" s="15">
        <f t="shared" ref="AB57" si="140">EOMONTH(AB56,5)</f>
        <v>46112</v>
      </c>
      <c r="AC57" s="15">
        <f t="shared" ref="AC57" si="141">EOMONTH(AC56,5)</f>
        <v>46295</v>
      </c>
      <c r="AD57" s="15">
        <f t="shared" ref="AD57" si="142">EOMONTH(AD56,5)</f>
        <v>46477</v>
      </c>
      <c r="AE57" s="15">
        <f t="shared" ref="AE57" si="143">EOMONTH(AE56,5)</f>
        <v>46660</v>
      </c>
      <c r="AF57" s="15">
        <f t="shared" ref="AF57" si="144">EOMONTH(AF56,5)</f>
        <v>46843</v>
      </c>
      <c r="AG57" s="15">
        <f t="shared" ref="AG57" si="145">EOMONTH(AG56,5)</f>
        <v>47026</v>
      </c>
      <c r="AH57" s="15">
        <f t="shared" ref="AH57" si="146">EOMONTH(AH56,5)</f>
        <v>47208</v>
      </c>
      <c r="AI57" s="15">
        <f t="shared" ref="AI57" si="147">EOMONTH(AI56,5)</f>
        <v>47391</v>
      </c>
      <c r="AJ57" s="15">
        <f t="shared" ref="AJ57" si="148">EOMONTH(AJ56,5)</f>
        <v>47573</v>
      </c>
      <c r="AK57" s="15">
        <f t="shared" ref="AK57" si="149">EOMONTH(AK56,5)</f>
        <v>47756</v>
      </c>
      <c r="AL57" s="15">
        <f t="shared" ref="AL57" si="150">EOMONTH(AL56,5)</f>
        <v>47938</v>
      </c>
      <c r="AM57" s="15">
        <f t="shared" ref="AM57" si="151">EOMONTH(AM56,5)</f>
        <v>48121</v>
      </c>
      <c r="AN57" s="15">
        <f t="shared" ref="AN57" si="152">EOMONTH(AN56,5)</f>
        <v>48304</v>
      </c>
      <c r="AO57" s="15">
        <f t="shared" ref="AO57" si="153">EOMONTH(AO56,5)</f>
        <v>48487</v>
      </c>
      <c r="AP57" s="15">
        <f t="shared" ref="AP57" si="154">EOMONTH(AP56,5)</f>
        <v>48669</v>
      </c>
      <c r="AQ57" s="15">
        <f t="shared" ref="AQ57" si="155">EOMONTH(AQ56,5)</f>
        <v>48852</v>
      </c>
      <c r="AR57" s="15">
        <f t="shared" ref="AR57" si="156">EOMONTH(AR56,5)</f>
        <v>49034</v>
      </c>
      <c r="AS57" s="15">
        <f t="shared" ref="AS57" si="157">EOMONTH(AS56,5)</f>
        <v>49217</v>
      </c>
      <c r="AT57" s="15">
        <f t="shared" ref="AT57" si="158">EOMONTH(AT56,5)</f>
        <v>49399</v>
      </c>
      <c r="AU57" s="15">
        <f t="shared" ref="AU57" si="159">EOMONTH(AU56,5)</f>
        <v>49582</v>
      </c>
      <c r="AV57" s="15">
        <f t="shared" ref="AV57" si="160">EOMONTH(AV56,5)</f>
        <v>49765</v>
      </c>
      <c r="AW57" s="15">
        <f t="shared" ref="AW57" si="161">EOMONTH(AW56,5)</f>
        <v>49948</v>
      </c>
      <c r="AX57" s="15">
        <f t="shared" ref="AX57" si="162">EOMONTH(AX56,5)</f>
        <v>50130</v>
      </c>
      <c r="AY57" s="15">
        <f t="shared" ref="AY57" si="163">EOMONTH(AY56,5)</f>
        <v>50313</v>
      </c>
      <c r="AZ57" s="15">
        <f t="shared" ref="AZ57" si="164">EOMONTH(AZ56,5)</f>
        <v>50495</v>
      </c>
      <c r="BA57" s="15">
        <f t="shared" ref="BA57" si="165">EOMONTH(BA56,5)</f>
        <v>50678</v>
      </c>
      <c r="BB57" s="15">
        <f t="shared" ref="BB57" si="166">EOMONTH(BB56,5)</f>
        <v>50860</v>
      </c>
      <c r="BC57" s="15">
        <f t="shared" ref="BC57" si="167">EOMONTH(BC56,5)</f>
        <v>51043</v>
      </c>
      <c r="BD57" s="15">
        <f t="shared" ref="BD57" si="168">EOMONTH(BD56,5)</f>
        <v>51226</v>
      </c>
      <c r="BE57" s="15">
        <f t="shared" ref="BE57" si="169">EOMONTH(BE56,5)</f>
        <v>51409</v>
      </c>
      <c r="BF57" s="15">
        <f t="shared" ref="BF57" si="170">EOMONTH(BF56,5)</f>
        <v>51591</v>
      </c>
      <c r="BG57" s="15">
        <f t="shared" ref="BG57" si="171">EOMONTH(BG56,5)</f>
        <v>51774</v>
      </c>
      <c r="BH57" s="15">
        <f t="shared" ref="BH57" si="172">EOMONTH(BH56,5)</f>
        <v>51956</v>
      </c>
      <c r="BI57" s="15">
        <f t="shared" ref="BI57" si="173">EOMONTH(BI56,5)</f>
        <v>52139</v>
      </c>
      <c r="BJ57" s="15">
        <f t="shared" ref="BJ57" si="174">EOMONTH(BJ56,5)</f>
        <v>52321</v>
      </c>
      <c r="BK57" s="15">
        <f t="shared" ref="BK57" si="175">EOMONTH(BK56,5)</f>
        <v>52504</v>
      </c>
      <c r="BL57" s="15">
        <f t="shared" ref="BL57" si="176">EOMONTH(BL56,5)</f>
        <v>52687</v>
      </c>
      <c r="BM57" s="15">
        <f t="shared" ref="BM57" si="177">EOMONTH(BM56,5)</f>
        <v>52870</v>
      </c>
      <c r="BN57" s="15">
        <f t="shared" ref="BN57" si="178">EOMONTH(BN56,5)</f>
        <v>53052</v>
      </c>
      <c r="BO57" s="15">
        <f t="shared" ref="BO57" si="179">EOMONTH(BO56,5)</f>
        <v>53235</v>
      </c>
      <c r="BP57" s="15">
        <f t="shared" ref="BP57" si="180">EOMONTH(BP56,5)</f>
        <v>53417</v>
      </c>
      <c r="BQ57" s="15">
        <f t="shared" ref="BQ57" si="181">EOMONTH(BQ56,5)</f>
        <v>53600</v>
      </c>
      <c r="BR57" s="15">
        <f t="shared" ref="BR57" si="182">EOMONTH(BR56,5)</f>
        <v>53782</v>
      </c>
      <c r="BS57" s="15">
        <f t="shared" ref="BS57" si="183">EOMONTH(BS56,5)</f>
        <v>53965</v>
      </c>
      <c r="BT57" s="15">
        <f t="shared" ref="BT57" si="184">EOMONTH(BT56,5)</f>
        <v>54148</v>
      </c>
      <c r="BU57" s="15">
        <f t="shared" ref="BU57" si="185">EOMONTH(BU56,5)</f>
        <v>54331</v>
      </c>
      <c r="BV57" s="15">
        <f t="shared" ref="BV57" si="186">EOMONTH(BV56,5)</f>
        <v>54513</v>
      </c>
      <c r="BW57" s="19" t="s">
        <v>171</v>
      </c>
    </row>
    <row r="58" spans="2:75" s="17" customFormat="1" x14ac:dyDescent="0.35">
      <c r="D58" s="17" t="s">
        <v>40</v>
      </c>
      <c r="K58" s="6" t="s">
        <v>62</v>
      </c>
      <c r="O58" s="22">
        <v>1</v>
      </c>
      <c r="P58" s="21">
        <f>O58+1</f>
        <v>2</v>
      </c>
      <c r="Q58" s="21">
        <f t="shared" ref="Q58:R58" si="187">P58+1</f>
        <v>3</v>
      </c>
      <c r="R58" s="21">
        <f t="shared" si="187"/>
        <v>4</v>
      </c>
      <c r="S58" s="21">
        <f t="shared" ref="S58:AH58" si="188">R58+1</f>
        <v>5</v>
      </c>
      <c r="T58" s="21">
        <f t="shared" si="188"/>
        <v>6</v>
      </c>
      <c r="U58" s="21">
        <f t="shared" si="188"/>
        <v>7</v>
      </c>
      <c r="V58" s="21">
        <f t="shared" si="188"/>
        <v>8</v>
      </c>
      <c r="W58" s="21">
        <f t="shared" si="188"/>
        <v>9</v>
      </c>
      <c r="X58" s="21">
        <f t="shared" si="188"/>
        <v>10</v>
      </c>
      <c r="Y58" s="21">
        <f t="shared" si="188"/>
        <v>11</v>
      </c>
      <c r="Z58" s="21">
        <f t="shared" si="188"/>
        <v>12</v>
      </c>
      <c r="AA58" s="21">
        <f t="shared" si="188"/>
        <v>13</v>
      </c>
      <c r="AB58" s="21">
        <f t="shared" si="188"/>
        <v>14</v>
      </c>
      <c r="AC58" s="21">
        <f t="shared" si="188"/>
        <v>15</v>
      </c>
      <c r="AD58" s="21">
        <f t="shared" si="188"/>
        <v>16</v>
      </c>
      <c r="AE58" s="21">
        <f t="shared" si="188"/>
        <v>17</v>
      </c>
      <c r="AF58" s="21">
        <f t="shared" si="188"/>
        <v>18</v>
      </c>
      <c r="AG58" s="21">
        <f t="shared" si="188"/>
        <v>19</v>
      </c>
      <c r="AH58" s="21">
        <f t="shared" si="188"/>
        <v>20</v>
      </c>
      <c r="AI58" s="21">
        <f t="shared" ref="AI58:BV58" si="189">AH58+1</f>
        <v>21</v>
      </c>
      <c r="AJ58" s="21">
        <f t="shared" si="189"/>
        <v>22</v>
      </c>
      <c r="AK58" s="21">
        <f t="shared" si="189"/>
        <v>23</v>
      </c>
      <c r="AL58" s="21">
        <f t="shared" si="189"/>
        <v>24</v>
      </c>
      <c r="AM58" s="21">
        <f t="shared" si="189"/>
        <v>25</v>
      </c>
      <c r="AN58" s="21">
        <f t="shared" si="189"/>
        <v>26</v>
      </c>
      <c r="AO58" s="21">
        <f t="shared" si="189"/>
        <v>27</v>
      </c>
      <c r="AP58" s="21">
        <f t="shared" si="189"/>
        <v>28</v>
      </c>
      <c r="AQ58" s="21">
        <f t="shared" si="189"/>
        <v>29</v>
      </c>
      <c r="AR58" s="21">
        <f t="shared" si="189"/>
        <v>30</v>
      </c>
      <c r="AS58" s="21">
        <f t="shared" si="189"/>
        <v>31</v>
      </c>
      <c r="AT58" s="21">
        <f t="shared" si="189"/>
        <v>32</v>
      </c>
      <c r="AU58" s="21">
        <f t="shared" si="189"/>
        <v>33</v>
      </c>
      <c r="AV58" s="21">
        <f t="shared" si="189"/>
        <v>34</v>
      </c>
      <c r="AW58" s="21">
        <f t="shared" si="189"/>
        <v>35</v>
      </c>
      <c r="AX58" s="21">
        <f t="shared" si="189"/>
        <v>36</v>
      </c>
      <c r="AY58" s="21">
        <f t="shared" si="189"/>
        <v>37</v>
      </c>
      <c r="AZ58" s="21">
        <f t="shared" si="189"/>
        <v>38</v>
      </c>
      <c r="BA58" s="21">
        <f t="shared" si="189"/>
        <v>39</v>
      </c>
      <c r="BB58" s="21">
        <f t="shared" si="189"/>
        <v>40</v>
      </c>
      <c r="BC58" s="21">
        <f t="shared" si="189"/>
        <v>41</v>
      </c>
      <c r="BD58" s="21">
        <f t="shared" si="189"/>
        <v>42</v>
      </c>
      <c r="BE58" s="21">
        <f t="shared" si="189"/>
        <v>43</v>
      </c>
      <c r="BF58" s="21">
        <f t="shared" si="189"/>
        <v>44</v>
      </c>
      <c r="BG58" s="21">
        <f t="shared" si="189"/>
        <v>45</v>
      </c>
      <c r="BH58" s="21">
        <f t="shared" si="189"/>
        <v>46</v>
      </c>
      <c r="BI58" s="21">
        <f t="shared" si="189"/>
        <v>47</v>
      </c>
      <c r="BJ58" s="21">
        <f t="shared" si="189"/>
        <v>48</v>
      </c>
      <c r="BK58" s="21">
        <f t="shared" si="189"/>
        <v>49</v>
      </c>
      <c r="BL58" s="21">
        <f t="shared" si="189"/>
        <v>50</v>
      </c>
      <c r="BM58" s="21">
        <f t="shared" si="189"/>
        <v>51</v>
      </c>
      <c r="BN58" s="21">
        <f t="shared" si="189"/>
        <v>52</v>
      </c>
      <c r="BO58" s="21">
        <f t="shared" si="189"/>
        <v>53</v>
      </c>
      <c r="BP58" s="21">
        <f t="shared" si="189"/>
        <v>54</v>
      </c>
      <c r="BQ58" s="21">
        <f t="shared" si="189"/>
        <v>55</v>
      </c>
      <c r="BR58" s="21">
        <f t="shared" si="189"/>
        <v>56</v>
      </c>
      <c r="BS58" s="21">
        <f t="shared" si="189"/>
        <v>57</v>
      </c>
      <c r="BT58" s="21">
        <f t="shared" si="189"/>
        <v>58</v>
      </c>
      <c r="BU58" s="21">
        <f t="shared" si="189"/>
        <v>59</v>
      </c>
      <c r="BV58" s="21">
        <f t="shared" si="189"/>
        <v>60</v>
      </c>
      <c r="BW58" s="19" t="s">
        <v>172</v>
      </c>
    </row>
    <row r="59" spans="2:75" s="17" customFormat="1" x14ac:dyDescent="0.35">
      <c r="D59" s="17" t="s">
        <v>84</v>
      </c>
      <c r="K59" s="6" t="s">
        <v>64</v>
      </c>
      <c r="O59" s="21">
        <f>O57-O56+1</f>
        <v>183</v>
      </c>
      <c r="P59" s="21">
        <f>P57-P56+1</f>
        <v>183</v>
      </c>
      <c r="Q59" s="21">
        <f>Q57-Q56+1</f>
        <v>183</v>
      </c>
      <c r="R59" s="21">
        <f>R57-R56+1</f>
        <v>182</v>
      </c>
      <c r="S59" s="21">
        <f t="shared" ref="S59:AH59" si="190">S57-S56+1</f>
        <v>183</v>
      </c>
      <c r="T59" s="21">
        <f t="shared" si="190"/>
        <v>182</v>
      </c>
      <c r="U59" s="21">
        <f t="shared" si="190"/>
        <v>183</v>
      </c>
      <c r="V59" s="21">
        <f t="shared" si="190"/>
        <v>182</v>
      </c>
      <c r="W59" s="21">
        <f t="shared" si="190"/>
        <v>183</v>
      </c>
      <c r="X59" s="21">
        <f t="shared" si="190"/>
        <v>183</v>
      </c>
      <c r="Y59" s="21">
        <f t="shared" si="190"/>
        <v>183</v>
      </c>
      <c r="Z59" s="21">
        <f t="shared" si="190"/>
        <v>182</v>
      </c>
      <c r="AA59" s="21">
        <f t="shared" si="190"/>
        <v>183</v>
      </c>
      <c r="AB59" s="21">
        <f t="shared" si="190"/>
        <v>182</v>
      </c>
      <c r="AC59" s="21">
        <f t="shared" si="190"/>
        <v>183</v>
      </c>
      <c r="AD59" s="21">
        <f t="shared" si="190"/>
        <v>182</v>
      </c>
      <c r="AE59" s="21">
        <f t="shared" si="190"/>
        <v>183</v>
      </c>
      <c r="AF59" s="21">
        <f t="shared" si="190"/>
        <v>183</v>
      </c>
      <c r="AG59" s="21">
        <f t="shared" si="190"/>
        <v>183</v>
      </c>
      <c r="AH59" s="21">
        <f t="shared" si="190"/>
        <v>182</v>
      </c>
      <c r="AI59" s="21">
        <f t="shared" ref="AI59:BV59" si="191">AI57-AI56+1</f>
        <v>183</v>
      </c>
      <c r="AJ59" s="21">
        <f t="shared" si="191"/>
        <v>182</v>
      </c>
      <c r="AK59" s="21">
        <f t="shared" si="191"/>
        <v>183</v>
      </c>
      <c r="AL59" s="21">
        <f t="shared" si="191"/>
        <v>182</v>
      </c>
      <c r="AM59" s="21">
        <f t="shared" si="191"/>
        <v>183</v>
      </c>
      <c r="AN59" s="21">
        <f t="shared" si="191"/>
        <v>183</v>
      </c>
      <c r="AO59" s="21">
        <f t="shared" si="191"/>
        <v>183</v>
      </c>
      <c r="AP59" s="21">
        <f t="shared" si="191"/>
        <v>182</v>
      </c>
      <c r="AQ59" s="21">
        <f t="shared" si="191"/>
        <v>183</v>
      </c>
      <c r="AR59" s="21">
        <f t="shared" si="191"/>
        <v>182</v>
      </c>
      <c r="AS59" s="21">
        <f t="shared" si="191"/>
        <v>183</v>
      </c>
      <c r="AT59" s="21">
        <f t="shared" si="191"/>
        <v>182</v>
      </c>
      <c r="AU59" s="21">
        <f t="shared" si="191"/>
        <v>183</v>
      </c>
      <c r="AV59" s="21">
        <f t="shared" si="191"/>
        <v>183</v>
      </c>
      <c r="AW59" s="21">
        <f t="shared" si="191"/>
        <v>183</v>
      </c>
      <c r="AX59" s="21">
        <f t="shared" si="191"/>
        <v>182</v>
      </c>
      <c r="AY59" s="21">
        <f t="shared" si="191"/>
        <v>183</v>
      </c>
      <c r="AZ59" s="21">
        <f t="shared" si="191"/>
        <v>182</v>
      </c>
      <c r="BA59" s="21">
        <f t="shared" si="191"/>
        <v>183</v>
      </c>
      <c r="BB59" s="21">
        <f t="shared" si="191"/>
        <v>182</v>
      </c>
      <c r="BC59" s="21">
        <f t="shared" si="191"/>
        <v>183</v>
      </c>
      <c r="BD59" s="21">
        <f t="shared" si="191"/>
        <v>183</v>
      </c>
      <c r="BE59" s="21">
        <f t="shared" si="191"/>
        <v>183</v>
      </c>
      <c r="BF59" s="21">
        <f t="shared" si="191"/>
        <v>182</v>
      </c>
      <c r="BG59" s="21">
        <f t="shared" si="191"/>
        <v>183</v>
      </c>
      <c r="BH59" s="21">
        <f t="shared" si="191"/>
        <v>182</v>
      </c>
      <c r="BI59" s="21">
        <f t="shared" si="191"/>
        <v>183</v>
      </c>
      <c r="BJ59" s="21">
        <f t="shared" si="191"/>
        <v>182</v>
      </c>
      <c r="BK59" s="21">
        <f t="shared" si="191"/>
        <v>183</v>
      </c>
      <c r="BL59" s="21">
        <f t="shared" si="191"/>
        <v>183</v>
      </c>
      <c r="BM59" s="21">
        <f t="shared" si="191"/>
        <v>183</v>
      </c>
      <c r="BN59" s="21">
        <f t="shared" si="191"/>
        <v>182</v>
      </c>
      <c r="BO59" s="21">
        <f t="shared" si="191"/>
        <v>183</v>
      </c>
      <c r="BP59" s="21">
        <f t="shared" si="191"/>
        <v>182</v>
      </c>
      <c r="BQ59" s="21">
        <f t="shared" si="191"/>
        <v>183</v>
      </c>
      <c r="BR59" s="21">
        <f t="shared" si="191"/>
        <v>182</v>
      </c>
      <c r="BS59" s="21">
        <f t="shared" si="191"/>
        <v>183</v>
      </c>
      <c r="BT59" s="21">
        <f t="shared" si="191"/>
        <v>183</v>
      </c>
      <c r="BU59" s="21">
        <f t="shared" si="191"/>
        <v>183</v>
      </c>
      <c r="BV59" s="21">
        <f t="shared" si="191"/>
        <v>182</v>
      </c>
      <c r="BW59" s="19" t="s">
        <v>173</v>
      </c>
    </row>
    <row r="60" spans="2:75" s="17" customFormat="1" x14ac:dyDescent="0.35">
      <c r="D60" s="17" t="s">
        <v>45</v>
      </c>
      <c r="K60" s="6" t="s">
        <v>21</v>
      </c>
      <c r="O60" s="45" t="b">
        <f t="shared" ref="O60" si="192">FcstStartDate.In&gt;=O57</f>
        <v>1</v>
      </c>
      <c r="P60" s="45" t="b">
        <f t="shared" ref="P60:BV60" si="193">FcstStartDate.In&gt;=P57</f>
        <v>1</v>
      </c>
      <c r="Q60" s="45" t="b">
        <f t="shared" si="193"/>
        <v>1</v>
      </c>
      <c r="R60" s="45" t="b">
        <f t="shared" si="193"/>
        <v>1</v>
      </c>
      <c r="S60" s="45" t="b">
        <f t="shared" si="193"/>
        <v>1</v>
      </c>
      <c r="T60" s="45" t="b">
        <f t="shared" si="193"/>
        <v>1</v>
      </c>
      <c r="U60" s="45" t="b">
        <f t="shared" si="193"/>
        <v>1</v>
      </c>
      <c r="V60" s="45" t="b">
        <f t="shared" si="193"/>
        <v>0</v>
      </c>
      <c r="W60" s="45" t="b">
        <f t="shared" si="193"/>
        <v>0</v>
      </c>
      <c r="X60" s="45" t="b">
        <f t="shared" si="193"/>
        <v>0</v>
      </c>
      <c r="Y60" s="45" t="b">
        <f t="shared" si="193"/>
        <v>0</v>
      </c>
      <c r="Z60" s="45" t="b">
        <f t="shared" si="193"/>
        <v>0</v>
      </c>
      <c r="AA60" s="45" t="b">
        <f t="shared" si="193"/>
        <v>0</v>
      </c>
      <c r="AB60" s="45" t="b">
        <f t="shared" si="193"/>
        <v>0</v>
      </c>
      <c r="AC60" s="45" t="b">
        <f t="shared" si="193"/>
        <v>0</v>
      </c>
      <c r="AD60" s="45" t="b">
        <f t="shared" si="193"/>
        <v>0</v>
      </c>
      <c r="AE60" s="45" t="b">
        <f t="shared" si="193"/>
        <v>0</v>
      </c>
      <c r="AF60" s="45" t="b">
        <f t="shared" si="193"/>
        <v>0</v>
      </c>
      <c r="AG60" s="45" t="b">
        <f t="shared" si="193"/>
        <v>0</v>
      </c>
      <c r="AH60" s="45" t="b">
        <f t="shared" si="193"/>
        <v>0</v>
      </c>
      <c r="AI60" s="45" t="b">
        <f t="shared" si="193"/>
        <v>0</v>
      </c>
      <c r="AJ60" s="45" t="b">
        <f t="shared" si="193"/>
        <v>0</v>
      </c>
      <c r="AK60" s="45" t="b">
        <f t="shared" si="193"/>
        <v>0</v>
      </c>
      <c r="AL60" s="45" t="b">
        <f t="shared" si="193"/>
        <v>0</v>
      </c>
      <c r="AM60" s="45" t="b">
        <f t="shared" si="193"/>
        <v>0</v>
      </c>
      <c r="AN60" s="45" t="b">
        <f t="shared" si="193"/>
        <v>0</v>
      </c>
      <c r="AO60" s="45" t="b">
        <f t="shared" si="193"/>
        <v>0</v>
      </c>
      <c r="AP60" s="45" t="b">
        <f t="shared" si="193"/>
        <v>0</v>
      </c>
      <c r="AQ60" s="45" t="b">
        <f t="shared" si="193"/>
        <v>0</v>
      </c>
      <c r="AR60" s="45" t="b">
        <f t="shared" si="193"/>
        <v>0</v>
      </c>
      <c r="AS60" s="45" t="b">
        <f t="shared" si="193"/>
        <v>0</v>
      </c>
      <c r="AT60" s="45" t="b">
        <f t="shared" si="193"/>
        <v>0</v>
      </c>
      <c r="AU60" s="45" t="b">
        <f t="shared" si="193"/>
        <v>0</v>
      </c>
      <c r="AV60" s="45" t="b">
        <f t="shared" si="193"/>
        <v>0</v>
      </c>
      <c r="AW60" s="45" t="b">
        <f t="shared" si="193"/>
        <v>0</v>
      </c>
      <c r="AX60" s="45" t="b">
        <f t="shared" si="193"/>
        <v>0</v>
      </c>
      <c r="AY60" s="45" t="b">
        <f t="shared" si="193"/>
        <v>0</v>
      </c>
      <c r="AZ60" s="45" t="b">
        <f t="shared" si="193"/>
        <v>0</v>
      </c>
      <c r="BA60" s="45" t="b">
        <f t="shared" si="193"/>
        <v>0</v>
      </c>
      <c r="BB60" s="45" t="b">
        <f t="shared" si="193"/>
        <v>0</v>
      </c>
      <c r="BC60" s="45" t="b">
        <f t="shared" si="193"/>
        <v>0</v>
      </c>
      <c r="BD60" s="45" t="b">
        <f t="shared" si="193"/>
        <v>0</v>
      </c>
      <c r="BE60" s="45" t="b">
        <f t="shared" si="193"/>
        <v>0</v>
      </c>
      <c r="BF60" s="45" t="b">
        <f t="shared" si="193"/>
        <v>0</v>
      </c>
      <c r="BG60" s="45" t="b">
        <f t="shared" si="193"/>
        <v>0</v>
      </c>
      <c r="BH60" s="45" t="b">
        <f t="shared" si="193"/>
        <v>0</v>
      </c>
      <c r="BI60" s="45" t="b">
        <f t="shared" si="193"/>
        <v>0</v>
      </c>
      <c r="BJ60" s="45" t="b">
        <f t="shared" si="193"/>
        <v>0</v>
      </c>
      <c r="BK60" s="45" t="b">
        <f t="shared" si="193"/>
        <v>0</v>
      </c>
      <c r="BL60" s="45" t="b">
        <f t="shared" si="193"/>
        <v>0</v>
      </c>
      <c r="BM60" s="45" t="b">
        <f t="shared" si="193"/>
        <v>0</v>
      </c>
      <c r="BN60" s="45" t="b">
        <f t="shared" si="193"/>
        <v>0</v>
      </c>
      <c r="BO60" s="45" t="b">
        <f t="shared" si="193"/>
        <v>0</v>
      </c>
      <c r="BP60" s="45" t="b">
        <f t="shared" si="193"/>
        <v>0</v>
      </c>
      <c r="BQ60" s="45" t="b">
        <f t="shared" si="193"/>
        <v>0</v>
      </c>
      <c r="BR60" s="45" t="b">
        <f t="shared" si="193"/>
        <v>0</v>
      </c>
      <c r="BS60" s="45" t="b">
        <f t="shared" si="193"/>
        <v>0</v>
      </c>
      <c r="BT60" s="45" t="b">
        <f t="shared" si="193"/>
        <v>0</v>
      </c>
      <c r="BU60" s="45" t="b">
        <f t="shared" si="193"/>
        <v>0</v>
      </c>
      <c r="BV60" s="45" t="b">
        <f t="shared" si="193"/>
        <v>0</v>
      </c>
      <c r="BW60" s="19" t="s">
        <v>174</v>
      </c>
    </row>
    <row r="61" spans="2:75" s="17" customFormat="1" x14ac:dyDescent="0.35">
      <c r="D61" s="17" t="s">
        <v>50</v>
      </c>
      <c r="K61" s="6" t="s">
        <v>21</v>
      </c>
      <c r="O61" s="45" t="b">
        <f t="shared" ref="O61" si="194">AND(O56&lt;=FcstStartDate.In,FcstStartDate.In&lt;=O57)</f>
        <v>0</v>
      </c>
      <c r="P61" s="45" t="b">
        <f t="shared" ref="P61:BV61" si="195">AND(P56&lt;=FcstStartDate.In,FcstStartDate.In&lt;=P57)</f>
        <v>0</v>
      </c>
      <c r="Q61" s="45" t="b">
        <f t="shared" si="195"/>
        <v>0</v>
      </c>
      <c r="R61" s="45" t="b">
        <f t="shared" si="195"/>
        <v>0</v>
      </c>
      <c r="S61" s="45" t="b">
        <f t="shared" si="195"/>
        <v>0</v>
      </c>
      <c r="T61" s="45" t="b">
        <f t="shared" si="195"/>
        <v>0</v>
      </c>
      <c r="U61" s="45" t="b">
        <f t="shared" si="195"/>
        <v>0</v>
      </c>
      <c r="V61" s="45" t="b">
        <f t="shared" si="195"/>
        <v>1</v>
      </c>
      <c r="W61" s="45" t="b">
        <f t="shared" si="195"/>
        <v>0</v>
      </c>
      <c r="X61" s="45" t="b">
        <f t="shared" si="195"/>
        <v>0</v>
      </c>
      <c r="Y61" s="45" t="b">
        <f t="shared" si="195"/>
        <v>0</v>
      </c>
      <c r="Z61" s="45" t="b">
        <f t="shared" si="195"/>
        <v>0</v>
      </c>
      <c r="AA61" s="45" t="b">
        <f t="shared" si="195"/>
        <v>0</v>
      </c>
      <c r="AB61" s="45" t="b">
        <f t="shared" si="195"/>
        <v>0</v>
      </c>
      <c r="AC61" s="45" t="b">
        <f t="shared" si="195"/>
        <v>0</v>
      </c>
      <c r="AD61" s="45" t="b">
        <f t="shared" si="195"/>
        <v>0</v>
      </c>
      <c r="AE61" s="45" t="b">
        <f t="shared" si="195"/>
        <v>0</v>
      </c>
      <c r="AF61" s="45" t="b">
        <f t="shared" si="195"/>
        <v>0</v>
      </c>
      <c r="AG61" s="45" t="b">
        <f t="shared" si="195"/>
        <v>0</v>
      </c>
      <c r="AH61" s="45" t="b">
        <f t="shared" si="195"/>
        <v>0</v>
      </c>
      <c r="AI61" s="45" t="b">
        <f t="shared" si="195"/>
        <v>0</v>
      </c>
      <c r="AJ61" s="45" t="b">
        <f t="shared" si="195"/>
        <v>0</v>
      </c>
      <c r="AK61" s="45" t="b">
        <f t="shared" si="195"/>
        <v>0</v>
      </c>
      <c r="AL61" s="45" t="b">
        <f t="shared" si="195"/>
        <v>0</v>
      </c>
      <c r="AM61" s="45" t="b">
        <f t="shared" si="195"/>
        <v>0</v>
      </c>
      <c r="AN61" s="45" t="b">
        <f t="shared" si="195"/>
        <v>0</v>
      </c>
      <c r="AO61" s="45" t="b">
        <f t="shared" si="195"/>
        <v>0</v>
      </c>
      <c r="AP61" s="45" t="b">
        <f t="shared" si="195"/>
        <v>0</v>
      </c>
      <c r="AQ61" s="45" t="b">
        <f t="shared" si="195"/>
        <v>0</v>
      </c>
      <c r="AR61" s="45" t="b">
        <f t="shared" si="195"/>
        <v>0</v>
      </c>
      <c r="AS61" s="45" t="b">
        <f t="shared" si="195"/>
        <v>0</v>
      </c>
      <c r="AT61" s="45" t="b">
        <f t="shared" si="195"/>
        <v>0</v>
      </c>
      <c r="AU61" s="45" t="b">
        <f t="shared" si="195"/>
        <v>0</v>
      </c>
      <c r="AV61" s="45" t="b">
        <f t="shared" si="195"/>
        <v>0</v>
      </c>
      <c r="AW61" s="45" t="b">
        <f t="shared" si="195"/>
        <v>0</v>
      </c>
      <c r="AX61" s="45" t="b">
        <f t="shared" si="195"/>
        <v>0</v>
      </c>
      <c r="AY61" s="45" t="b">
        <f t="shared" si="195"/>
        <v>0</v>
      </c>
      <c r="AZ61" s="45" t="b">
        <f t="shared" si="195"/>
        <v>0</v>
      </c>
      <c r="BA61" s="45" t="b">
        <f t="shared" si="195"/>
        <v>0</v>
      </c>
      <c r="BB61" s="45" t="b">
        <f t="shared" si="195"/>
        <v>0</v>
      </c>
      <c r="BC61" s="45" t="b">
        <f t="shared" si="195"/>
        <v>0</v>
      </c>
      <c r="BD61" s="45" t="b">
        <f t="shared" si="195"/>
        <v>0</v>
      </c>
      <c r="BE61" s="45" t="b">
        <f t="shared" si="195"/>
        <v>0</v>
      </c>
      <c r="BF61" s="45" t="b">
        <f t="shared" si="195"/>
        <v>0</v>
      </c>
      <c r="BG61" s="45" t="b">
        <f t="shared" si="195"/>
        <v>0</v>
      </c>
      <c r="BH61" s="45" t="b">
        <f t="shared" si="195"/>
        <v>0</v>
      </c>
      <c r="BI61" s="45" t="b">
        <f t="shared" si="195"/>
        <v>0</v>
      </c>
      <c r="BJ61" s="45" t="b">
        <f t="shared" si="195"/>
        <v>0</v>
      </c>
      <c r="BK61" s="45" t="b">
        <f t="shared" si="195"/>
        <v>0</v>
      </c>
      <c r="BL61" s="45" t="b">
        <f t="shared" si="195"/>
        <v>0</v>
      </c>
      <c r="BM61" s="45" t="b">
        <f t="shared" si="195"/>
        <v>0</v>
      </c>
      <c r="BN61" s="45" t="b">
        <f t="shared" si="195"/>
        <v>0</v>
      </c>
      <c r="BO61" s="45" t="b">
        <f t="shared" si="195"/>
        <v>0</v>
      </c>
      <c r="BP61" s="45" t="b">
        <f t="shared" si="195"/>
        <v>0</v>
      </c>
      <c r="BQ61" s="45" t="b">
        <f t="shared" si="195"/>
        <v>0</v>
      </c>
      <c r="BR61" s="45" t="b">
        <f t="shared" si="195"/>
        <v>0</v>
      </c>
      <c r="BS61" s="45" t="b">
        <f t="shared" si="195"/>
        <v>0</v>
      </c>
      <c r="BT61" s="45" t="b">
        <f t="shared" si="195"/>
        <v>0</v>
      </c>
      <c r="BU61" s="45" t="b">
        <f t="shared" si="195"/>
        <v>0</v>
      </c>
      <c r="BV61" s="45" t="b">
        <f t="shared" si="195"/>
        <v>0</v>
      </c>
      <c r="BW61" s="19" t="s">
        <v>175</v>
      </c>
    </row>
    <row r="62" spans="2:75" s="17" customFormat="1" x14ac:dyDescent="0.35">
      <c r="D62" s="17" t="s">
        <v>44</v>
      </c>
      <c r="K62" s="6" t="s">
        <v>60</v>
      </c>
      <c r="O62" s="46" t="str">
        <f>IF(O60,"Act",IF(O61,"Current Prd","Fcst"))</f>
        <v>Act</v>
      </c>
      <c r="P62" s="46" t="str">
        <f t="shared" ref="P62:BV62" si="196">IF(P60,"Act",IF(P61,"Current Prd","Fcst"))</f>
        <v>Act</v>
      </c>
      <c r="Q62" s="46" t="str">
        <f t="shared" si="196"/>
        <v>Act</v>
      </c>
      <c r="R62" s="46" t="str">
        <f t="shared" si="196"/>
        <v>Act</v>
      </c>
      <c r="S62" s="46" t="str">
        <f t="shared" si="196"/>
        <v>Act</v>
      </c>
      <c r="T62" s="46" t="str">
        <f t="shared" si="196"/>
        <v>Act</v>
      </c>
      <c r="U62" s="46" t="str">
        <f t="shared" si="196"/>
        <v>Act</v>
      </c>
      <c r="V62" s="46" t="str">
        <f t="shared" si="196"/>
        <v>Current Prd</v>
      </c>
      <c r="W62" s="46" t="str">
        <f t="shared" si="196"/>
        <v>Fcst</v>
      </c>
      <c r="X62" s="46" t="str">
        <f t="shared" si="196"/>
        <v>Fcst</v>
      </c>
      <c r="Y62" s="46" t="str">
        <f t="shared" si="196"/>
        <v>Fcst</v>
      </c>
      <c r="Z62" s="46" t="str">
        <f t="shared" si="196"/>
        <v>Fcst</v>
      </c>
      <c r="AA62" s="46" t="str">
        <f t="shared" si="196"/>
        <v>Fcst</v>
      </c>
      <c r="AB62" s="46" t="str">
        <f t="shared" si="196"/>
        <v>Fcst</v>
      </c>
      <c r="AC62" s="46" t="str">
        <f t="shared" si="196"/>
        <v>Fcst</v>
      </c>
      <c r="AD62" s="46" t="str">
        <f t="shared" si="196"/>
        <v>Fcst</v>
      </c>
      <c r="AE62" s="46" t="str">
        <f t="shared" si="196"/>
        <v>Fcst</v>
      </c>
      <c r="AF62" s="46" t="str">
        <f t="shared" si="196"/>
        <v>Fcst</v>
      </c>
      <c r="AG62" s="46" t="str">
        <f t="shared" si="196"/>
        <v>Fcst</v>
      </c>
      <c r="AH62" s="46" t="str">
        <f t="shared" si="196"/>
        <v>Fcst</v>
      </c>
      <c r="AI62" s="46" t="str">
        <f t="shared" si="196"/>
        <v>Fcst</v>
      </c>
      <c r="AJ62" s="46" t="str">
        <f t="shared" si="196"/>
        <v>Fcst</v>
      </c>
      <c r="AK62" s="46" t="str">
        <f t="shared" si="196"/>
        <v>Fcst</v>
      </c>
      <c r="AL62" s="46" t="str">
        <f t="shared" si="196"/>
        <v>Fcst</v>
      </c>
      <c r="AM62" s="46" t="str">
        <f t="shared" si="196"/>
        <v>Fcst</v>
      </c>
      <c r="AN62" s="46" t="str">
        <f t="shared" si="196"/>
        <v>Fcst</v>
      </c>
      <c r="AO62" s="46" t="str">
        <f t="shared" si="196"/>
        <v>Fcst</v>
      </c>
      <c r="AP62" s="46" t="str">
        <f t="shared" si="196"/>
        <v>Fcst</v>
      </c>
      <c r="AQ62" s="46" t="str">
        <f t="shared" si="196"/>
        <v>Fcst</v>
      </c>
      <c r="AR62" s="46" t="str">
        <f t="shared" si="196"/>
        <v>Fcst</v>
      </c>
      <c r="AS62" s="46" t="str">
        <f t="shared" si="196"/>
        <v>Fcst</v>
      </c>
      <c r="AT62" s="46" t="str">
        <f t="shared" si="196"/>
        <v>Fcst</v>
      </c>
      <c r="AU62" s="46" t="str">
        <f t="shared" si="196"/>
        <v>Fcst</v>
      </c>
      <c r="AV62" s="46" t="str">
        <f t="shared" si="196"/>
        <v>Fcst</v>
      </c>
      <c r="AW62" s="46" t="str">
        <f t="shared" si="196"/>
        <v>Fcst</v>
      </c>
      <c r="AX62" s="46" t="str">
        <f t="shared" si="196"/>
        <v>Fcst</v>
      </c>
      <c r="AY62" s="46" t="str">
        <f t="shared" si="196"/>
        <v>Fcst</v>
      </c>
      <c r="AZ62" s="46" t="str">
        <f t="shared" si="196"/>
        <v>Fcst</v>
      </c>
      <c r="BA62" s="46" t="str">
        <f t="shared" si="196"/>
        <v>Fcst</v>
      </c>
      <c r="BB62" s="46" t="str">
        <f t="shared" si="196"/>
        <v>Fcst</v>
      </c>
      <c r="BC62" s="46" t="str">
        <f t="shared" si="196"/>
        <v>Fcst</v>
      </c>
      <c r="BD62" s="46" t="str">
        <f t="shared" si="196"/>
        <v>Fcst</v>
      </c>
      <c r="BE62" s="46" t="str">
        <f t="shared" si="196"/>
        <v>Fcst</v>
      </c>
      <c r="BF62" s="46" t="str">
        <f t="shared" si="196"/>
        <v>Fcst</v>
      </c>
      <c r="BG62" s="46" t="str">
        <f t="shared" si="196"/>
        <v>Fcst</v>
      </c>
      <c r="BH62" s="46" t="str">
        <f t="shared" si="196"/>
        <v>Fcst</v>
      </c>
      <c r="BI62" s="46" t="str">
        <f t="shared" si="196"/>
        <v>Fcst</v>
      </c>
      <c r="BJ62" s="46" t="str">
        <f t="shared" si="196"/>
        <v>Fcst</v>
      </c>
      <c r="BK62" s="46" t="str">
        <f t="shared" si="196"/>
        <v>Fcst</v>
      </c>
      <c r="BL62" s="46" t="str">
        <f t="shared" si="196"/>
        <v>Fcst</v>
      </c>
      <c r="BM62" s="46" t="str">
        <f t="shared" si="196"/>
        <v>Fcst</v>
      </c>
      <c r="BN62" s="46" t="str">
        <f t="shared" si="196"/>
        <v>Fcst</v>
      </c>
      <c r="BO62" s="46" t="str">
        <f t="shared" si="196"/>
        <v>Fcst</v>
      </c>
      <c r="BP62" s="46" t="str">
        <f t="shared" si="196"/>
        <v>Fcst</v>
      </c>
      <c r="BQ62" s="46" t="str">
        <f t="shared" si="196"/>
        <v>Fcst</v>
      </c>
      <c r="BR62" s="46" t="str">
        <f t="shared" si="196"/>
        <v>Fcst</v>
      </c>
      <c r="BS62" s="46" t="str">
        <f t="shared" si="196"/>
        <v>Fcst</v>
      </c>
      <c r="BT62" s="46" t="str">
        <f t="shared" si="196"/>
        <v>Fcst</v>
      </c>
      <c r="BU62" s="46" t="str">
        <f t="shared" si="196"/>
        <v>Fcst</v>
      </c>
      <c r="BV62" s="46" t="str">
        <f t="shared" si="196"/>
        <v>Fcst</v>
      </c>
      <c r="BW62" s="19" t="s">
        <v>176</v>
      </c>
    </row>
    <row r="63" spans="2:75" s="17" customFormat="1" x14ac:dyDescent="0.35"/>
    <row r="64" spans="2:75" s="17" customFormat="1" x14ac:dyDescent="0.35">
      <c r="D64" s="17" t="s">
        <v>41</v>
      </c>
      <c r="K64" s="6" t="s">
        <v>63</v>
      </c>
      <c r="O64" s="26">
        <f t="shared" ref="O64:AT64" si="197">INDEX(YearLabel.A.Ca,MATCH(O56,PeriodFrom.A.Ca,1))</f>
        <v>2020</v>
      </c>
      <c r="P64" s="26">
        <f t="shared" si="197"/>
        <v>2020</v>
      </c>
      <c r="Q64" s="26">
        <f t="shared" si="197"/>
        <v>2021</v>
      </c>
      <c r="R64" s="26">
        <f t="shared" si="197"/>
        <v>2021</v>
      </c>
      <c r="S64" s="26">
        <f t="shared" si="197"/>
        <v>2022</v>
      </c>
      <c r="T64" s="26">
        <f t="shared" si="197"/>
        <v>2022</v>
      </c>
      <c r="U64" s="26">
        <f t="shared" si="197"/>
        <v>2023</v>
      </c>
      <c r="V64" s="26">
        <f t="shared" si="197"/>
        <v>2023</v>
      </c>
      <c r="W64" s="26">
        <f t="shared" si="197"/>
        <v>2024</v>
      </c>
      <c r="X64" s="26">
        <f t="shared" si="197"/>
        <v>2024</v>
      </c>
      <c r="Y64" s="26">
        <f t="shared" si="197"/>
        <v>2025</v>
      </c>
      <c r="Z64" s="26">
        <f t="shared" si="197"/>
        <v>2025</v>
      </c>
      <c r="AA64" s="26">
        <f t="shared" si="197"/>
        <v>2026</v>
      </c>
      <c r="AB64" s="26">
        <f t="shared" si="197"/>
        <v>2026</v>
      </c>
      <c r="AC64" s="26">
        <f t="shared" si="197"/>
        <v>2027</v>
      </c>
      <c r="AD64" s="26">
        <f t="shared" si="197"/>
        <v>2027</v>
      </c>
      <c r="AE64" s="26">
        <f t="shared" si="197"/>
        <v>2028</v>
      </c>
      <c r="AF64" s="26">
        <f t="shared" si="197"/>
        <v>2028</v>
      </c>
      <c r="AG64" s="26">
        <f t="shared" si="197"/>
        <v>2029</v>
      </c>
      <c r="AH64" s="26">
        <f t="shared" si="197"/>
        <v>2029</v>
      </c>
      <c r="AI64" s="26">
        <f t="shared" si="197"/>
        <v>2030</v>
      </c>
      <c r="AJ64" s="26">
        <f t="shared" si="197"/>
        <v>2030</v>
      </c>
      <c r="AK64" s="26">
        <f t="shared" si="197"/>
        <v>2031</v>
      </c>
      <c r="AL64" s="26">
        <f t="shared" si="197"/>
        <v>2031</v>
      </c>
      <c r="AM64" s="26">
        <f t="shared" si="197"/>
        <v>2032</v>
      </c>
      <c r="AN64" s="26">
        <f t="shared" si="197"/>
        <v>2032</v>
      </c>
      <c r="AO64" s="26">
        <f t="shared" si="197"/>
        <v>2033</v>
      </c>
      <c r="AP64" s="26">
        <f t="shared" si="197"/>
        <v>2033</v>
      </c>
      <c r="AQ64" s="26">
        <f t="shared" si="197"/>
        <v>2034</v>
      </c>
      <c r="AR64" s="26">
        <f t="shared" si="197"/>
        <v>2034</v>
      </c>
      <c r="AS64" s="26">
        <f t="shared" si="197"/>
        <v>2035</v>
      </c>
      <c r="AT64" s="26">
        <f t="shared" si="197"/>
        <v>2035</v>
      </c>
      <c r="AU64" s="26">
        <f t="shared" ref="AU64:BV64" si="198">INDEX(YearLabel.A.Ca,MATCH(AU56,PeriodFrom.A.Ca,1))</f>
        <v>2036</v>
      </c>
      <c r="AV64" s="26">
        <f t="shared" si="198"/>
        <v>2036</v>
      </c>
      <c r="AW64" s="26">
        <f t="shared" si="198"/>
        <v>2037</v>
      </c>
      <c r="AX64" s="26">
        <f t="shared" si="198"/>
        <v>2037</v>
      </c>
      <c r="AY64" s="26">
        <f t="shared" si="198"/>
        <v>2038</v>
      </c>
      <c r="AZ64" s="26">
        <f t="shared" si="198"/>
        <v>2038</v>
      </c>
      <c r="BA64" s="26">
        <f t="shared" si="198"/>
        <v>2039</v>
      </c>
      <c r="BB64" s="26">
        <f t="shared" si="198"/>
        <v>2039</v>
      </c>
      <c r="BC64" s="26">
        <f t="shared" si="198"/>
        <v>2040</v>
      </c>
      <c r="BD64" s="26">
        <f t="shared" si="198"/>
        <v>2040</v>
      </c>
      <c r="BE64" s="26">
        <f t="shared" si="198"/>
        <v>2041</v>
      </c>
      <c r="BF64" s="26">
        <f t="shared" si="198"/>
        <v>2041</v>
      </c>
      <c r="BG64" s="26">
        <f t="shared" si="198"/>
        <v>2042</v>
      </c>
      <c r="BH64" s="26">
        <f t="shared" si="198"/>
        <v>2042</v>
      </c>
      <c r="BI64" s="26">
        <f t="shared" si="198"/>
        <v>2043</v>
      </c>
      <c r="BJ64" s="26">
        <f t="shared" si="198"/>
        <v>2043</v>
      </c>
      <c r="BK64" s="26">
        <f t="shared" si="198"/>
        <v>2044</v>
      </c>
      <c r="BL64" s="26">
        <f t="shared" si="198"/>
        <v>2044</v>
      </c>
      <c r="BM64" s="26">
        <f t="shared" si="198"/>
        <v>2045</v>
      </c>
      <c r="BN64" s="26">
        <f t="shared" si="198"/>
        <v>2045</v>
      </c>
      <c r="BO64" s="26">
        <f t="shared" si="198"/>
        <v>2046</v>
      </c>
      <c r="BP64" s="26">
        <f t="shared" si="198"/>
        <v>2046</v>
      </c>
      <c r="BQ64" s="26">
        <f t="shared" si="198"/>
        <v>2047</v>
      </c>
      <c r="BR64" s="26">
        <f t="shared" si="198"/>
        <v>2047</v>
      </c>
      <c r="BS64" s="26">
        <f t="shared" si="198"/>
        <v>2048</v>
      </c>
      <c r="BT64" s="26">
        <f t="shared" si="198"/>
        <v>2048</v>
      </c>
      <c r="BU64" s="26">
        <f t="shared" si="198"/>
        <v>2049</v>
      </c>
      <c r="BV64" s="26">
        <f t="shared" si="198"/>
        <v>2049</v>
      </c>
      <c r="BW64" s="19" t="s">
        <v>177</v>
      </c>
    </row>
    <row r="65" spans="2:75" s="17" customFormat="1" x14ac:dyDescent="0.35">
      <c r="D65" s="17" t="s">
        <v>166</v>
      </c>
      <c r="K65" s="6" t="s">
        <v>69</v>
      </c>
      <c r="M65" s="28" t="s">
        <v>69</v>
      </c>
      <c r="O65" s="26" t="str">
        <f>O68&amp;$M65</f>
        <v>1H</v>
      </c>
      <c r="P65" s="26" t="str">
        <f>P68&amp;$M65</f>
        <v>2H</v>
      </c>
      <c r="Q65" s="26" t="str">
        <f>Q68&amp;$M65</f>
        <v>1H</v>
      </c>
      <c r="R65" s="26" t="str">
        <f>R68&amp;$M65</f>
        <v>2H</v>
      </c>
      <c r="S65" s="26" t="str">
        <f t="shared" ref="S65:AH65" si="199">S68&amp;$M65</f>
        <v>1H</v>
      </c>
      <c r="T65" s="26" t="str">
        <f t="shared" si="199"/>
        <v>2H</v>
      </c>
      <c r="U65" s="26" t="str">
        <f t="shared" si="199"/>
        <v>1H</v>
      </c>
      <c r="V65" s="26" t="str">
        <f t="shared" si="199"/>
        <v>2H</v>
      </c>
      <c r="W65" s="26" t="str">
        <f t="shared" si="199"/>
        <v>1H</v>
      </c>
      <c r="X65" s="26" t="str">
        <f t="shared" si="199"/>
        <v>2H</v>
      </c>
      <c r="Y65" s="26" t="str">
        <f t="shared" si="199"/>
        <v>1H</v>
      </c>
      <c r="Z65" s="26" t="str">
        <f t="shared" si="199"/>
        <v>2H</v>
      </c>
      <c r="AA65" s="26" t="str">
        <f t="shared" si="199"/>
        <v>1H</v>
      </c>
      <c r="AB65" s="26" t="str">
        <f t="shared" si="199"/>
        <v>2H</v>
      </c>
      <c r="AC65" s="26" t="str">
        <f t="shared" si="199"/>
        <v>1H</v>
      </c>
      <c r="AD65" s="26" t="str">
        <f t="shared" si="199"/>
        <v>2H</v>
      </c>
      <c r="AE65" s="26" t="str">
        <f t="shared" si="199"/>
        <v>1H</v>
      </c>
      <c r="AF65" s="26" t="str">
        <f t="shared" si="199"/>
        <v>2H</v>
      </c>
      <c r="AG65" s="26" t="str">
        <f t="shared" si="199"/>
        <v>1H</v>
      </c>
      <c r="AH65" s="26" t="str">
        <f t="shared" si="199"/>
        <v>2H</v>
      </c>
      <c r="AI65" s="26" t="str">
        <f t="shared" ref="AI65:BV65" si="200">AI68&amp;$M65</f>
        <v>1H</v>
      </c>
      <c r="AJ65" s="26" t="str">
        <f t="shared" si="200"/>
        <v>2H</v>
      </c>
      <c r="AK65" s="26" t="str">
        <f t="shared" si="200"/>
        <v>1H</v>
      </c>
      <c r="AL65" s="26" t="str">
        <f t="shared" si="200"/>
        <v>2H</v>
      </c>
      <c r="AM65" s="26" t="str">
        <f t="shared" si="200"/>
        <v>1H</v>
      </c>
      <c r="AN65" s="26" t="str">
        <f t="shared" si="200"/>
        <v>2H</v>
      </c>
      <c r="AO65" s="26" t="str">
        <f t="shared" si="200"/>
        <v>1H</v>
      </c>
      <c r="AP65" s="26" t="str">
        <f t="shared" si="200"/>
        <v>2H</v>
      </c>
      <c r="AQ65" s="26" t="str">
        <f t="shared" si="200"/>
        <v>1H</v>
      </c>
      <c r="AR65" s="26" t="str">
        <f t="shared" si="200"/>
        <v>2H</v>
      </c>
      <c r="AS65" s="26" t="str">
        <f t="shared" si="200"/>
        <v>1H</v>
      </c>
      <c r="AT65" s="26" t="str">
        <f t="shared" si="200"/>
        <v>2H</v>
      </c>
      <c r="AU65" s="26" t="str">
        <f t="shared" si="200"/>
        <v>1H</v>
      </c>
      <c r="AV65" s="26" t="str">
        <f t="shared" si="200"/>
        <v>2H</v>
      </c>
      <c r="AW65" s="26" t="str">
        <f t="shared" si="200"/>
        <v>1H</v>
      </c>
      <c r="AX65" s="26" t="str">
        <f t="shared" si="200"/>
        <v>2H</v>
      </c>
      <c r="AY65" s="26" t="str">
        <f t="shared" si="200"/>
        <v>1H</v>
      </c>
      <c r="AZ65" s="26" t="str">
        <f t="shared" si="200"/>
        <v>2H</v>
      </c>
      <c r="BA65" s="26" t="str">
        <f t="shared" si="200"/>
        <v>1H</v>
      </c>
      <c r="BB65" s="26" t="str">
        <f t="shared" si="200"/>
        <v>2H</v>
      </c>
      <c r="BC65" s="26" t="str">
        <f t="shared" si="200"/>
        <v>1H</v>
      </c>
      <c r="BD65" s="26" t="str">
        <f t="shared" si="200"/>
        <v>2H</v>
      </c>
      <c r="BE65" s="26" t="str">
        <f t="shared" si="200"/>
        <v>1H</v>
      </c>
      <c r="BF65" s="26" t="str">
        <f t="shared" si="200"/>
        <v>2H</v>
      </c>
      <c r="BG65" s="26" t="str">
        <f t="shared" si="200"/>
        <v>1H</v>
      </c>
      <c r="BH65" s="26" t="str">
        <f t="shared" si="200"/>
        <v>2H</v>
      </c>
      <c r="BI65" s="26" t="str">
        <f t="shared" si="200"/>
        <v>1H</v>
      </c>
      <c r="BJ65" s="26" t="str">
        <f t="shared" si="200"/>
        <v>2H</v>
      </c>
      <c r="BK65" s="26" t="str">
        <f t="shared" si="200"/>
        <v>1H</v>
      </c>
      <c r="BL65" s="26" t="str">
        <f t="shared" si="200"/>
        <v>2H</v>
      </c>
      <c r="BM65" s="26" t="str">
        <f t="shared" si="200"/>
        <v>1H</v>
      </c>
      <c r="BN65" s="26" t="str">
        <f t="shared" si="200"/>
        <v>2H</v>
      </c>
      <c r="BO65" s="26" t="str">
        <f t="shared" si="200"/>
        <v>1H</v>
      </c>
      <c r="BP65" s="26" t="str">
        <f t="shared" si="200"/>
        <v>2H</v>
      </c>
      <c r="BQ65" s="26" t="str">
        <f t="shared" si="200"/>
        <v>1H</v>
      </c>
      <c r="BR65" s="26" t="str">
        <f t="shared" si="200"/>
        <v>2H</v>
      </c>
      <c r="BS65" s="26" t="str">
        <f t="shared" si="200"/>
        <v>1H</v>
      </c>
      <c r="BT65" s="26" t="str">
        <f t="shared" si="200"/>
        <v>2H</v>
      </c>
      <c r="BU65" s="26" t="str">
        <f t="shared" si="200"/>
        <v>1H</v>
      </c>
      <c r="BV65" s="26" t="str">
        <f t="shared" si="200"/>
        <v>2H</v>
      </c>
      <c r="BW65" s="19" t="s">
        <v>178</v>
      </c>
    </row>
    <row r="66" spans="2:75" customFormat="1" x14ac:dyDescent="0.35">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7"/>
      <c r="BK66" s="17"/>
      <c r="BL66" s="17"/>
      <c r="BM66" s="17"/>
      <c r="BN66" s="17"/>
      <c r="BO66" s="17"/>
      <c r="BP66" s="17"/>
      <c r="BQ66" s="17"/>
      <c r="BR66" s="17"/>
      <c r="BS66" s="17"/>
      <c r="BT66" s="17"/>
      <c r="BU66" s="17"/>
      <c r="BV66" s="17"/>
    </row>
    <row r="67" spans="2:75" s="17" customFormat="1" x14ac:dyDescent="0.35">
      <c r="D67" s="17" t="s">
        <v>91</v>
      </c>
      <c r="K67" s="6" t="s">
        <v>62</v>
      </c>
      <c r="M67" s="22">
        <v>2</v>
      </c>
      <c r="O67" s="21">
        <f>ROUNDUP(O58/$M67,0)</f>
        <v>1</v>
      </c>
      <c r="P67" s="21">
        <f>ROUNDUP(P58/$M67,0)</f>
        <v>1</v>
      </c>
      <c r="Q67" s="21">
        <f>ROUNDUP(Q58/$M67,0)</f>
        <v>2</v>
      </c>
      <c r="R67" s="21">
        <f>ROUNDUP(R58/$M67,0)</f>
        <v>2</v>
      </c>
      <c r="S67" s="21">
        <f t="shared" ref="S67:AH67" si="201">ROUNDUP(S58/$M67,0)</f>
        <v>3</v>
      </c>
      <c r="T67" s="21">
        <f t="shared" si="201"/>
        <v>3</v>
      </c>
      <c r="U67" s="21">
        <f t="shared" si="201"/>
        <v>4</v>
      </c>
      <c r="V67" s="21">
        <f t="shared" si="201"/>
        <v>4</v>
      </c>
      <c r="W67" s="21">
        <f t="shared" si="201"/>
        <v>5</v>
      </c>
      <c r="X67" s="21">
        <f t="shared" si="201"/>
        <v>5</v>
      </c>
      <c r="Y67" s="21">
        <f t="shared" si="201"/>
        <v>6</v>
      </c>
      <c r="Z67" s="21">
        <f t="shared" si="201"/>
        <v>6</v>
      </c>
      <c r="AA67" s="21">
        <f t="shared" si="201"/>
        <v>7</v>
      </c>
      <c r="AB67" s="21">
        <f t="shared" si="201"/>
        <v>7</v>
      </c>
      <c r="AC67" s="21">
        <f t="shared" si="201"/>
        <v>8</v>
      </c>
      <c r="AD67" s="21">
        <f t="shared" si="201"/>
        <v>8</v>
      </c>
      <c r="AE67" s="21">
        <f t="shared" si="201"/>
        <v>9</v>
      </c>
      <c r="AF67" s="21">
        <f t="shared" si="201"/>
        <v>9</v>
      </c>
      <c r="AG67" s="21">
        <f t="shared" si="201"/>
        <v>10</v>
      </c>
      <c r="AH67" s="21">
        <f t="shared" si="201"/>
        <v>10</v>
      </c>
      <c r="AI67" s="21">
        <f t="shared" ref="AI67:BV67" si="202">ROUNDUP(AI58/$M67,0)</f>
        <v>11</v>
      </c>
      <c r="AJ67" s="21">
        <f t="shared" si="202"/>
        <v>11</v>
      </c>
      <c r="AK67" s="21">
        <f t="shared" si="202"/>
        <v>12</v>
      </c>
      <c r="AL67" s="21">
        <f t="shared" si="202"/>
        <v>12</v>
      </c>
      <c r="AM67" s="21">
        <f t="shared" si="202"/>
        <v>13</v>
      </c>
      <c r="AN67" s="21">
        <f t="shared" si="202"/>
        <v>13</v>
      </c>
      <c r="AO67" s="21">
        <f t="shared" si="202"/>
        <v>14</v>
      </c>
      <c r="AP67" s="21">
        <f t="shared" si="202"/>
        <v>14</v>
      </c>
      <c r="AQ67" s="21">
        <f t="shared" si="202"/>
        <v>15</v>
      </c>
      <c r="AR67" s="21">
        <f t="shared" si="202"/>
        <v>15</v>
      </c>
      <c r="AS67" s="21">
        <f t="shared" si="202"/>
        <v>16</v>
      </c>
      <c r="AT67" s="21">
        <f t="shared" si="202"/>
        <v>16</v>
      </c>
      <c r="AU67" s="21">
        <f t="shared" si="202"/>
        <v>17</v>
      </c>
      <c r="AV67" s="21">
        <f t="shared" si="202"/>
        <v>17</v>
      </c>
      <c r="AW67" s="21">
        <f t="shared" si="202"/>
        <v>18</v>
      </c>
      <c r="AX67" s="21">
        <f t="shared" si="202"/>
        <v>18</v>
      </c>
      <c r="AY67" s="21">
        <f t="shared" si="202"/>
        <v>19</v>
      </c>
      <c r="AZ67" s="21">
        <f t="shared" si="202"/>
        <v>19</v>
      </c>
      <c r="BA67" s="21">
        <f t="shared" si="202"/>
        <v>20</v>
      </c>
      <c r="BB67" s="21">
        <f t="shared" si="202"/>
        <v>20</v>
      </c>
      <c r="BC67" s="21">
        <f t="shared" si="202"/>
        <v>21</v>
      </c>
      <c r="BD67" s="21">
        <f t="shared" si="202"/>
        <v>21</v>
      </c>
      <c r="BE67" s="21">
        <f t="shared" si="202"/>
        <v>22</v>
      </c>
      <c r="BF67" s="21">
        <f t="shared" si="202"/>
        <v>22</v>
      </c>
      <c r="BG67" s="21">
        <f t="shared" si="202"/>
        <v>23</v>
      </c>
      <c r="BH67" s="21">
        <f t="shared" si="202"/>
        <v>23</v>
      </c>
      <c r="BI67" s="21">
        <f t="shared" si="202"/>
        <v>24</v>
      </c>
      <c r="BJ67" s="21">
        <f t="shared" si="202"/>
        <v>24</v>
      </c>
      <c r="BK67" s="21">
        <f t="shared" si="202"/>
        <v>25</v>
      </c>
      <c r="BL67" s="21">
        <f t="shared" si="202"/>
        <v>25</v>
      </c>
      <c r="BM67" s="21">
        <f t="shared" si="202"/>
        <v>26</v>
      </c>
      <c r="BN67" s="21">
        <f t="shared" si="202"/>
        <v>26</v>
      </c>
      <c r="BO67" s="21">
        <f t="shared" si="202"/>
        <v>27</v>
      </c>
      <c r="BP67" s="21">
        <f t="shared" si="202"/>
        <v>27</v>
      </c>
      <c r="BQ67" s="21">
        <f t="shared" si="202"/>
        <v>28</v>
      </c>
      <c r="BR67" s="21">
        <f t="shared" si="202"/>
        <v>28</v>
      </c>
      <c r="BS67" s="21">
        <f t="shared" si="202"/>
        <v>29</v>
      </c>
      <c r="BT67" s="21">
        <f t="shared" si="202"/>
        <v>29</v>
      </c>
      <c r="BU67" s="21">
        <f t="shared" si="202"/>
        <v>30</v>
      </c>
      <c r="BV67" s="21">
        <f t="shared" si="202"/>
        <v>30</v>
      </c>
      <c r="BW67" s="19" t="s">
        <v>179</v>
      </c>
    </row>
    <row r="68" spans="2:75" s="17" customFormat="1" x14ac:dyDescent="0.35">
      <c r="D68" s="17" t="s">
        <v>167</v>
      </c>
      <c r="K68" s="6" t="s">
        <v>62</v>
      </c>
      <c r="M68" s="22">
        <v>2</v>
      </c>
      <c r="O68" s="22">
        <v>1</v>
      </c>
      <c r="P68" s="21">
        <f>IF(O68=$M68,1,O68+1)</f>
        <v>2</v>
      </c>
      <c r="Q68" s="21">
        <f t="shared" ref="Q68:R68" si="203">IF(P68=$M68,1,P68+1)</f>
        <v>1</v>
      </c>
      <c r="R68" s="21">
        <f t="shared" si="203"/>
        <v>2</v>
      </c>
      <c r="S68" s="21">
        <f t="shared" ref="S68:AH68" si="204">IF(R68=$M68,1,R68+1)</f>
        <v>1</v>
      </c>
      <c r="T68" s="21">
        <f t="shared" si="204"/>
        <v>2</v>
      </c>
      <c r="U68" s="21">
        <f t="shared" si="204"/>
        <v>1</v>
      </c>
      <c r="V68" s="21">
        <f t="shared" si="204"/>
        <v>2</v>
      </c>
      <c r="W68" s="21">
        <f t="shared" si="204"/>
        <v>1</v>
      </c>
      <c r="X68" s="21">
        <f t="shared" si="204"/>
        <v>2</v>
      </c>
      <c r="Y68" s="21">
        <f t="shared" si="204"/>
        <v>1</v>
      </c>
      <c r="Z68" s="21">
        <f t="shared" si="204"/>
        <v>2</v>
      </c>
      <c r="AA68" s="21">
        <f t="shared" si="204"/>
        <v>1</v>
      </c>
      <c r="AB68" s="21">
        <f t="shared" si="204"/>
        <v>2</v>
      </c>
      <c r="AC68" s="21">
        <f t="shared" si="204"/>
        <v>1</v>
      </c>
      <c r="AD68" s="21">
        <f t="shared" si="204"/>
        <v>2</v>
      </c>
      <c r="AE68" s="21">
        <f t="shared" si="204"/>
        <v>1</v>
      </c>
      <c r="AF68" s="21">
        <f t="shared" si="204"/>
        <v>2</v>
      </c>
      <c r="AG68" s="21">
        <f t="shared" si="204"/>
        <v>1</v>
      </c>
      <c r="AH68" s="21">
        <f t="shared" si="204"/>
        <v>2</v>
      </c>
      <c r="AI68" s="21">
        <f t="shared" ref="AI68:BV68" si="205">IF(AH68=$M68,1,AH68+1)</f>
        <v>1</v>
      </c>
      <c r="AJ68" s="21">
        <f t="shared" si="205"/>
        <v>2</v>
      </c>
      <c r="AK68" s="21">
        <f t="shared" si="205"/>
        <v>1</v>
      </c>
      <c r="AL68" s="21">
        <f t="shared" si="205"/>
        <v>2</v>
      </c>
      <c r="AM68" s="21">
        <f t="shared" si="205"/>
        <v>1</v>
      </c>
      <c r="AN68" s="21">
        <f t="shared" si="205"/>
        <v>2</v>
      </c>
      <c r="AO68" s="21">
        <f t="shared" si="205"/>
        <v>1</v>
      </c>
      <c r="AP68" s="21">
        <f t="shared" si="205"/>
        <v>2</v>
      </c>
      <c r="AQ68" s="21">
        <f t="shared" si="205"/>
        <v>1</v>
      </c>
      <c r="AR68" s="21">
        <f t="shared" si="205"/>
        <v>2</v>
      </c>
      <c r="AS68" s="21">
        <f t="shared" si="205"/>
        <v>1</v>
      </c>
      <c r="AT68" s="21">
        <f t="shared" si="205"/>
        <v>2</v>
      </c>
      <c r="AU68" s="21">
        <f t="shared" si="205"/>
        <v>1</v>
      </c>
      <c r="AV68" s="21">
        <f t="shared" si="205"/>
        <v>2</v>
      </c>
      <c r="AW68" s="21">
        <f t="shared" si="205"/>
        <v>1</v>
      </c>
      <c r="AX68" s="21">
        <f t="shared" si="205"/>
        <v>2</v>
      </c>
      <c r="AY68" s="21">
        <f t="shared" si="205"/>
        <v>1</v>
      </c>
      <c r="AZ68" s="21">
        <f t="shared" si="205"/>
        <v>2</v>
      </c>
      <c r="BA68" s="21">
        <f t="shared" si="205"/>
        <v>1</v>
      </c>
      <c r="BB68" s="21">
        <f t="shared" si="205"/>
        <v>2</v>
      </c>
      <c r="BC68" s="21">
        <f t="shared" si="205"/>
        <v>1</v>
      </c>
      <c r="BD68" s="21">
        <f t="shared" si="205"/>
        <v>2</v>
      </c>
      <c r="BE68" s="21">
        <f t="shared" si="205"/>
        <v>1</v>
      </c>
      <c r="BF68" s="21">
        <f t="shared" si="205"/>
        <v>2</v>
      </c>
      <c r="BG68" s="21">
        <f t="shared" si="205"/>
        <v>1</v>
      </c>
      <c r="BH68" s="21">
        <f t="shared" si="205"/>
        <v>2</v>
      </c>
      <c r="BI68" s="21">
        <f t="shared" si="205"/>
        <v>1</v>
      </c>
      <c r="BJ68" s="21">
        <f t="shared" si="205"/>
        <v>2</v>
      </c>
      <c r="BK68" s="21">
        <f t="shared" si="205"/>
        <v>1</v>
      </c>
      <c r="BL68" s="21">
        <f t="shared" si="205"/>
        <v>2</v>
      </c>
      <c r="BM68" s="21">
        <f t="shared" si="205"/>
        <v>1</v>
      </c>
      <c r="BN68" s="21">
        <f t="shared" si="205"/>
        <v>2</v>
      </c>
      <c r="BO68" s="21">
        <f t="shared" si="205"/>
        <v>1</v>
      </c>
      <c r="BP68" s="21">
        <f t="shared" si="205"/>
        <v>2</v>
      </c>
      <c r="BQ68" s="21">
        <f t="shared" si="205"/>
        <v>1</v>
      </c>
      <c r="BR68" s="21">
        <f t="shared" si="205"/>
        <v>2</v>
      </c>
      <c r="BS68" s="21">
        <f t="shared" si="205"/>
        <v>1</v>
      </c>
      <c r="BT68" s="21">
        <f t="shared" si="205"/>
        <v>2</v>
      </c>
      <c r="BU68" s="21">
        <f t="shared" si="205"/>
        <v>1</v>
      </c>
      <c r="BV68" s="21">
        <f t="shared" si="205"/>
        <v>2</v>
      </c>
      <c r="BW68" s="19" t="s">
        <v>180</v>
      </c>
    </row>
    <row r="69" spans="2:75" s="17" customFormat="1" x14ac:dyDescent="0.35"/>
    <row r="70" spans="2:75" s="17" customFormat="1" x14ac:dyDescent="0.35">
      <c r="D70" s="17" t="s">
        <v>92</v>
      </c>
      <c r="K70" s="6" t="s">
        <v>21</v>
      </c>
      <c r="O70" s="24" t="b">
        <f t="shared" ref="O70:BV70" si="206">O68=$M68</f>
        <v>0</v>
      </c>
      <c r="P70" s="24" t="b">
        <f t="shared" si="206"/>
        <v>1</v>
      </c>
      <c r="Q70" s="24" t="b">
        <f t="shared" si="206"/>
        <v>0</v>
      </c>
      <c r="R70" s="24" t="b">
        <f t="shared" si="206"/>
        <v>1</v>
      </c>
      <c r="S70" s="24" t="b">
        <f t="shared" si="206"/>
        <v>0</v>
      </c>
      <c r="T70" s="24" t="b">
        <f t="shared" si="206"/>
        <v>1</v>
      </c>
      <c r="U70" s="24" t="b">
        <f t="shared" si="206"/>
        <v>0</v>
      </c>
      <c r="V70" s="24" t="b">
        <f t="shared" si="206"/>
        <v>1</v>
      </c>
      <c r="W70" s="24" t="b">
        <f t="shared" si="206"/>
        <v>0</v>
      </c>
      <c r="X70" s="24" t="b">
        <f t="shared" si="206"/>
        <v>1</v>
      </c>
      <c r="Y70" s="24" t="b">
        <f t="shared" si="206"/>
        <v>0</v>
      </c>
      <c r="Z70" s="24" t="b">
        <f t="shared" si="206"/>
        <v>1</v>
      </c>
      <c r="AA70" s="24" t="b">
        <f t="shared" si="206"/>
        <v>0</v>
      </c>
      <c r="AB70" s="24" t="b">
        <f t="shared" si="206"/>
        <v>1</v>
      </c>
      <c r="AC70" s="24" t="b">
        <f t="shared" si="206"/>
        <v>0</v>
      </c>
      <c r="AD70" s="24" t="b">
        <f t="shared" si="206"/>
        <v>1</v>
      </c>
      <c r="AE70" s="24" t="b">
        <f t="shared" si="206"/>
        <v>0</v>
      </c>
      <c r="AF70" s="24" t="b">
        <f t="shared" si="206"/>
        <v>1</v>
      </c>
      <c r="AG70" s="24" t="b">
        <f t="shared" si="206"/>
        <v>0</v>
      </c>
      <c r="AH70" s="24" t="b">
        <f t="shared" si="206"/>
        <v>1</v>
      </c>
      <c r="AI70" s="24" t="b">
        <f t="shared" si="206"/>
        <v>0</v>
      </c>
      <c r="AJ70" s="24" t="b">
        <f t="shared" si="206"/>
        <v>1</v>
      </c>
      <c r="AK70" s="24" t="b">
        <f t="shared" si="206"/>
        <v>0</v>
      </c>
      <c r="AL70" s="24" t="b">
        <f t="shared" si="206"/>
        <v>1</v>
      </c>
      <c r="AM70" s="24" t="b">
        <f t="shared" si="206"/>
        <v>0</v>
      </c>
      <c r="AN70" s="24" t="b">
        <f t="shared" si="206"/>
        <v>1</v>
      </c>
      <c r="AO70" s="24" t="b">
        <f t="shared" si="206"/>
        <v>0</v>
      </c>
      <c r="AP70" s="24" t="b">
        <f t="shared" si="206"/>
        <v>1</v>
      </c>
      <c r="AQ70" s="24" t="b">
        <f t="shared" si="206"/>
        <v>0</v>
      </c>
      <c r="AR70" s="24" t="b">
        <f t="shared" si="206"/>
        <v>1</v>
      </c>
      <c r="AS70" s="24" t="b">
        <f t="shared" si="206"/>
        <v>0</v>
      </c>
      <c r="AT70" s="24" t="b">
        <f t="shared" si="206"/>
        <v>1</v>
      </c>
      <c r="AU70" s="24" t="b">
        <f t="shared" si="206"/>
        <v>0</v>
      </c>
      <c r="AV70" s="24" t="b">
        <f t="shared" si="206"/>
        <v>1</v>
      </c>
      <c r="AW70" s="24" t="b">
        <f t="shared" si="206"/>
        <v>0</v>
      </c>
      <c r="AX70" s="24" t="b">
        <f t="shared" si="206"/>
        <v>1</v>
      </c>
      <c r="AY70" s="24" t="b">
        <f t="shared" si="206"/>
        <v>0</v>
      </c>
      <c r="AZ70" s="24" t="b">
        <f t="shared" si="206"/>
        <v>1</v>
      </c>
      <c r="BA70" s="24" t="b">
        <f t="shared" si="206"/>
        <v>0</v>
      </c>
      <c r="BB70" s="24" t="b">
        <f t="shared" si="206"/>
        <v>1</v>
      </c>
      <c r="BC70" s="24" t="b">
        <f t="shared" si="206"/>
        <v>0</v>
      </c>
      <c r="BD70" s="24" t="b">
        <f t="shared" si="206"/>
        <v>1</v>
      </c>
      <c r="BE70" s="24" t="b">
        <f t="shared" si="206"/>
        <v>0</v>
      </c>
      <c r="BF70" s="24" t="b">
        <f t="shared" si="206"/>
        <v>1</v>
      </c>
      <c r="BG70" s="24" t="b">
        <f t="shared" si="206"/>
        <v>0</v>
      </c>
      <c r="BH70" s="24" t="b">
        <f t="shared" si="206"/>
        <v>1</v>
      </c>
      <c r="BI70" s="24" t="b">
        <f t="shared" si="206"/>
        <v>0</v>
      </c>
      <c r="BJ70" s="24" t="b">
        <f t="shared" si="206"/>
        <v>1</v>
      </c>
      <c r="BK70" s="24" t="b">
        <f t="shared" si="206"/>
        <v>0</v>
      </c>
      <c r="BL70" s="24" t="b">
        <f t="shared" si="206"/>
        <v>1</v>
      </c>
      <c r="BM70" s="24" t="b">
        <f t="shared" si="206"/>
        <v>0</v>
      </c>
      <c r="BN70" s="24" t="b">
        <f t="shared" si="206"/>
        <v>1</v>
      </c>
      <c r="BO70" s="24" t="b">
        <f t="shared" si="206"/>
        <v>0</v>
      </c>
      <c r="BP70" s="24" t="b">
        <f t="shared" si="206"/>
        <v>1</v>
      </c>
      <c r="BQ70" s="24" t="b">
        <f t="shared" si="206"/>
        <v>0</v>
      </c>
      <c r="BR70" s="24" t="b">
        <f t="shared" si="206"/>
        <v>1</v>
      </c>
      <c r="BS70" s="24" t="b">
        <f t="shared" si="206"/>
        <v>0</v>
      </c>
      <c r="BT70" s="24" t="b">
        <f t="shared" si="206"/>
        <v>1</v>
      </c>
      <c r="BU70" s="24" t="b">
        <f t="shared" si="206"/>
        <v>0</v>
      </c>
      <c r="BV70" s="24" t="b">
        <f t="shared" si="206"/>
        <v>1</v>
      </c>
      <c r="BW70" s="19" t="s">
        <v>181</v>
      </c>
    </row>
    <row r="71" spans="2:75" s="17" customFormat="1" x14ac:dyDescent="0.35"/>
    <row r="72" spans="2:75" s="17" customFormat="1" ht="19.5" x14ac:dyDescent="0.35">
      <c r="B72" s="51" t="s">
        <v>59</v>
      </c>
    </row>
    <row r="73" spans="2:75" s="17" customFormat="1" x14ac:dyDescent="0.35">
      <c r="D73" s="17" t="s">
        <v>82</v>
      </c>
      <c r="K73" s="6" t="s">
        <v>26</v>
      </c>
      <c r="O73" s="23">
        <f>ModelStartDate.In</f>
        <v>43556</v>
      </c>
      <c r="P73" s="15">
        <f>O74+1</f>
        <v>43647</v>
      </c>
      <c r="Q73" s="15">
        <f t="shared" ref="Q73:BV73" si="207">P74+1</f>
        <v>43739</v>
      </c>
      <c r="R73" s="15">
        <f t="shared" si="207"/>
        <v>43831</v>
      </c>
      <c r="S73" s="15">
        <f t="shared" si="207"/>
        <v>43922</v>
      </c>
      <c r="T73" s="15">
        <f t="shared" si="207"/>
        <v>44013</v>
      </c>
      <c r="U73" s="15">
        <f t="shared" si="207"/>
        <v>44105</v>
      </c>
      <c r="V73" s="15">
        <f t="shared" si="207"/>
        <v>44197</v>
      </c>
      <c r="W73" s="15">
        <f t="shared" si="207"/>
        <v>44287</v>
      </c>
      <c r="X73" s="15">
        <f t="shared" si="207"/>
        <v>44378</v>
      </c>
      <c r="Y73" s="15">
        <f t="shared" si="207"/>
        <v>44470</v>
      </c>
      <c r="Z73" s="15">
        <f t="shared" si="207"/>
        <v>44562</v>
      </c>
      <c r="AA73" s="15">
        <f t="shared" si="207"/>
        <v>44652</v>
      </c>
      <c r="AB73" s="15">
        <f t="shared" si="207"/>
        <v>44743</v>
      </c>
      <c r="AC73" s="15">
        <f t="shared" si="207"/>
        <v>44835</v>
      </c>
      <c r="AD73" s="15">
        <f t="shared" si="207"/>
        <v>44927</v>
      </c>
      <c r="AE73" s="15">
        <f t="shared" si="207"/>
        <v>45017</v>
      </c>
      <c r="AF73" s="15">
        <f t="shared" si="207"/>
        <v>45108</v>
      </c>
      <c r="AG73" s="15">
        <f t="shared" si="207"/>
        <v>45200</v>
      </c>
      <c r="AH73" s="15">
        <f t="shared" si="207"/>
        <v>45292</v>
      </c>
      <c r="AI73" s="15">
        <f t="shared" si="207"/>
        <v>45383</v>
      </c>
      <c r="AJ73" s="15">
        <f t="shared" si="207"/>
        <v>45474</v>
      </c>
      <c r="AK73" s="15">
        <f t="shared" si="207"/>
        <v>45566</v>
      </c>
      <c r="AL73" s="15">
        <f t="shared" si="207"/>
        <v>45658</v>
      </c>
      <c r="AM73" s="15">
        <f t="shared" si="207"/>
        <v>45748</v>
      </c>
      <c r="AN73" s="15">
        <f t="shared" si="207"/>
        <v>45839</v>
      </c>
      <c r="AO73" s="15">
        <f t="shared" si="207"/>
        <v>45931</v>
      </c>
      <c r="AP73" s="15">
        <f t="shared" si="207"/>
        <v>46023</v>
      </c>
      <c r="AQ73" s="15">
        <f t="shared" si="207"/>
        <v>46113</v>
      </c>
      <c r="AR73" s="15">
        <f t="shared" si="207"/>
        <v>46204</v>
      </c>
      <c r="AS73" s="15">
        <f t="shared" si="207"/>
        <v>46296</v>
      </c>
      <c r="AT73" s="15">
        <f t="shared" si="207"/>
        <v>46388</v>
      </c>
      <c r="AU73" s="15">
        <f t="shared" si="207"/>
        <v>46478</v>
      </c>
      <c r="AV73" s="15">
        <f t="shared" si="207"/>
        <v>46569</v>
      </c>
      <c r="AW73" s="15">
        <f t="shared" si="207"/>
        <v>46661</v>
      </c>
      <c r="AX73" s="15">
        <f t="shared" si="207"/>
        <v>46753</v>
      </c>
      <c r="AY73" s="15">
        <f t="shared" si="207"/>
        <v>46844</v>
      </c>
      <c r="AZ73" s="15">
        <f t="shared" si="207"/>
        <v>46935</v>
      </c>
      <c r="BA73" s="15">
        <f t="shared" si="207"/>
        <v>47027</v>
      </c>
      <c r="BB73" s="15">
        <f t="shared" si="207"/>
        <v>47119</v>
      </c>
      <c r="BC73" s="15">
        <f t="shared" si="207"/>
        <v>47209</v>
      </c>
      <c r="BD73" s="15">
        <f t="shared" si="207"/>
        <v>47300</v>
      </c>
      <c r="BE73" s="15">
        <f t="shared" si="207"/>
        <v>47392</v>
      </c>
      <c r="BF73" s="15">
        <f t="shared" si="207"/>
        <v>47484</v>
      </c>
      <c r="BG73" s="15">
        <f t="shared" si="207"/>
        <v>47574</v>
      </c>
      <c r="BH73" s="15">
        <f t="shared" si="207"/>
        <v>47665</v>
      </c>
      <c r="BI73" s="15">
        <f t="shared" si="207"/>
        <v>47757</v>
      </c>
      <c r="BJ73" s="15">
        <f t="shared" si="207"/>
        <v>47849</v>
      </c>
      <c r="BK73" s="15">
        <f t="shared" si="207"/>
        <v>47939</v>
      </c>
      <c r="BL73" s="15">
        <f t="shared" si="207"/>
        <v>48030</v>
      </c>
      <c r="BM73" s="15">
        <f t="shared" si="207"/>
        <v>48122</v>
      </c>
      <c r="BN73" s="15">
        <f t="shared" si="207"/>
        <v>48214</v>
      </c>
      <c r="BO73" s="15">
        <f t="shared" si="207"/>
        <v>48305</v>
      </c>
      <c r="BP73" s="15">
        <f t="shared" si="207"/>
        <v>48396</v>
      </c>
      <c r="BQ73" s="15">
        <f t="shared" si="207"/>
        <v>48488</v>
      </c>
      <c r="BR73" s="15">
        <f t="shared" si="207"/>
        <v>48580</v>
      </c>
      <c r="BS73" s="15">
        <f t="shared" si="207"/>
        <v>48670</v>
      </c>
      <c r="BT73" s="15">
        <f t="shared" si="207"/>
        <v>48761</v>
      </c>
      <c r="BU73" s="15">
        <f t="shared" si="207"/>
        <v>48853</v>
      </c>
      <c r="BV73" s="15">
        <f t="shared" si="207"/>
        <v>48945</v>
      </c>
      <c r="BW73" s="19" t="s">
        <v>95</v>
      </c>
    </row>
    <row r="74" spans="2:75" s="17" customFormat="1" x14ac:dyDescent="0.35">
      <c r="D74" s="17" t="s">
        <v>83</v>
      </c>
      <c r="K74" s="6" t="s">
        <v>26</v>
      </c>
      <c r="O74" s="15">
        <f>EOMONTH(O73,2)</f>
        <v>43646</v>
      </c>
      <c r="P74" s="15">
        <f t="shared" ref="P74:R74" si="208">EOMONTH(P73,2)</f>
        <v>43738</v>
      </c>
      <c r="Q74" s="15">
        <f t="shared" si="208"/>
        <v>43830</v>
      </c>
      <c r="R74" s="15">
        <f t="shared" si="208"/>
        <v>43921</v>
      </c>
      <c r="S74" s="15">
        <f t="shared" ref="S74" si="209">EOMONTH(S73,2)</f>
        <v>44012</v>
      </c>
      <c r="T74" s="15">
        <f t="shared" ref="T74" si="210">EOMONTH(T73,2)</f>
        <v>44104</v>
      </c>
      <c r="U74" s="15">
        <f t="shared" ref="U74" si="211">EOMONTH(U73,2)</f>
        <v>44196</v>
      </c>
      <c r="V74" s="15">
        <f t="shared" ref="V74" si="212">EOMONTH(V73,2)</f>
        <v>44286</v>
      </c>
      <c r="W74" s="15">
        <f t="shared" ref="W74" si="213">EOMONTH(W73,2)</f>
        <v>44377</v>
      </c>
      <c r="X74" s="15">
        <f t="shared" ref="X74" si="214">EOMONTH(X73,2)</f>
        <v>44469</v>
      </c>
      <c r="Y74" s="15">
        <f t="shared" ref="Y74" si="215">EOMONTH(Y73,2)</f>
        <v>44561</v>
      </c>
      <c r="Z74" s="15">
        <f t="shared" ref="Z74" si="216">EOMONTH(Z73,2)</f>
        <v>44651</v>
      </c>
      <c r="AA74" s="15">
        <f t="shared" ref="AA74" si="217">EOMONTH(AA73,2)</f>
        <v>44742</v>
      </c>
      <c r="AB74" s="15">
        <f t="shared" ref="AB74" si="218">EOMONTH(AB73,2)</f>
        <v>44834</v>
      </c>
      <c r="AC74" s="15">
        <f t="shared" ref="AC74" si="219">EOMONTH(AC73,2)</f>
        <v>44926</v>
      </c>
      <c r="AD74" s="15">
        <f t="shared" ref="AD74" si="220">EOMONTH(AD73,2)</f>
        <v>45016</v>
      </c>
      <c r="AE74" s="15">
        <f t="shared" ref="AE74" si="221">EOMONTH(AE73,2)</f>
        <v>45107</v>
      </c>
      <c r="AF74" s="15">
        <f t="shared" ref="AF74" si="222">EOMONTH(AF73,2)</f>
        <v>45199</v>
      </c>
      <c r="AG74" s="15">
        <f t="shared" ref="AG74" si="223">EOMONTH(AG73,2)</f>
        <v>45291</v>
      </c>
      <c r="AH74" s="15">
        <f t="shared" ref="AH74" si="224">EOMONTH(AH73,2)</f>
        <v>45382</v>
      </c>
      <c r="AI74" s="15">
        <f t="shared" ref="AI74" si="225">EOMONTH(AI73,2)</f>
        <v>45473</v>
      </c>
      <c r="AJ74" s="15">
        <f t="shared" ref="AJ74" si="226">EOMONTH(AJ73,2)</f>
        <v>45565</v>
      </c>
      <c r="AK74" s="15">
        <f t="shared" ref="AK74" si="227">EOMONTH(AK73,2)</f>
        <v>45657</v>
      </c>
      <c r="AL74" s="15">
        <f t="shared" ref="AL74" si="228">EOMONTH(AL73,2)</f>
        <v>45747</v>
      </c>
      <c r="AM74" s="15">
        <f t="shared" ref="AM74" si="229">EOMONTH(AM73,2)</f>
        <v>45838</v>
      </c>
      <c r="AN74" s="15">
        <f t="shared" ref="AN74" si="230">EOMONTH(AN73,2)</f>
        <v>45930</v>
      </c>
      <c r="AO74" s="15">
        <f t="shared" ref="AO74" si="231">EOMONTH(AO73,2)</f>
        <v>46022</v>
      </c>
      <c r="AP74" s="15">
        <f t="shared" ref="AP74" si="232">EOMONTH(AP73,2)</f>
        <v>46112</v>
      </c>
      <c r="AQ74" s="15">
        <f t="shared" ref="AQ74" si="233">EOMONTH(AQ73,2)</f>
        <v>46203</v>
      </c>
      <c r="AR74" s="15">
        <f t="shared" ref="AR74" si="234">EOMONTH(AR73,2)</f>
        <v>46295</v>
      </c>
      <c r="AS74" s="15">
        <f t="shared" ref="AS74" si="235">EOMONTH(AS73,2)</f>
        <v>46387</v>
      </c>
      <c r="AT74" s="15">
        <f t="shared" ref="AT74" si="236">EOMONTH(AT73,2)</f>
        <v>46477</v>
      </c>
      <c r="AU74" s="15">
        <f t="shared" ref="AU74" si="237">EOMONTH(AU73,2)</f>
        <v>46568</v>
      </c>
      <c r="AV74" s="15">
        <f t="shared" ref="AV74" si="238">EOMONTH(AV73,2)</f>
        <v>46660</v>
      </c>
      <c r="AW74" s="15">
        <f t="shared" ref="AW74" si="239">EOMONTH(AW73,2)</f>
        <v>46752</v>
      </c>
      <c r="AX74" s="15">
        <f t="shared" ref="AX74" si="240">EOMONTH(AX73,2)</f>
        <v>46843</v>
      </c>
      <c r="AY74" s="15">
        <f t="shared" ref="AY74" si="241">EOMONTH(AY73,2)</f>
        <v>46934</v>
      </c>
      <c r="AZ74" s="15">
        <f t="shared" ref="AZ74" si="242">EOMONTH(AZ73,2)</f>
        <v>47026</v>
      </c>
      <c r="BA74" s="15">
        <f t="shared" ref="BA74" si="243">EOMONTH(BA73,2)</f>
        <v>47118</v>
      </c>
      <c r="BB74" s="15">
        <f t="shared" ref="BB74" si="244">EOMONTH(BB73,2)</f>
        <v>47208</v>
      </c>
      <c r="BC74" s="15">
        <f t="shared" ref="BC74" si="245">EOMONTH(BC73,2)</f>
        <v>47299</v>
      </c>
      <c r="BD74" s="15">
        <f t="shared" ref="BD74" si="246">EOMONTH(BD73,2)</f>
        <v>47391</v>
      </c>
      <c r="BE74" s="15">
        <f t="shared" ref="BE74" si="247">EOMONTH(BE73,2)</f>
        <v>47483</v>
      </c>
      <c r="BF74" s="15">
        <f t="shared" ref="BF74" si="248">EOMONTH(BF73,2)</f>
        <v>47573</v>
      </c>
      <c r="BG74" s="15">
        <f t="shared" ref="BG74" si="249">EOMONTH(BG73,2)</f>
        <v>47664</v>
      </c>
      <c r="BH74" s="15">
        <f t="shared" ref="BH74" si="250">EOMONTH(BH73,2)</f>
        <v>47756</v>
      </c>
      <c r="BI74" s="15">
        <f t="shared" ref="BI74" si="251">EOMONTH(BI73,2)</f>
        <v>47848</v>
      </c>
      <c r="BJ74" s="15">
        <f t="shared" ref="BJ74" si="252">EOMONTH(BJ73,2)</f>
        <v>47938</v>
      </c>
      <c r="BK74" s="15">
        <f t="shared" ref="BK74" si="253">EOMONTH(BK73,2)</f>
        <v>48029</v>
      </c>
      <c r="BL74" s="15">
        <f t="shared" ref="BL74" si="254">EOMONTH(BL73,2)</f>
        <v>48121</v>
      </c>
      <c r="BM74" s="15">
        <f t="shared" ref="BM74" si="255">EOMONTH(BM73,2)</f>
        <v>48213</v>
      </c>
      <c r="BN74" s="15">
        <f t="shared" ref="BN74" si="256">EOMONTH(BN73,2)</f>
        <v>48304</v>
      </c>
      <c r="BO74" s="15">
        <f t="shared" ref="BO74" si="257">EOMONTH(BO73,2)</f>
        <v>48395</v>
      </c>
      <c r="BP74" s="15">
        <f t="shared" ref="BP74" si="258">EOMONTH(BP73,2)</f>
        <v>48487</v>
      </c>
      <c r="BQ74" s="15">
        <f t="shared" ref="BQ74" si="259">EOMONTH(BQ73,2)</f>
        <v>48579</v>
      </c>
      <c r="BR74" s="15">
        <f t="shared" ref="BR74" si="260">EOMONTH(BR73,2)</f>
        <v>48669</v>
      </c>
      <c r="BS74" s="15">
        <f t="shared" ref="BS74" si="261">EOMONTH(BS73,2)</f>
        <v>48760</v>
      </c>
      <c r="BT74" s="15">
        <f t="shared" ref="BT74" si="262">EOMONTH(BT73,2)</f>
        <v>48852</v>
      </c>
      <c r="BU74" s="15">
        <f t="shared" ref="BU74" si="263">EOMONTH(BU73,2)</f>
        <v>48944</v>
      </c>
      <c r="BV74" s="15">
        <f t="shared" ref="BV74" si="264">EOMONTH(BV73,2)</f>
        <v>49034</v>
      </c>
      <c r="BW74" s="19" t="s">
        <v>96</v>
      </c>
    </row>
    <row r="75" spans="2:75" s="17" customFormat="1" x14ac:dyDescent="0.35">
      <c r="D75" s="17" t="s">
        <v>40</v>
      </c>
      <c r="K75" s="6" t="s">
        <v>62</v>
      </c>
      <c r="O75" s="22">
        <v>1</v>
      </c>
      <c r="P75" s="21">
        <f>O75+1</f>
        <v>2</v>
      </c>
      <c r="Q75" s="21">
        <f t="shared" ref="Q75:R75" si="265">P75+1</f>
        <v>3</v>
      </c>
      <c r="R75" s="21">
        <f t="shared" si="265"/>
        <v>4</v>
      </c>
      <c r="S75" s="21">
        <f t="shared" ref="S75:AH75" si="266">R75+1</f>
        <v>5</v>
      </c>
      <c r="T75" s="21">
        <f t="shared" si="266"/>
        <v>6</v>
      </c>
      <c r="U75" s="21">
        <f t="shared" si="266"/>
        <v>7</v>
      </c>
      <c r="V75" s="21">
        <f t="shared" si="266"/>
        <v>8</v>
      </c>
      <c r="W75" s="21">
        <f t="shared" si="266"/>
        <v>9</v>
      </c>
      <c r="X75" s="21">
        <f t="shared" si="266"/>
        <v>10</v>
      </c>
      <c r="Y75" s="21">
        <f t="shared" si="266"/>
        <v>11</v>
      </c>
      <c r="Z75" s="21">
        <f t="shared" si="266"/>
        <v>12</v>
      </c>
      <c r="AA75" s="21">
        <f t="shared" si="266"/>
        <v>13</v>
      </c>
      <c r="AB75" s="21">
        <f t="shared" si="266"/>
        <v>14</v>
      </c>
      <c r="AC75" s="21">
        <f t="shared" si="266"/>
        <v>15</v>
      </c>
      <c r="AD75" s="21">
        <f t="shared" si="266"/>
        <v>16</v>
      </c>
      <c r="AE75" s="21">
        <f t="shared" si="266"/>
        <v>17</v>
      </c>
      <c r="AF75" s="21">
        <f t="shared" si="266"/>
        <v>18</v>
      </c>
      <c r="AG75" s="21">
        <f t="shared" si="266"/>
        <v>19</v>
      </c>
      <c r="AH75" s="21">
        <f t="shared" si="266"/>
        <v>20</v>
      </c>
      <c r="AI75" s="21">
        <f t="shared" ref="AI75:BV75" si="267">AH75+1</f>
        <v>21</v>
      </c>
      <c r="AJ75" s="21">
        <f t="shared" si="267"/>
        <v>22</v>
      </c>
      <c r="AK75" s="21">
        <f t="shared" si="267"/>
        <v>23</v>
      </c>
      <c r="AL75" s="21">
        <f t="shared" si="267"/>
        <v>24</v>
      </c>
      <c r="AM75" s="21">
        <f t="shared" si="267"/>
        <v>25</v>
      </c>
      <c r="AN75" s="21">
        <f t="shared" si="267"/>
        <v>26</v>
      </c>
      <c r="AO75" s="21">
        <f t="shared" si="267"/>
        <v>27</v>
      </c>
      <c r="AP75" s="21">
        <f t="shared" si="267"/>
        <v>28</v>
      </c>
      <c r="AQ75" s="21">
        <f t="shared" si="267"/>
        <v>29</v>
      </c>
      <c r="AR75" s="21">
        <f t="shared" si="267"/>
        <v>30</v>
      </c>
      <c r="AS75" s="21">
        <f t="shared" si="267"/>
        <v>31</v>
      </c>
      <c r="AT75" s="21">
        <f t="shared" si="267"/>
        <v>32</v>
      </c>
      <c r="AU75" s="21">
        <f t="shared" si="267"/>
        <v>33</v>
      </c>
      <c r="AV75" s="21">
        <f t="shared" si="267"/>
        <v>34</v>
      </c>
      <c r="AW75" s="21">
        <f t="shared" si="267"/>
        <v>35</v>
      </c>
      <c r="AX75" s="21">
        <f t="shared" si="267"/>
        <v>36</v>
      </c>
      <c r="AY75" s="21">
        <f t="shared" si="267"/>
        <v>37</v>
      </c>
      <c r="AZ75" s="21">
        <f t="shared" si="267"/>
        <v>38</v>
      </c>
      <c r="BA75" s="21">
        <f t="shared" si="267"/>
        <v>39</v>
      </c>
      <c r="BB75" s="21">
        <f t="shared" si="267"/>
        <v>40</v>
      </c>
      <c r="BC75" s="21">
        <f t="shared" si="267"/>
        <v>41</v>
      </c>
      <c r="BD75" s="21">
        <f t="shared" si="267"/>
        <v>42</v>
      </c>
      <c r="BE75" s="21">
        <f t="shared" si="267"/>
        <v>43</v>
      </c>
      <c r="BF75" s="21">
        <f t="shared" si="267"/>
        <v>44</v>
      </c>
      <c r="BG75" s="21">
        <f t="shared" si="267"/>
        <v>45</v>
      </c>
      <c r="BH75" s="21">
        <f t="shared" si="267"/>
        <v>46</v>
      </c>
      <c r="BI75" s="21">
        <f t="shared" si="267"/>
        <v>47</v>
      </c>
      <c r="BJ75" s="21">
        <f t="shared" si="267"/>
        <v>48</v>
      </c>
      <c r="BK75" s="21">
        <f t="shared" si="267"/>
        <v>49</v>
      </c>
      <c r="BL75" s="21">
        <f t="shared" si="267"/>
        <v>50</v>
      </c>
      <c r="BM75" s="21">
        <f t="shared" si="267"/>
        <v>51</v>
      </c>
      <c r="BN75" s="21">
        <f t="shared" si="267"/>
        <v>52</v>
      </c>
      <c r="BO75" s="21">
        <f t="shared" si="267"/>
        <v>53</v>
      </c>
      <c r="BP75" s="21">
        <f t="shared" si="267"/>
        <v>54</v>
      </c>
      <c r="BQ75" s="21">
        <f t="shared" si="267"/>
        <v>55</v>
      </c>
      <c r="BR75" s="21">
        <f t="shared" si="267"/>
        <v>56</v>
      </c>
      <c r="BS75" s="21">
        <f t="shared" si="267"/>
        <v>57</v>
      </c>
      <c r="BT75" s="21">
        <f t="shared" si="267"/>
        <v>58</v>
      </c>
      <c r="BU75" s="21">
        <f t="shared" si="267"/>
        <v>59</v>
      </c>
      <c r="BV75" s="21">
        <f t="shared" si="267"/>
        <v>60</v>
      </c>
      <c r="BW75" s="19" t="s">
        <v>125</v>
      </c>
    </row>
    <row r="76" spans="2:75" s="17" customFormat="1" x14ac:dyDescent="0.35">
      <c r="D76" s="17" t="s">
        <v>93</v>
      </c>
      <c r="K76" s="6" t="s">
        <v>64</v>
      </c>
      <c r="O76" s="21">
        <f>O74-O73+1</f>
        <v>91</v>
      </c>
      <c r="P76" s="21">
        <f>P74-P73+1</f>
        <v>92</v>
      </c>
      <c r="Q76" s="21">
        <f>Q74-Q73+1</f>
        <v>92</v>
      </c>
      <c r="R76" s="21">
        <f>R74-R73+1</f>
        <v>91</v>
      </c>
      <c r="S76" s="21">
        <f t="shared" ref="S76:AH76" si="268">S74-S73+1</f>
        <v>91</v>
      </c>
      <c r="T76" s="21">
        <f t="shared" si="268"/>
        <v>92</v>
      </c>
      <c r="U76" s="21">
        <f t="shared" si="268"/>
        <v>92</v>
      </c>
      <c r="V76" s="21">
        <f t="shared" si="268"/>
        <v>90</v>
      </c>
      <c r="W76" s="21">
        <f t="shared" si="268"/>
        <v>91</v>
      </c>
      <c r="X76" s="21">
        <f t="shared" si="268"/>
        <v>92</v>
      </c>
      <c r="Y76" s="21">
        <f t="shared" si="268"/>
        <v>92</v>
      </c>
      <c r="Z76" s="21">
        <f t="shared" si="268"/>
        <v>90</v>
      </c>
      <c r="AA76" s="21">
        <f t="shared" si="268"/>
        <v>91</v>
      </c>
      <c r="AB76" s="21">
        <f t="shared" si="268"/>
        <v>92</v>
      </c>
      <c r="AC76" s="21">
        <f t="shared" si="268"/>
        <v>92</v>
      </c>
      <c r="AD76" s="21">
        <f t="shared" si="268"/>
        <v>90</v>
      </c>
      <c r="AE76" s="21">
        <f t="shared" si="268"/>
        <v>91</v>
      </c>
      <c r="AF76" s="21">
        <f t="shared" si="268"/>
        <v>92</v>
      </c>
      <c r="AG76" s="21">
        <f t="shared" si="268"/>
        <v>92</v>
      </c>
      <c r="AH76" s="21">
        <f t="shared" si="268"/>
        <v>91</v>
      </c>
      <c r="AI76" s="21">
        <f t="shared" ref="AI76:BV76" si="269">AI74-AI73+1</f>
        <v>91</v>
      </c>
      <c r="AJ76" s="21">
        <f t="shared" si="269"/>
        <v>92</v>
      </c>
      <c r="AK76" s="21">
        <f t="shared" si="269"/>
        <v>92</v>
      </c>
      <c r="AL76" s="21">
        <f t="shared" si="269"/>
        <v>90</v>
      </c>
      <c r="AM76" s="21">
        <f t="shared" si="269"/>
        <v>91</v>
      </c>
      <c r="AN76" s="21">
        <f t="shared" si="269"/>
        <v>92</v>
      </c>
      <c r="AO76" s="21">
        <f t="shared" si="269"/>
        <v>92</v>
      </c>
      <c r="AP76" s="21">
        <f t="shared" si="269"/>
        <v>90</v>
      </c>
      <c r="AQ76" s="21">
        <f t="shared" si="269"/>
        <v>91</v>
      </c>
      <c r="AR76" s="21">
        <f t="shared" si="269"/>
        <v>92</v>
      </c>
      <c r="AS76" s="21">
        <f t="shared" si="269"/>
        <v>92</v>
      </c>
      <c r="AT76" s="21">
        <f t="shared" si="269"/>
        <v>90</v>
      </c>
      <c r="AU76" s="21">
        <f t="shared" si="269"/>
        <v>91</v>
      </c>
      <c r="AV76" s="21">
        <f t="shared" si="269"/>
        <v>92</v>
      </c>
      <c r="AW76" s="21">
        <f t="shared" si="269"/>
        <v>92</v>
      </c>
      <c r="AX76" s="21">
        <f t="shared" si="269"/>
        <v>91</v>
      </c>
      <c r="AY76" s="21">
        <f t="shared" si="269"/>
        <v>91</v>
      </c>
      <c r="AZ76" s="21">
        <f t="shared" si="269"/>
        <v>92</v>
      </c>
      <c r="BA76" s="21">
        <f t="shared" si="269"/>
        <v>92</v>
      </c>
      <c r="BB76" s="21">
        <f t="shared" si="269"/>
        <v>90</v>
      </c>
      <c r="BC76" s="21">
        <f t="shared" si="269"/>
        <v>91</v>
      </c>
      <c r="BD76" s="21">
        <f t="shared" si="269"/>
        <v>92</v>
      </c>
      <c r="BE76" s="21">
        <f t="shared" si="269"/>
        <v>92</v>
      </c>
      <c r="BF76" s="21">
        <f t="shared" si="269"/>
        <v>90</v>
      </c>
      <c r="BG76" s="21">
        <f t="shared" si="269"/>
        <v>91</v>
      </c>
      <c r="BH76" s="21">
        <f t="shared" si="269"/>
        <v>92</v>
      </c>
      <c r="BI76" s="21">
        <f t="shared" si="269"/>
        <v>92</v>
      </c>
      <c r="BJ76" s="21">
        <f t="shared" si="269"/>
        <v>90</v>
      </c>
      <c r="BK76" s="21">
        <f t="shared" si="269"/>
        <v>91</v>
      </c>
      <c r="BL76" s="21">
        <f t="shared" si="269"/>
        <v>92</v>
      </c>
      <c r="BM76" s="21">
        <f t="shared" si="269"/>
        <v>92</v>
      </c>
      <c r="BN76" s="21">
        <f t="shared" si="269"/>
        <v>91</v>
      </c>
      <c r="BO76" s="21">
        <f t="shared" si="269"/>
        <v>91</v>
      </c>
      <c r="BP76" s="21">
        <f t="shared" si="269"/>
        <v>92</v>
      </c>
      <c r="BQ76" s="21">
        <f t="shared" si="269"/>
        <v>92</v>
      </c>
      <c r="BR76" s="21">
        <f t="shared" si="269"/>
        <v>90</v>
      </c>
      <c r="BS76" s="21">
        <f t="shared" si="269"/>
        <v>91</v>
      </c>
      <c r="BT76" s="21">
        <f t="shared" si="269"/>
        <v>92</v>
      </c>
      <c r="BU76" s="21">
        <f t="shared" si="269"/>
        <v>92</v>
      </c>
      <c r="BV76" s="21">
        <f t="shared" si="269"/>
        <v>90</v>
      </c>
      <c r="BW76" s="19" t="s">
        <v>97</v>
      </c>
    </row>
    <row r="77" spans="2:75" s="17" customFormat="1" x14ac:dyDescent="0.35">
      <c r="D77" s="17" t="s">
        <v>45</v>
      </c>
      <c r="K77" s="6" t="s">
        <v>21</v>
      </c>
      <c r="O77" s="45" t="b">
        <f t="shared" ref="O77" si="270">FcstStartDate.In&gt;=O74</f>
        <v>1</v>
      </c>
      <c r="P77" s="45" t="b">
        <f t="shared" ref="P77:BV77" si="271">FcstStartDate.In&gt;=P74</f>
        <v>1</v>
      </c>
      <c r="Q77" s="45" t="b">
        <f t="shared" si="271"/>
        <v>1</v>
      </c>
      <c r="R77" s="45" t="b">
        <f t="shared" si="271"/>
        <v>1</v>
      </c>
      <c r="S77" s="45" t="b">
        <f t="shared" si="271"/>
        <v>1</v>
      </c>
      <c r="T77" s="45" t="b">
        <f t="shared" si="271"/>
        <v>1</v>
      </c>
      <c r="U77" s="45" t="b">
        <f t="shared" si="271"/>
        <v>1</v>
      </c>
      <c r="V77" s="45" t="b">
        <f t="shared" si="271"/>
        <v>1</v>
      </c>
      <c r="W77" s="45" t="b">
        <f t="shared" si="271"/>
        <v>1</v>
      </c>
      <c r="X77" s="45" t="b">
        <f t="shared" si="271"/>
        <v>1</v>
      </c>
      <c r="Y77" s="45" t="b">
        <f t="shared" si="271"/>
        <v>1</v>
      </c>
      <c r="Z77" s="45" t="b">
        <f t="shared" si="271"/>
        <v>1</v>
      </c>
      <c r="AA77" s="45" t="b">
        <f t="shared" si="271"/>
        <v>1</v>
      </c>
      <c r="AB77" s="45" t="b">
        <f t="shared" si="271"/>
        <v>1</v>
      </c>
      <c r="AC77" s="45" t="b">
        <f t="shared" si="271"/>
        <v>1</v>
      </c>
      <c r="AD77" s="45" t="b">
        <f t="shared" si="271"/>
        <v>0</v>
      </c>
      <c r="AE77" s="45" t="b">
        <f t="shared" si="271"/>
        <v>0</v>
      </c>
      <c r="AF77" s="45" t="b">
        <f t="shared" si="271"/>
        <v>0</v>
      </c>
      <c r="AG77" s="45" t="b">
        <f t="shared" si="271"/>
        <v>0</v>
      </c>
      <c r="AH77" s="45" t="b">
        <f t="shared" si="271"/>
        <v>0</v>
      </c>
      <c r="AI77" s="45" t="b">
        <f t="shared" si="271"/>
        <v>0</v>
      </c>
      <c r="AJ77" s="45" t="b">
        <f t="shared" si="271"/>
        <v>0</v>
      </c>
      <c r="AK77" s="45" t="b">
        <f t="shared" si="271"/>
        <v>0</v>
      </c>
      <c r="AL77" s="45" t="b">
        <f t="shared" si="271"/>
        <v>0</v>
      </c>
      <c r="AM77" s="45" t="b">
        <f t="shared" si="271"/>
        <v>0</v>
      </c>
      <c r="AN77" s="45" t="b">
        <f t="shared" si="271"/>
        <v>0</v>
      </c>
      <c r="AO77" s="45" t="b">
        <f t="shared" si="271"/>
        <v>0</v>
      </c>
      <c r="AP77" s="45" t="b">
        <f t="shared" si="271"/>
        <v>0</v>
      </c>
      <c r="AQ77" s="45" t="b">
        <f t="shared" si="271"/>
        <v>0</v>
      </c>
      <c r="AR77" s="45" t="b">
        <f t="shared" si="271"/>
        <v>0</v>
      </c>
      <c r="AS77" s="45" t="b">
        <f t="shared" si="271"/>
        <v>0</v>
      </c>
      <c r="AT77" s="45" t="b">
        <f t="shared" si="271"/>
        <v>0</v>
      </c>
      <c r="AU77" s="45" t="b">
        <f t="shared" si="271"/>
        <v>0</v>
      </c>
      <c r="AV77" s="45" t="b">
        <f t="shared" si="271"/>
        <v>0</v>
      </c>
      <c r="AW77" s="45" t="b">
        <f t="shared" si="271"/>
        <v>0</v>
      </c>
      <c r="AX77" s="45" t="b">
        <f t="shared" si="271"/>
        <v>0</v>
      </c>
      <c r="AY77" s="45" t="b">
        <f t="shared" si="271"/>
        <v>0</v>
      </c>
      <c r="AZ77" s="45" t="b">
        <f t="shared" si="271"/>
        <v>0</v>
      </c>
      <c r="BA77" s="45" t="b">
        <f t="shared" si="271"/>
        <v>0</v>
      </c>
      <c r="BB77" s="45" t="b">
        <f t="shared" si="271"/>
        <v>0</v>
      </c>
      <c r="BC77" s="45" t="b">
        <f t="shared" si="271"/>
        <v>0</v>
      </c>
      <c r="BD77" s="45" t="b">
        <f t="shared" si="271"/>
        <v>0</v>
      </c>
      <c r="BE77" s="45" t="b">
        <f t="shared" si="271"/>
        <v>0</v>
      </c>
      <c r="BF77" s="45" t="b">
        <f t="shared" si="271"/>
        <v>0</v>
      </c>
      <c r="BG77" s="45" t="b">
        <f t="shared" si="271"/>
        <v>0</v>
      </c>
      <c r="BH77" s="45" t="b">
        <f t="shared" si="271"/>
        <v>0</v>
      </c>
      <c r="BI77" s="45" t="b">
        <f t="shared" si="271"/>
        <v>0</v>
      </c>
      <c r="BJ77" s="45" t="b">
        <f t="shared" si="271"/>
        <v>0</v>
      </c>
      <c r="BK77" s="45" t="b">
        <f t="shared" si="271"/>
        <v>0</v>
      </c>
      <c r="BL77" s="45" t="b">
        <f t="shared" si="271"/>
        <v>0</v>
      </c>
      <c r="BM77" s="45" t="b">
        <f t="shared" si="271"/>
        <v>0</v>
      </c>
      <c r="BN77" s="45" t="b">
        <f t="shared" si="271"/>
        <v>0</v>
      </c>
      <c r="BO77" s="45" t="b">
        <f t="shared" si="271"/>
        <v>0</v>
      </c>
      <c r="BP77" s="45" t="b">
        <f t="shared" si="271"/>
        <v>0</v>
      </c>
      <c r="BQ77" s="45" t="b">
        <f t="shared" si="271"/>
        <v>0</v>
      </c>
      <c r="BR77" s="45" t="b">
        <f t="shared" si="271"/>
        <v>0</v>
      </c>
      <c r="BS77" s="45" t="b">
        <f t="shared" si="271"/>
        <v>0</v>
      </c>
      <c r="BT77" s="45" t="b">
        <f t="shared" si="271"/>
        <v>0</v>
      </c>
      <c r="BU77" s="45" t="b">
        <f t="shared" si="271"/>
        <v>0</v>
      </c>
      <c r="BV77" s="45" t="b">
        <f t="shared" si="271"/>
        <v>0</v>
      </c>
      <c r="BW77" s="19" t="s">
        <v>98</v>
      </c>
    </row>
    <row r="78" spans="2:75" s="17" customFormat="1" x14ac:dyDescent="0.35">
      <c r="D78" s="17" t="s">
        <v>50</v>
      </c>
      <c r="K78" s="6" t="s">
        <v>21</v>
      </c>
      <c r="O78" s="45" t="b">
        <f t="shared" ref="O78" si="272">AND(O73&lt;=FcstStartDate.In,FcstStartDate.In&lt;=O74)</f>
        <v>0</v>
      </c>
      <c r="P78" s="45" t="b">
        <f t="shared" ref="P78:BV78" si="273">AND(P73&lt;=FcstStartDate.In,FcstStartDate.In&lt;=P74)</f>
        <v>0</v>
      </c>
      <c r="Q78" s="45" t="b">
        <f t="shared" si="273"/>
        <v>0</v>
      </c>
      <c r="R78" s="45" t="b">
        <f t="shared" si="273"/>
        <v>0</v>
      </c>
      <c r="S78" s="45" t="b">
        <f t="shared" si="273"/>
        <v>0</v>
      </c>
      <c r="T78" s="45" t="b">
        <f t="shared" si="273"/>
        <v>0</v>
      </c>
      <c r="U78" s="45" t="b">
        <f t="shared" si="273"/>
        <v>0</v>
      </c>
      <c r="V78" s="45" t="b">
        <f t="shared" si="273"/>
        <v>0</v>
      </c>
      <c r="W78" s="45" t="b">
        <f t="shared" si="273"/>
        <v>0</v>
      </c>
      <c r="X78" s="45" t="b">
        <f t="shared" si="273"/>
        <v>0</v>
      </c>
      <c r="Y78" s="45" t="b">
        <f t="shared" si="273"/>
        <v>0</v>
      </c>
      <c r="Z78" s="45" t="b">
        <f t="shared" si="273"/>
        <v>0</v>
      </c>
      <c r="AA78" s="45" t="b">
        <f t="shared" si="273"/>
        <v>0</v>
      </c>
      <c r="AB78" s="45" t="b">
        <f t="shared" si="273"/>
        <v>0</v>
      </c>
      <c r="AC78" s="45" t="b">
        <f t="shared" si="273"/>
        <v>0</v>
      </c>
      <c r="AD78" s="45" t="b">
        <f t="shared" si="273"/>
        <v>1</v>
      </c>
      <c r="AE78" s="45" t="b">
        <f t="shared" si="273"/>
        <v>0</v>
      </c>
      <c r="AF78" s="45" t="b">
        <f t="shared" si="273"/>
        <v>0</v>
      </c>
      <c r="AG78" s="45" t="b">
        <f t="shared" si="273"/>
        <v>0</v>
      </c>
      <c r="AH78" s="45" t="b">
        <f t="shared" si="273"/>
        <v>0</v>
      </c>
      <c r="AI78" s="45" t="b">
        <f t="shared" si="273"/>
        <v>0</v>
      </c>
      <c r="AJ78" s="45" t="b">
        <f t="shared" si="273"/>
        <v>0</v>
      </c>
      <c r="AK78" s="45" t="b">
        <f t="shared" si="273"/>
        <v>0</v>
      </c>
      <c r="AL78" s="45" t="b">
        <f t="shared" si="273"/>
        <v>0</v>
      </c>
      <c r="AM78" s="45" t="b">
        <f t="shared" si="273"/>
        <v>0</v>
      </c>
      <c r="AN78" s="45" t="b">
        <f t="shared" si="273"/>
        <v>0</v>
      </c>
      <c r="AO78" s="45" t="b">
        <f t="shared" si="273"/>
        <v>0</v>
      </c>
      <c r="AP78" s="45" t="b">
        <f t="shared" si="273"/>
        <v>0</v>
      </c>
      <c r="AQ78" s="45" t="b">
        <f t="shared" si="273"/>
        <v>0</v>
      </c>
      <c r="AR78" s="45" t="b">
        <f t="shared" si="273"/>
        <v>0</v>
      </c>
      <c r="AS78" s="45" t="b">
        <f t="shared" si="273"/>
        <v>0</v>
      </c>
      <c r="AT78" s="45" t="b">
        <f t="shared" si="273"/>
        <v>0</v>
      </c>
      <c r="AU78" s="45" t="b">
        <f t="shared" si="273"/>
        <v>0</v>
      </c>
      <c r="AV78" s="45" t="b">
        <f t="shared" si="273"/>
        <v>0</v>
      </c>
      <c r="AW78" s="45" t="b">
        <f t="shared" si="273"/>
        <v>0</v>
      </c>
      <c r="AX78" s="45" t="b">
        <f t="shared" si="273"/>
        <v>0</v>
      </c>
      <c r="AY78" s="45" t="b">
        <f t="shared" si="273"/>
        <v>0</v>
      </c>
      <c r="AZ78" s="45" t="b">
        <f t="shared" si="273"/>
        <v>0</v>
      </c>
      <c r="BA78" s="45" t="b">
        <f t="shared" si="273"/>
        <v>0</v>
      </c>
      <c r="BB78" s="45" t="b">
        <f t="shared" si="273"/>
        <v>0</v>
      </c>
      <c r="BC78" s="45" t="b">
        <f t="shared" si="273"/>
        <v>0</v>
      </c>
      <c r="BD78" s="45" t="b">
        <f t="shared" si="273"/>
        <v>0</v>
      </c>
      <c r="BE78" s="45" t="b">
        <f t="shared" si="273"/>
        <v>0</v>
      </c>
      <c r="BF78" s="45" t="b">
        <f t="shared" si="273"/>
        <v>0</v>
      </c>
      <c r="BG78" s="45" t="b">
        <f t="shared" si="273"/>
        <v>0</v>
      </c>
      <c r="BH78" s="45" t="b">
        <f t="shared" si="273"/>
        <v>0</v>
      </c>
      <c r="BI78" s="45" t="b">
        <f t="shared" si="273"/>
        <v>0</v>
      </c>
      <c r="BJ78" s="45" t="b">
        <f t="shared" si="273"/>
        <v>0</v>
      </c>
      <c r="BK78" s="45" t="b">
        <f t="shared" si="273"/>
        <v>0</v>
      </c>
      <c r="BL78" s="45" t="b">
        <f t="shared" si="273"/>
        <v>0</v>
      </c>
      <c r="BM78" s="45" t="b">
        <f t="shared" si="273"/>
        <v>0</v>
      </c>
      <c r="BN78" s="45" t="b">
        <f t="shared" si="273"/>
        <v>0</v>
      </c>
      <c r="BO78" s="45" t="b">
        <f t="shared" si="273"/>
        <v>0</v>
      </c>
      <c r="BP78" s="45" t="b">
        <f t="shared" si="273"/>
        <v>0</v>
      </c>
      <c r="BQ78" s="45" t="b">
        <f t="shared" si="273"/>
        <v>0</v>
      </c>
      <c r="BR78" s="45" t="b">
        <f t="shared" si="273"/>
        <v>0</v>
      </c>
      <c r="BS78" s="45" t="b">
        <f t="shared" si="273"/>
        <v>0</v>
      </c>
      <c r="BT78" s="45" t="b">
        <f t="shared" si="273"/>
        <v>0</v>
      </c>
      <c r="BU78" s="45" t="b">
        <f t="shared" si="273"/>
        <v>0</v>
      </c>
      <c r="BV78" s="45" t="b">
        <f t="shared" si="273"/>
        <v>0</v>
      </c>
      <c r="BW78" s="19" t="s">
        <v>99</v>
      </c>
    </row>
    <row r="79" spans="2:75" s="17" customFormat="1" x14ac:dyDescent="0.35">
      <c r="D79" s="17" t="s">
        <v>44</v>
      </c>
      <c r="K79" s="6" t="s">
        <v>60</v>
      </c>
      <c r="O79" s="46" t="str">
        <f>IF(O77,"Act",IF(O78,"Current Prd","Fcst"))</f>
        <v>Act</v>
      </c>
      <c r="P79" s="46" t="str">
        <f t="shared" ref="P79:BV79" si="274">IF(P77,"Act",IF(P78,"Current Prd","Fcst"))</f>
        <v>Act</v>
      </c>
      <c r="Q79" s="46" t="str">
        <f t="shared" si="274"/>
        <v>Act</v>
      </c>
      <c r="R79" s="46" t="str">
        <f t="shared" si="274"/>
        <v>Act</v>
      </c>
      <c r="S79" s="46" t="str">
        <f t="shared" si="274"/>
        <v>Act</v>
      </c>
      <c r="T79" s="46" t="str">
        <f t="shared" si="274"/>
        <v>Act</v>
      </c>
      <c r="U79" s="46" t="str">
        <f t="shared" si="274"/>
        <v>Act</v>
      </c>
      <c r="V79" s="46" t="str">
        <f t="shared" si="274"/>
        <v>Act</v>
      </c>
      <c r="W79" s="46" t="str">
        <f t="shared" si="274"/>
        <v>Act</v>
      </c>
      <c r="X79" s="46" t="str">
        <f t="shared" si="274"/>
        <v>Act</v>
      </c>
      <c r="Y79" s="46" t="str">
        <f t="shared" si="274"/>
        <v>Act</v>
      </c>
      <c r="Z79" s="46" t="str">
        <f t="shared" si="274"/>
        <v>Act</v>
      </c>
      <c r="AA79" s="46" t="str">
        <f t="shared" si="274"/>
        <v>Act</v>
      </c>
      <c r="AB79" s="46" t="str">
        <f t="shared" si="274"/>
        <v>Act</v>
      </c>
      <c r="AC79" s="46" t="str">
        <f t="shared" si="274"/>
        <v>Act</v>
      </c>
      <c r="AD79" s="46" t="str">
        <f t="shared" si="274"/>
        <v>Current Prd</v>
      </c>
      <c r="AE79" s="46" t="str">
        <f t="shared" si="274"/>
        <v>Fcst</v>
      </c>
      <c r="AF79" s="46" t="str">
        <f t="shared" si="274"/>
        <v>Fcst</v>
      </c>
      <c r="AG79" s="46" t="str">
        <f t="shared" si="274"/>
        <v>Fcst</v>
      </c>
      <c r="AH79" s="46" t="str">
        <f t="shared" si="274"/>
        <v>Fcst</v>
      </c>
      <c r="AI79" s="46" t="str">
        <f t="shared" si="274"/>
        <v>Fcst</v>
      </c>
      <c r="AJ79" s="46" t="str">
        <f t="shared" si="274"/>
        <v>Fcst</v>
      </c>
      <c r="AK79" s="46" t="str">
        <f t="shared" si="274"/>
        <v>Fcst</v>
      </c>
      <c r="AL79" s="46" t="str">
        <f t="shared" si="274"/>
        <v>Fcst</v>
      </c>
      <c r="AM79" s="46" t="str">
        <f t="shared" si="274"/>
        <v>Fcst</v>
      </c>
      <c r="AN79" s="46" t="str">
        <f t="shared" si="274"/>
        <v>Fcst</v>
      </c>
      <c r="AO79" s="46" t="str">
        <f t="shared" si="274"/>
        <v>Fcst</v>
      </c>
      <c r="AP79" s="46" t="str">
        <f t="shared" si="274"/>
        <v>Fcst</v>
      </c>
      <c r="AQ79" s="46" t="str">
        <f t="shared" si="274"/>
        <v>Fcst</v>
      </c>
      <c r="AR79" s="46" t="str">
        <f t="shared" si="274"/>
        <v>Fcst</v>
      </c>
      <c r="AS79" s="46" t="str">
        <f t="shared" si="274"/>
        <v>Fcst</v>
      </c>
      <c r="AT79" s="46" t="str">
        <f t="shared" si="274"/>
        <v>Fcst</v>
      </c>
      <c r="AU79" s="46" t="str">
        <f t="shared" si="274"/>
        <v>Fcst</v>
      </c>
      <c r="AV79" s="46" t="str">
        <f t="shared" si="274"/>
        <v>Fcst</v>
      </c>
      <c r="AW79" s="46" t="str">
        <f t="shared" si="274"/>
        <v>Fcst</v>
      </c>
      <c r="AX79" s="46" t="str">
        <f t="shared" si="274"/>
        <v>Fcst</v>
      </c>
      <c r="AY79" s="46" t="str">
        <f t="shared" si="274"/>
        <v>Fcst</v>
      </c>
      <c r="AZ79" s="46" t="str">
        <f t="shared" si="274"/>
        <v>Fcst</v>
      </c>
      <c r="BA79" s="46" t="str">
        <f t="shared" si="274"/>
        <v>Fcst</v>
      </c>
      <c r="BB79" s="46" t="str">
        <f t="shared" si="274"/>
        <v>Fcst</v>
      </c>
      <c r="BC79" s="46" t="str">
        <f t="shared" si="274"/>
        <v>Fcst</v>
      </c>
      <c r="BD79" s="46" t="str">
        <f t="shared" si="274"/>
        <v>Fcst</v>
      </c>
      <c r="BE79" s="46" t="str">
        <f t="shared" si="274"/>
        <v>Fcst</v>
      </c>
      <c r="BF79" s="46" t="str">
        <f t="shared" si="274"/>
        <v>Fcst</v>
      </c>
      <c r="BG79" s="46" t="str">
        <f t="shared" si="274"/>
        <v>Fcst</v>
      </c>
      <c r="BH79" s="46" t="str">
        <f t="shared" si="274"/>
        <v>Fcst</v>
      </c>
      <c r="BI79" s="46" t="str">
        <f t="shared" si="274"/>
        <v>Fcst</v>
      </c>
      <c r="BJ79" s="46" t="str">
        <f t="shared" si="274"/>
        <v>Fcst</v>
      </c>
      <c r="BK79" s="46" t="str">
        <f t="shared" si="274"/>
        <v>Fcst</v>
      </c>
      <c r="BL79" s="46" t="str">
        <f t="shared" si="274"/>
        <v>Fcst</v>
      </c>
      <c r="BM79" s="46" t="str">
        <f t="shared" si="274"/>
        <v>Fcst</v>
      </c>
      <c r="BN79" s="46" t="str">
        <f t="shared" si="274"/>
        <v>Fcst</v>
      </c>
      <c r="BO79" s="46" t="str">
        <f t="shared" si="274"/>
        <v>Fcst</v>
      </c>
      <c r="BP79" s="46" t="str">
        <f t="shared" si="274"/>
        <v>Fcst</v>
      </c>
      <c r="BQ79" s="46" t="str">
        <f t="shared" si="274"/>
        <v>Fcst</v>
      </c>
      <c r="BR79" s="46" t="str">
        <f t="shared" si="274"/>
        <v>Fcst</v>
      </c>
      <c r="BS79" s="46" t="str">
        <f t="shared" si="274"/>
        <v>Fcst</v>
      </c>
      <c r="BT79" s="46" t="str">
        <f t="shared" si="274"/>
        <v>Fcst</v>
      </c>
      <c r="BU79" s="46" t="str">
        <f t="shared" si="274"/>
        <v>Fcst</v>
      </c>
      <c r="BV79" s="46" t="str">
        <f t="shared" si="274"/>
        <v>Fcst</v>
      </c>
      <c r="BW79" s="19" t="s">
        <v>100</v>
      </c>
    </row>
    <row r="80" spans="2:75" s="17" customFormat="1" x14ac:dyDescent="0.35"/>
    <row r="81" spans="2:75" s="17" customFormat="1" x14ac:dyDescent="0.35">
      <c r="D81" s="17" t="s">
        <v>41</v>
      </c>
      <c r="K81" s="6" t="s">
        <v>63</v>
      </c>
      <c r="O81" s="26">
        <f t="shared" ref="O81:AT81" si="275">INDEX(YearLabel.A.Ca,MATCH(O73,PeriodFrom.A.Ca,1))</f>
        <v>2020</v>
      </c>
      <c r="P81" s="26">
        <f t="shared" si="275"/>
        <v>2020</v>
      </c>
      <c r="Q81" s="26">
        <f t="shared" si="275"/>
        <v>2020</v>
      </c>
      <c r="R81" s="26">
        <f t="shared" si="275"/>
        <v>2020</v>
      </c>
      <c r="S81" s="26">
        <f t="shared" si="275"/>
        <v>2021</v>
      </c>
      <c r="T81" s="26">
        <f t="shared" si="275"/>
        <v>2021</v>
      </c>
      <c r="U81" s="26">
        <f t="shared" si="275"/>
        <v>2021</v>
      </c>
      <c r="V81" s="26">
        <f t="shared" si="275"/>
        <v>2021</v>
      </c>
      <c r="W81" s="26">
        <f t="shared" si="275"/>
        <v>2022</v>
      </c>
      <c r="X81" s="26">
        <f t="shared" si="275"/>
        <v>2022</v>
      </c>
      <c r="Y81" s="26">
        <f t="shared" si="275"/>
        <v>2022</v>
      </c>
      <c r="Z81" s="26">
        <f t="shared" si="275"/>
        <v>2022</v>
      </c>
      <c r="AA81" s="26">
        <f t="shared" si="275"/>
        <v>2023</v>
      </c>
      <c r="AB81" s="26">
        <f t="shared" si="275"/>
        <v>2023</v>
      </c>
      <c r="AC81" s="26">
        <f t="shared" si="275"/>
        <v>2023</v>
      </c>
      <c r="AD81" s="26">
        <f t="shared" si="275"/>
        <v>2023</v>
      </c>
      <c r="AE81" s="26">
        <f t="shared" si="275"/>
        <v>2024</v>
      </c>
      <c r="AF81" s="26">
        <f t="shared" si="275"/>
        <v>2024</v>
      </c>
      <c r="AG81" s="26">
        <f t="shared" si="275"/>
        <v>2024</v>
      </c>
      <c r="AH81" s="26">
        <f t="shared" si="275"/>
        <v>2024</v>
      </c>
      <c r="AI81" s="26">
        <f t="shared" si="275"/>
        <v>2025</v>
      </c>
      <c r="AJ81" s="26">
        <f t="shared" si="275"/>
        <v>2025</v>
      </c>
      <c r="AK81" s="26">
        <f t="shared" si="275"/>
        <v>2025</v>
      </c>
      <c r="AL81" s="26">
        <f t="shared" si="275"/>
        <v>2025</v>
      </c>
      <c r="AM81" s="26">
        <f t="shared" si="275"/>
        <v>2026</v>
      </c>
      <c r="AN81" s="26">
        <f t="shared" si="275"/>
        <v>2026</v>
      </c>
      <c r="AO81" s="26">
        <f t="shared" si="275"/>
        <v>2026</v>
      </c>
      <c r="AP81" s="26">
        <f t="shared" si="275"/>
        <v>2026</v>
      </c>
      <c r="AQ81" s="26">
        <f t="shared" si="275"/>
        <v>2027</v>
      </c>
      <c r="AR81" s="26">
        <f t="shared" si="275"/>
        <v>2027</v>
      </c>
      <c r="AS81" s="26">
        <f t="shared" si="275"/>
        <v>2027</v>
      </c>
      <c r="AT81" s="26">
        <f t="shared" si="275"/>
        <v>2027</v>
      </c>
      <c r="AU81" s="26">
        <f t="shared" ref="AU81:BV81" si="276">INDEX(YearLabel.A.Ca,MATCH(AU73,PeriodFrom.A.Ca,1))</f>
        <v>2028</v>
      </c>
      <c r="AV81" s="26">
        <f t="shared" si="276"/>
        <v>2028</v>
      </c>
      <c r="AW81" s="26">
        <f t="shared" si="276"/>
        <v>2028</v>
      </c>
      <c r="AX81" s="26">
        <f t="shared" si="276"/>
        <v>2028</v>
      </c>
      <c r="AY81" s="26">
        <f t="shared" si="276"/>
        <v>2029</v>
      </c>
      <c r="AZ81" s="26">
        <f t="shared" si="276"/>
        <v>2029</v>
      </c>
      <c r="BA81" s="26">
        <f t="shared" si="276"/>
        <v>2029</v>
      </c>
      <c r="BB81" s="26">
        <f t="shared" si="276"/>
        <v>2029</v>
      </c>
      <c r="BC81" s="26">
        <f t="shared" si="276"/>
        <v>2030</v>
      </c>
      <c r="BD81" s="26">
        <f t="shared" si="276"/>
        <v>2030</v>
      </c>
      <c r="BE81" s="26">
        <f t="shared" si="276"/>
        <v>2030</v>
      </c>
      <c r="BF81" s="26">
        <f t="shared" si="276"/>
        <v>2030</v>
      </c>
      <c r="BG81" s="26">
        <f t="shared" si="276"/>
        <v>2031</v>
      </c>
      <c r="BH81" s="26">
        <f t="shared" si="276"/>
        <v>2031</v>
      </c>
      <c r="BI81" s="26">
        <f t="shared" si="276"/>
        <v>2031</v>
      </c>
      <c r="BJ81" s="26">
        <f t="shared" si="276"/>
        <v>2031</v>
      </c>
      <c r="BK81" s="26">
        <f t="shared" si="276"/>
        <v>2032</v>
      </c>
      <c r="BL81" s="26">
        <f t="shared" si="276"/>
        <v>2032</v>
      </c>
      <c r="BM81" s="26">
        <f t="shared" si="276"/>
        <v>2032</v>
      </c>
      <c r="BN81" s="26">
        <f t="shared" si="276"/>
        <v>2032</v>
      </c>
      <c r="BO81" s="26">
        <f t="shared" si="276"/>
        <v>2033</v>
      </c>
      <c r="BP81" s="26">
        <f t="shared" si="276"/>
        <v>2033</v>
      </c>
      <c r="BQ81" s="26">
        <f t="shared" si="276"/>
        <v>2033</v>
      </c>
      <c r="BR81" s="26">
        <f t="shared" si="276"/>
        <v>2033</v>
      </c>
      <c r="BS81" s="26">
        <f t="shared" si="276"/>
        <v>2034</v>
      </c>
      <c r="BT81" s="26">
        <f t="shared" si="276"/>
        <v>2034</v>
      </c>
      <c r="BU81" s="26">
        <f t="shared" si="276"/>
        <v>2034</v>
      </c>
      <c r="BV81" s="26">
        <f t="shared" si="276"/>
        <v>2034</v>
      </c>
      <c r="BW81" s="19" t="s">
        <v>101</v>
      </c>
    </row>
    <row r="82" spans="2:75" s="17" customFormat="1" x14ac:dyDescent="0.35">
      <c r="D82" s="17" t="s">
        <v>166</v>
      </c>
      <c r="K82" s="6" t="s">
        <v>69</v>
      </c>
      <c r="M82" s="28" t="s">
        <v>69</v>
      </c>
      <c r="O82" s="26" t="str">
        <f t="shared" ref="O82:R83" si="277">O88&amp;$M82</f>
        <v>1H</v>
      </c>
      <c r="P82" s="26" t="str">
        <f t="shared" si="277"/>
        <v>1H</v>
      </c>
      <c r="Q82" s="26" t="str">
        <f t="shared" si="277"/>
        <v>2H</v>
      </c>
      <c r="R82" s="26" t="str">
        <f t="shared" si="277"/>
        <v>2H</v>
      </c>
      <c r="S82" s="26" t="str">
        <f t="shared" ref="S82:AH82" si="278">S88&amp;$M82</f>
        <v>1H</v>
      </c>
      <c r="T82" s="26" t="str">
        <f t="shared" si="278"/>
        <v>1H</v>
      </c>
      <c r="U82" s="26" t="str">
        <f t="shared" si="278"/>
        <v>2H</v>
      </c>
      <c r="V82" s="26" t="str">
        <f t="shared" si="278"/>
        <v>2H</v>
      </c>
      <c r="W82" s="26" t="str">
        <f t="shared" si="278"/>
        <v>1H</v>
      </c>
      <c r="X82" s="26" t="str">
        <f t="shared" si="278"/>
        <v>1H</v>
      </c>
      <c r="Y82" s="26" t="str">
        <f t="shared" si="278"/>
        <v>2H</v>
      </c>
      <c r="Z82" s="26" t="str">
        <f t="shared" si="278"/>
        <v>2H</v>
      </c>
      <c r="AA82" s="26" t="str">
        <f t="shared" si="278"/>
        <v>1H</v>
      </c>
      <c r="AB82" s="26" t="str">
        <f t="shared" si="278"/>
        <v>1H</v>
      </c>
      <c r="AC82" s="26" t="str">
        <f t="shared" si="278"/>
        <v>2H</v>
      </c>
      <c r="AD82" s="26" t="str">
        <f t="shared" si="278"/>
        <v>2H</v>
      </c>
      <c r="AE82" s="26" t="str">
        <f t="shared" si="278"/>
        <v>1H</v>
      </c>
      <c r="AF82" s="26" t="str">
        <f t="shared" si="278"/>
        <v>1H</v>
      </c>
      <c r="AG82" s="26" t="str">
        <f t="shared" si="278"/>
        <v>2H</v>
      </c>
      <c r="AH82" s="26" t="str">
        <f t="shared" si="278"/>
        <v>2H</v>
      </c>
      <c r="AI82" s="26" t="str">
        <f t="shared" ref="AI82:BV82" si="279">AI88&amp;$M82</f>
        <v>1H</v>
      </c>
      <c r="AJ82" s="26" t="str">
        <f t="shared" si="279"/>
        <v>1H</v>
      </c>
      <c r="AK82" s="26" t="str">
        <f t="shared" si="279"/>
        <v>2H</v>
      </c>
      <c r="AL82" s="26" t="str">
        <f t="shared" si="279"/>
        <v>2H</v>
      </c>
      <c r="AM82" s="26" t="str">
        <f t="shared" si="279"/>
        <v>1H</v>
      </c>
      <c r="AN82" s="26" t="str">
        <f t="shared" si="279"/>
        <v>1H</v>
      </c>
      <c r="AO82" s="26" t="str">
        <f t="shared" si="279"/>
        <v>2H</v>
      </c>
      <c r="AP82" s="26" t="str">
        <f t="shared" si="279"/>
        <v>2H</v>
      </c>
      <c r="AQ82" s="26" t="str">
        <f t="shared" si="279"/>
        <v>1H</v>
      </c>
      <c r="AR82" s="26" t="str">
        <f t="shared" si="279"/>
        <v>1H</v>
      </c>
      <c r="AS82" s="26" t="str">
        <f t="shared" si="279"/>
        <v>2H</v>
      </c>
      <c r="AT82" s="26" t="str">
        <f t="shared" si="279"/>
        <v>2H</v>
      </c>
      <c r="AU82" s="26" t="str">
        <f t="shared" si="279"/>
        <v>1H</v>
      </c>
      <c r="AV82" s="26" t="str">
        <f t="shared" si="279"/>
        <v>1H</v>
      </c>
      <c r="AW82" s="26" t="str">
        <f t="shared" si="279"/>
        <v>2H</v>
      </c>
      <c r="AX82" s="26" t="str">
        <f t="shared" si="279"/>
        <v>2H</v>
      </c>
      <c r="AY82" s="26" t="str">
        <f t="shared" si="279"/>
        <v>1H</v>
      </c>
      <c r="AZ82" s="26" t="str">
        <f t="shared" si="279"/>
        <v>1H</v>
      </c>
      <c r="BA82" s="26" t="str">
        <f t="shared" si="279"/>
        <v>2H</v>
      </c>
      <c r="BB82" s="26" t="str">
        <f t="shared" si="279"/>
        <v>2H</v>
      </c>
      <c r="BC82" s="26" t="str">
        <f t="shared" si="279"/>
        <v>1H</v>
      </c>
      <c r="BD82" s="26" t="str">
        <f t="shared" si="279"/>
        <v>1H</v>
      </c>
      <c r="BE82" s="26" t="str">
        <f t="shared" si="279"/>
        <v>2H</v>
      </c>
      <c r="BF82" s="26" t="str">
        <f t="shared" si="279"/>
        <v>2H</v>
      </c>
      <c r="BG82" s="26" t="str">
        <f t="shared" si="279"/>
        <v>1H</v>
      </c>
      <c r="BH82" s="26" t="str">
        <f t="shared" si="279"/>
        <v>1H</v>
      </c>
      <c r="BI82" s="26" t="str">
        <f t="shared" si="279"/>
        <v>2H</v>
      </c>
      <c r="BJ82" s="26" t="str">
        <f t="shared" si="279"/>
        <v>2H</v>
      </c>
      <c r="BK82" s="26" t="str">
        <f t="shared" si="279"/>
        <v>1H</v>
      </c>
      <c r="BL82" s="26" t="str">
        <f t="shared" si="279"/>
        <v>1H</v>
      </c>
      <c r="BM82" s="26" t="str">
        <f t="shared" si="279"/>
        <v>2H</v>
      </c>
      <c r="BN82" s="26" t="str">
        <f t="shared" si="279"/>
        <v>2H</v>
      </c>
      <c r="BO82" s="26" t="str">
        <f t="shared" si="279"/>
        <v>1H</v>
      </c>
      <c r="BP82" s="26" t="str">
        <f t="shared" si="279"/>
        <v>1H</v>
      </c>
      <c r="BQ82" s="26" t="str">
        <f t="shared" si="279"/>
        <v>2H</v>
      </c>
      <c r="BR82" s="26" t="str">
        <f t="shared" si="279"/>
        <v>2H</v>
      </c>
      <c r="BS82" s="26" t="str">
        <f t="shared" si="279"/>
        <v>1H</v>
      </c>
      <c r="BT82" s="26" t="str">
        <f t="shared" si="279"/>
        <v>1H</v>
      </c>
      <c r="BU82" s="26" t="str">
        <f t="shared" si="279"/>
        <v>2H</v>
      </c>
      <c r="BV82" s="26" t="str">
        <f t="shared" si="279"/>
        <v>2H</v>
      </c>
      <c r="BW82" s="19" t="s">
        <v>164</v>
      </c>
    </row>
    <row r="83" spans="2:75" s="17" customFormat="1" x14ac:dyDescent="0.35">
      <c r="D83" s="17" t="s">
        <v>68</v>
      </c>
      <c r="K83" s="6" t="s">
        <v>70</v>
      </c>
      <c r="M83" s="28" t="s">
        <v>70</v>
      </c>
      <c r="O83" s="26" t="str">
        <f t="shared" si="277"/>
        <v>1Q</v>
      </c>
      <c r="P83" s="26" t="str">
        <f t="shared" si="277"/>
        <v>2Q</v>
      </c>
      <c r="Q83" s="26" t="str">
        <f t="shared" si="277"/>
        <v>3Q</v>
      </c>
      <c r="R83" s="26" t="str">
        <f t="shared" si="277"/>
        <v>4Q</v>
      </c>
      <c r="S83" s="26" t="str">
        <f t="shared" ref="S83:AH83" si="280">S89&amp;$M83</f>
        <v>1Q</v>
      </c>
      <c r="T83" s="26" t="str">
        <f t="shared" si="280"/>
        <v>2Q</v>
      </c>
      <c r="U83" s="26" t="str">
        <f t="shared" si="280"/>
        <v>3Q</v>
      </c>
      <c r="V83" s="26" t="str">
        <f t="shared" si="280"/>
        <v>4Q</v>
      </c>
      <c r="W83" s="26" t="str">
        <f t="shared" si="280"/>
        <v>1Q</v>
      </c>
      <c r="X83" s="26" t="str">
        <f t="shared" si="280"/>
        <v>2Q</v>
      </c>
      <c r="Y83" s="26" t="str">
        <f t="shared" si="280"/>
        <v>3Q</v>
      </c>
      <c r="Z83" s="26" t="str">
        <f t="shared" si="280"/>
        <v>4Q</v>
      </c>
      <c r="AA83" s="26" t="str">
        <f t="shared" si="280"/>
        <v>1Q</v>
      </c>
      <c r="AB83" s="26" t="str">
        <f t="shared" si="280"/>
        <v>2Q</v>
      </c>
      <c r="AC83" s="26" t="str">
        <f t="shared" si="280"/>
        <v>3Q</v>
      </c>
      <c r="AD83" s="26" t="str">
        <f t="shared" si="280"/>
        <v>4Q</v>
      </c>
      <c r="AE83" s="26" t="str">
        <f t="shared" si="280"/>
        <v>1Q</v>
      </c>
      <c r="AF83" s="26" t="str">
        <f t="shared" si="280"/>
        <v>2Q</v>
      </c>
      <c r="AG83" s="26" t="str">
        <f t="shared" si="280"/>
        <v>3Q</v>
      </c>
      <c r="AH83" s="26" t="str">
        <f t="shared" si="280"/>
        <v>4Q</v>
      </c>
      <c r="AI83" s="26" t="str">
        <f t="shared" ref="AI83:BV83" si="281">AI89&amp;$M83</f>
        <v>1Q</v>
      </c>
      <c r="AJ83" s="26" t="str">
        <f t="shared" si="281"/>
        <v>2Q</v>
      </c>
      <c r="AK83" s="26" t="str">
        <f t="shared" si="281"/>
        <v>3Q</v>
      </c>
      <c r="AL83" s="26" t="str">
        <f t="shared" si="281"/>
        <v>4Q</v>
      </c>
      <c r="AM83" s="26" t="str">
        <f t="shared" si="281"/>
        <v>1Q</v>
      </c>
      <c r="AN83" s="26" t="str">
        <f t="shared" si="281"/>
        <v>2Q</v>
      </c>
      <c r="AO83" s="26" t="str">
        <f t="shared" si="281"/>
        <v>3Q</v>
      </c>
      <c r="AP83" s="26" t="str">
        <f t="shared" si="281"/>
        <v>4Q</v>
      </c>
      <c r="AQ83" s="26" t="str">
        <f t="shared" si="281"/>
        <v>1Q</v>
      </c>
      <c r="AR83" s="26" t="str">
        <f t="shared" si="281"/>
        <v>2Q</v>
      </c>
      <c r="AS83" s="26" t="str">
        <f t="shared" si="281"/>
        <v>3Q</v>
      </c>
      <c r="AT83" s="26" t="str">
        <f t="shared" si="281"/>
        <v>4Q</v>
      </c>
      <c r="AU83" s="26" t="str">
        <f t="shared" si="281"/>
        <v>1Q</v>
      </c>
      <c r="AV83" s="26" t="str">
        <f t="shared" si="281"/>
        <v>2Q</v>
      </c>
      <c r="AW83" s="26" t="str">
        <f t="shared" si="281"/>
        <v>3Q</v>
      </c>
      <c r="AX83" s="26" t="str">
        <f t="shared" si="281"/>
        <v>4Q</v>
      </c>
      <c r="AY83" s="26" t="str">
        <f t="shared" si="281"/>
        <v>1Q</v>
      </c>
      <c r="AZ83" s="26" t="str">
        <f t="shared" si="281"/>
        <v>2Q</v>
      </c>
      <c r="BA83" s="26" t="str">
        <f t="shared" si="281"/>
        <v>3Q</v>
      </c>
      <c r="BB83" s="26" t="str">
        <f t="shared" si="281"/>
        <v>4Q</v>
      </c>
      <c r="BC83" s="26" t="str">
        <f t="shared" si="281"/>
        <v>1Q</v>
      </c>
      <c r="BD83" s="26" t="str">
        <f t="shared" si="281"/>
        <v>2Q</v>
      </c>
      <c r="BE83" s="26" t="str">
        <f t="shared" si="281"/>
        <v>3Q</v>
      </c>
      <c r="BF83" s="26" t="str">
        <f t="shared" si="281"/>
        <v>4Q</v>
      </c>
      <c r="BG83" s="26" t="str">
        <f t="shared" si="281"/>
        <v>1Q</v>
      </c>
      <c r="BH83" s="26" t="str">
        <f t="shared" si="281"/>
        <v>2Q</v>
      </c>
      <c r="BI83" s="26" t="str">
        <f t="shared" si="281"/>
        <v>3Q</v>
      </c>
      <c r="BJ83" s="26" t="str">
        <f t="shared" si="281"/>
        <v>4Q</v>
      </c>
      <c r="BK83" s="26" t="str">
        <f t="shared" si="281"/>
        <v>1Q</v>
      </c>
      <c r="BL83" s="26" t="str">
        <f t="shared" si="281"/>
        <v>2Q</v>
      </c>
      <c r="BM83" s="26" t="str">
        <f t="shared" si="281"/>
        <v>3Q</v>
      </c>
      <c r="BN83" s="26" t="str">
        <f t="shared" si="281"/>
        <v>4Q</v>
      </c>
      <c r="BO83" s="26" t="str">
        <f t="shared" si="281"/>
        <v>1Q</v>
      </c>
      <c r="BP83" s="26" t="str">
        <f t="shared" si="281"/>
        <v>2Q</v>
      </c>
      <c r="BQ83" s="26" t="str">
        <f t="shared" si="281"/>
        <v>3Q</v>
      </c>
      <c r="BR83" s="26" t="str">
        <f t="shared" si="281"/>
        <v>4Q</v>
      </c>
      <c r="BS83" s="26" t="str">
        <f t="shared" si="281"/>
        <v>1Q</v>
      </c>
      <c r="BT83" s="26" t="str">
        <f t="shared" si="281"/>
        <v>2Q</v>
      </c>
      <c r="BU83" s="26" t="str">
        <f t="shared" si="281"/>
        <v>3Q</v>
      </c>
      <c r="BV83" s="26" t="str">
        <f t="shared" si="281"/>
        <v>4Q</v>
      </c>
      <c r="BW83" s="19" t="s">
        <v>102</v>
      </c>
    </row>
    <row r="84" spans="2:75" s="17" customFormat="1" x14ac:dyDescent="0.35">
      <c r="K84" s="6"/>
      <c r="M84"/>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c r="AZ84" s="26"/>
      <c r="BA84" s="26"/>
      <c r="BB84" s="26"/>
      <c r="BC84" s="26"/>
      <c r="BD84" s="26"/>
      <c r="BE84" s="26"/>
      <c r="BF84" s="26"/>
      <c r="BG84" s="26"/>
      <c r="BH84" s="26"/>
      <c r="BI84" s="26"/>
      <c r="BJ84" s="26"/>
      <c r="BK84" s="26"/>
      <c r="BL84" s="26"/>
      <c r="BM84" s="26"/>
      <c r="BN84" s="26"/>
      <c r="BO84" s="26"/>
      <c r="BP84" s="26"/>
      <c r="BQ84" s="26"/>
      <c r="BR84" s="26"/>
      <c r="BS84" s="26"/>
      <c r="BT84" s="26"/>
      <c r="BU84" s="26"/>
      <c r="BV84" s="26"/>
      <c r="BW84" s="19"/>
    </row>
    <row r="85" spans="2:75" s="17" customFormat="1" x14ac:dyDescent="0.35">
      <c r="D85" s="17" t="s">
        <v>90</v>
      </c>
      <c r="K85" s="6" t="s">
        <v>62</v>
      </c>
      <c r="M85" s="22">
        <v>4</v>
      </c>
      <c r="O85" s="21">
        <f>ROUNDUP(O75/$M85,0)</f>
        <v>1</v>
      </c>
      <c r="P85" s="21">
        <f>ROUNDUP(P75/$M85,0)</f>
        <v>1</v>
      </c>
      <c r="Q85" s="21">
        <f>ROUNDUP(Q75/$M85,0)</f>
        <v>1</v>
      </c>
      <c r="R85" s="21">
        <f>ROUNDUP(R75/$M85,0)</f>
        <v>1</v>
      </c>
      <c r="S85" s="21">
        <f t="shared" ref="S85:AH85" si="282">ROUNDUP(S75/$M85,0)</f>
        <v>2</v>
      </c>
      <c r="T85" s="21">
        <f t="shared" si="282"/>
        <v>2</v>
      </c>
      <c r="U85" s="21">
        <f t="shared" si="282"/>
        <v>2</v>
      </c>
      <c r="V85" s="21">
        <f t="shared" si="282"/>
        <v>2</v>
      </c>
      <c r="W85" s="21">
        <f t="shared" si="282"/>
        <v>3</v>
      </c>
      <c r="X85" s="21">
        <f t="shared" si="282"/>
        <v>3</v>
      </c>
      <c r="Y85" s="21">
        <f t="shared" si="282"/>
        <v>3</v>
      </c>
      <c r="Z85" s="21">
        <f t="shared" si="282"/>
        <v>3</v>
      </c>
      <c r="AA85" s="21">
        <f t="shared" si="282"/>
        <v>4</v>
      </c>
      <c r="AB85" s="21">
        <f t="shared" si="282"/>
        <v>4</v>
      </c>
      <c r="AC85" s="21">
        <f t="shared" si="282"/>
        <v>4</v>
      </c>
      <c r="AD85" s="21">
        <f t="shared" si="282"/>
        <v>4</v>
      </c>
      <c r="AE85" s="21">
        <f t="shared" si="282"/>
        <v>5</v>
      </c>
      <c r="AF85" s="21">
        <f t="shared" si="282"/>
        <v>5</v>
      </c>
      <c r="AG85" s="21">
        <f t="shared" si="282"/>
        <v>5</v>
      </c>
      <c r="AH85" s="21">
        <f t="shared" si="282"/>
        <v>5</v>
      </c>
      <c r="AI85" s="21">
        <f t="shared" ref="AI85:BV85" si="283">ROUNDUP(AI75/$M85,0)</f>
        <v>6</v>
      </c>
      <c r="AJ85" s="21">
        <f t="shared" si="283"/>
        <v>6</v>
      </c>
      <c r="AK85" s="21">
        <f t="shared" si="283"/>
        <v>6</v>
      </c>
      <c r="AL85" s="21">
        <f t="shared" si="283"/>
        <v>6</v>
      </c>
      <c r="AM85" s="21">
        <f t="shared" si="283"/>
        <v>7</v>
      </c>
      <c r="AN85" s="21">
        <f t="shared" si="283"/>
        <v>7</v>
      </c>
      <c r="AO85" s="21">
        <f t="shared" si="283"/>
        <v>7</v>
      </c>
      <c r="AP85" s="21">
        <f t="shared" si="283"/>
        <v>7</v>
      </c>
      <c r="AQ85" s="21">
        <f t="shared" si="283"/>
        <v>8</v>
      </c>
      <c r="AR85" s="21">
        <f t="shared" si="283"/>
        <v>8</v>
      </c>
      <c r="AS85" s="21">
        <f t="shared" si="283"/>
        <v>8</v>
      </c>
      <c r="AT85" s="21">
        <f t="shared" si="283"/>
        <v>8</v>
      </c>
      <c r="AU85" s="21">
        <f t="shared" si="283"/>
        <v>9</v>
      </c>
      <c r="AV85" s="21">
        <f t="shared" si="283"/>
        <v>9</v>
      </c>
      <c r="AW85" s="21">
        <f t="shared" si="283"/>
        <v>9</v>
      </c>
      <c r="AX85" s="21">
        <f t="shared" si="283"/>
        <v>9</v>
      </c>
      <c r="AY85" s="21">
        <f t="shared" si="283"/>
        <v>10</v>
      </c>
      <c r="AZ85" s="21">
        <f t="shared" si="283"/>
        <v>10</v>
      </c>
      <c r="BA85" s="21">
        <f t="shared" si="283"/>
        <v>10</v>
      </c>
      <c r="BB85" s="21">
        <f t="shared" si="283"/>
        <v>10</v>
      </c>
      <c r="BC85" s="21">
        <f t="shared" si="283"/>
        <v>11</v>
      </c>
      <c r="BD85" s="21">
        <f t="shared" si="283"/>
        <v>11</v>
      </c>
      <c r="BE85" s="21">
        <f t="shared" si="283"/>
        <v>11</v>
      </c>
      <c r="BF85" s="21">
        <f t="shared" si="283"/>
        <v>11</v>
      </c>
      <c r="BG85" s="21">
        <f t="shared" si="283"/>
        <v>12</v>
      </c>
      <c r="BH85" s="21">
        <f t="shared" si="283"/>
        <v>12</v>
      </c>
      <c r="BI85" s="21">
        <f t="shared" si="283"/>
        <v>12</v>
      </c>
      <c r="BJ85" s="21">
        <f t="shared" si="283"/>
        <v>12</v>
      </c>
      <c r="BK85" s="21">
        <f t="shared" si="283"/>
        <v>13</v>
      </c>
      <c r="BL85" s="21">
        <f t="shared" si="283"/>
        <v>13</v>
      </c>
      <c r="BM85" s="21">
        <f t="shared" si="283"/>
        <v>13</v>
      </c>
      <c r="BN85" s="21">
        <f t="shared" si="283"/>
        <v>13</v>
      </c>
      <c r="BO85" s="21">
        <f t="shared" si="283"/>
        <v>14</v>
      </c>
      <c r="BP85" s="21">
        <f t="shared" si="283"/>
        <v>14</v>
      </c>
      <c r="BQ85" s="21">
        <f t="shared" si="283"/>
        <v>14</v>
      </c>
      <c r="BR85" s="21">
        <f t="shared" si="283"/>
        <v>14</v>
      </c>
      <c r="BS85" s="21">
        <f t="shared" si="283"/>
        <v>15</v>
      </c>
      <c r="BT85" s="21">
        <f t="shared" si="283"/>
        <v>15</v>
      </c>
      <c r="BU85" s="21">
        <f t="shared" si="283"/>
        <v>15</v>
      </c>
      <c r="BV85" s="21">
        <f t="shared" si="283"/>
        <v>15</v>
      </c>
      <c r="BW85" s="19" t="s">
        <v>147</v>
      </c>
    </row>
    <row r="86" spans="2:75" s="17" customFormat="1" x14ac:dyDescent="0.35">
      <c r="D86" s="17" t="s">
        <v>168</v>
      </c>
      <c r="K86" s="6" t="s">
        <v>62</v>
      </c>
      <c r="M86" s="22">
        <v>2</v>
      </c>
      <c r="O86" s="21">
        <f>ROUNDUP(O75/$M86,0)</f>
        <v>1</v>
      </c>
      <c r="P86" s="21">
        <f>ROUNDUP(P75/$M86,0)</f>
        <v>1</v>
      </c>
      <c r="Q86" s="21">
        <f>ROUNDUP(Q75/$M86,0)</f>
        <v>2</v>
      </c>
      <c r="R86" s="21">
        <f>ROUNDUP(R75/$M86,0)</f>
        <v>2</v>
      </c>
      <c r="S86" s="21">
        <f t="shared" ref="S86:AH86" si="284">ROUNDUP(S75/$M86,0)</f>
        <v>3</v>
      </c>
      <c r="T86" s="21">
        <f t="shared" si="284"/>
        <v>3</v>
      </c>
      <c r="U86" s="21">
        <f t="shared" si="284"/>
        <v>4</v>
      </c>
      <c r="V86" s="21">
        <f t="shared" si="284"/>
        <v>4</v>
      </c>
      <c r="W86" s="21">
        <f t="shared" si="284"/>
        <v>5</v>
      </c>
      <c r="X86" s="21">
        <f t="shared" si="284"/>
        <v>5</v>
      </c>
      <c r="Y86" s="21">
        <f t="shared" si="284"/>
        <v>6</v>
      </c>
      <c r="Z86" s="21">
        <f t="shared" si="284"/>
        <v>6</v>
      </c>
      <c r="AA86" s="21">
        <f t="shared" si="284"/>
        <v>7</v>
      </c>
      <c r="AB86" s="21">
        <f t="shared" si="284"/>
        <v>7</v>
      </c>
      <c r="AC86" s="21">
        <f t="shared" si="284"/>
        <v>8</v>
      </c>
      <c r="AD86" s="21">
        <f t="shared" si="284"/>
        <v>8</v>
      </c>
      <c r="AE86" s="21">
        <f t="shared" si="284"/>
        <v>9</v>
      </c>
      <c r="AF86" s="21">
        <f t="shared" si="284"/>
        <v>9</v>
      </c>
      <c r="AG86" s="21">
        <f t="shared" si="284"/>
        <v>10</v>
      </c>
      <c r="AH86" s="21">
        <f t="shared" si="284"/>
        <v>10</v>
      </c>
      <c r="AI86" s="21">
        <f t="shared" ref="AI86:BV86" si="285">ROUNDUP(AI75/$M86,0)</f>
        <v>11</v>
      </c>
      <c r="AJ86" s="21">
        <f t="shared" si="285"/>
        <v>11</v>
      </c>
      <c r="AK86" s="21">
        <f t="shared" si="285"/>
        <v>12</v>
      </c>
      <c r="AL86" s="21">
        <f t="shared" si="285"/>
        <v>12</v>
      </c>
      <c r="AM86" s="21">
        <f t="shared" si="285"/>
        <v>13</v>
      </c>
      <c r="AN86" s="21">
        <f t="shared" si="285"/>
        <v>13</v>
      </c>
      <c r="AO86" s="21">
        <f t="shared" si="285"/>
        <v>14</v>
      </c>
      <c r="AP86" s="21">
        <f t="shared" si="285"/>
        <v>14</v>
      </c>
      <c r="AQ86" s="21">
        <f t="shared" si="285"/>
        <v>15</v>
      </c>
      <c r="AR86" s="21">
        <f t="shared" si="285"/>
        <v>15</v>
      </c>
      <c r="AS86" s="21">
        <f t="shared" si="285"/>
        <v>16</v>
      </c>
      <c r="AT86" s="21">
        <f t="shared" si="285"/>
        <v>16</v>
      </c>
      <c r="AU86" s="21">
        <f t="shared" si="285"/>
        <v>17</v>
      </c>
      <c r="AV86" s="21">
        <f t="shared" si="285"/>
        <v>17</v>
      </c>
      <c r="AW86" s="21">
        <f t="shared" si="285"/>
        <v>18</v>
      </c>
      <c r="AX86" s="21">
        <f t="shared" si="285"/>
        <v>18</v>
      </c>
      <c r="AY86" s="21">
        <f t="shared" si="285"/>
        <v>19</v>
      </c>
      <c r="AZ86" s="21">
        <f t="shared" si="285"/>
        <v>19</v>
      </c>
      <c r="BA86" s="21">
        <f t="shared" si="285"/>
        <v>20</v>
      </c>
      <c r="BB86" s="21">
        <f t="shared" si="285"/>
        <v>20</v>
      </c>
      <c r="BC86" s="21">
        <f t="shared" si="285"/>
        <v>21</v>
      </c>
      <c r="BD86" s="21">
        <f t="shared" si="285"/>
        <v>21</v>
      </c>
      <c r="BE86" s="21">
        <f t="shared" si="285"/>
        <v>22</v>
      </c>
      <c r="BF86" s="21">
        <f t="shared" si="285"/>
        <v>22</v>
      </c>
      <c r="BG86" s="21">
        <f t="shared" si="285"/>
        <v>23</v>
      </c>
      <c r="BH86" s="21">
        <f t="shared" si="285"/>
        <v>23</v>
      </c>
      <c r="BI86" s="21">
        <f t="shared" si="285"/>
        <v>24</v>
      </c>
      <c r="BJ86" s="21">
        <f t="shared" si="285"/>
        <v>24</v>
      </c>
      <c r="BK86" s="21">
        <f t="shared" si="285"/>
        <v>25</v>
      </c>
      <c r="BL86" s="21">
        <f t="shared" si="285"/>
        <v>25</v>
      </c>
      <c r="BM86" s="21">
        <f t="shared" si="285"/>
        <v>26</v>
      </c>
      <c r="BN86" s="21">
        <f t="shared" si="285"/>
        <v>26</v>
      </c>
      <c r="BO86" s="21">
        <f t="shared" si="285"/>
        <v>27</v>
      </c>
      <c r="BP86" s="21">
        <f t="shared" si="285"/>
        <v>27</v>
      </c>
      <c r="BQ86" s="21">
        <f t="shared" si="285"/>
        <v>28</v>
      </c>
      <c r="BR86" s="21">
        <f t="shared" si="285"/>
        <v>28</v>
      </c>
      <c r="BS86" s="21">
        <f t="shared" si="285"/>
        <v>29</v>
      </c>
      <c r="BT86" s="21">
        <f t="shared" si="285"/>
        <v>29</v>
      </c>
      <c r="BU86" s="21">
        <f t="shared" si="285"/>
        <v>30</v>
      </c>
      <c r="BV86" s="21">
        <f t="shared" si="285"/>
        <v>30</v>
      </c>
      <c r="BW86" s="19" t="s">
        <v>165</v>
      </c>
    </row>
    <row r="87" spans="2:75" customFormat="1" x14ac:dyDescent="0.35">
      <c r="S87" s="17"/>
      <c r="T87" s="17"/>
      <c r="U87" s="17"/>
      <c r="V87" s="17"/>
      <c r="W87" s="17"/>
      <c r="X87" s="17"/>
      <c r="Y87" s="17"/>
      <c r="Z87" s="17"/>
      <c r="AA87" s="17"/>
      <c r="AB87" s="17"/>
      <c r="AC87" s="17"/>
      <c r="AD87" s="17"/>
      <c r="AE87" s="17"/>
      <c r="AF87" s="17"/>
      <c r="AG87" s="17"/>
      <c r="AH87" s="17"/>
      <c r="AI87" s="17"/>
      <c r="AJ87" s="17"/>
      <c r="AK87" s="17"/>
      <c r="AL87" s="17"/>
      <c r="AM87" s="17"/>
      <c r="AN87" s="17"/>
      <c r="AO87" s="17"/>
      <c r="AP87" s="17"/>
      <c r="AQ87" s="17"/>
      <c r="AR87" s="17"/>
      <c r="AS87" s="17"/>
      <c r="AT87" s="17"/>
      <c r="AU87" s="17"/>
      <c r="AV87" s="17"/>
      <c r="AW87" s="17"/>
      <c r="AX87" s="17"/>
      <c r="AY87" s="17"/>
      <c r="AZ87" s="17"/>
      <c r="BA87" s="17"/>
      <c r="BB87" s="17"/>
      <c r="BC87" s="17"/>
      <c r="BD87" s="17"/>
      <c r="BE87" s="17"/>
      <c r="BF87" s="17"/>
      <c r="BG87" s="17"/>
      <c r="BH87" s="17"/>
      <c r="BI87" s="17"/>
      <c r="BJ87" s="17"/>
      <c r="BK87" s="17"/>
      <c r="BL87" s="17"/>
      <c r="BM87" s="17"/>
      <c r="BN87" s="17"/>
      <c r="BO87" s="17"/>
      <c r="BP87" s="17"/>
      <c r="BQ87" s="17"/>
      <c r="BR87" s="17"/>
      <c r="BS87" s="17"/>
      <c r="BT87" s="17"/>
      <c r="BU87" s="17"/>
      <c r="BV87" s="17"/>
    </row>
    <row r="88" spans="2:75" s="17" customFormat="1" x14ac:dyDescent="0.35">
      <c r="D88" s="17" t="s">
        <v>167</v>
      </c>
      <c r="K88" s="6" t="s">
        <v>62</v>
      </c>
      <c r="M88" s="22">
        <v>2</v>
      </c>
      <c r="O88" s="21">
        <f>IF(MOD(O86,$M88)=0,$M88,MOD(O86,$M88))</f>
        <v>1</v>
      </c>
      <c r="P88" s="21">
        <f t="shared" ref="P88:BV88" si="286">IF(MOD(P86,$M88)=0,$M88,MOD(P86,$M88))</f>
        <v>1</v>
      </c>
      <c r="Q88" s="21">
        <f t="shared" si="286"/>
        <v>2</v>
      </c>
      <c r="R88" s="21">
        <f t="shared" si="286"/>
        <v>2</v>
      </c>
      <c r="S88" s="21">
        <f t="shared" si="286"/>
        <v>1</v>
      </c>
      <c r="T88" s="21">
        <f t="shared" si="286"/>
        <v>1</v>
      </c>
      <c r="U88" s="21">
        <f t="shared" si="286"/>
        <v>2</v>
      </c>
      <c r="V88" s="21">
        <f t="shared" si="286"/>
        <v>2</v>
      </c>
      <c r="W88" s="21">
        <f t="shared" si="286"/>
        <v>1</v>
      </c>
      <c r="X88" s="21">
        <f t="shared" si="286"/>
        <v>1</v>
      </c>
      <c r="Y88" s="21">
        <f t="shared" si="286"/>
        <v>2</v>
      </c>
      <c r="Z88" s="21">
        <f t="shared" si="286"/>
        <v>2</v>
      </c>
      <c r="AA88" s="21">
        <f t="shared" si="286"/>
        <v>1</v>
      </c>
      <c r="AB88" s="21">
        <f t="shared" si="286"/>
        <v>1</v>
      </c>
      <c r="AC88" s="21">
        <f t="shared" si="286"/>
        <v>2</v>
      </c>
      <c r="AD88" s="21">
        <f t="shared" si="286"/>
        <v>2</v>
      </c>
      <c r="AE88" s="21">
        <f t="shared" si="286"/>
        <v>1</v>
      </c>
      <c r="AF88" s="21">
        <f t="shared" si="286"/>
        <v>1</v>
      </c>
      <c r="AG88" s="21">
        <f t="shared" si="286"/>
        <v>2</v>
      </c>
      <c r="AH88" s="21">
        <f t="shared" si="286"/>
        <v>2</v>
      </c>
      <c r="AI88" s="21">
        <f t="shared" si="286"/>
        <v>1</v>
      </c>
      <c r="AJ88" s="21">
        <f t="shared" si="286"/>
        <v>1</v>
      </c>
      <c r="AK88" s="21">
        <f t="shared" si="286"/>
        <v>2</v>
      </c>
      <c r="AL88" s="21">
        <f t="shared" si="286"/>
        <v>2</v>
      </c>
      <c r="AM88" s="21">
        <f t="shared" si="286"/>
        <v>1</v>
      </c>
      <c r="AN88" s="21">
        <f t="shared" si="286"/>
        <v>1</v>
      </c>
      <c r="AO88" s="21">
        <f t="shared" si="286"/>
        <v>2</v>
      </c>
      <c r="AP88" s="21">
        <f t="shared" si="286"/>
        <v>2</v>
      </c>
      <c r="AQ88" s="21">
        <f t="shared" si="286"/>
        <v>1</v>
      </c>
      <c r="AR88" s="21">
        <f t="shared" si="286"/>
        <v>1</v>
      </c>
      <c r="AS88" s="21">
        <f t="shared" si="286"/>
        <v>2</v>
      </c>
      <c r="AT88" s="21">
        <f t="shared" si="286"/>
        <v>2</v>
      </c>
      <c r="AU88" s="21">
        <f t="shared" si="286"/>
        <v>1</v>
      </c>
      <c r="AV88" s="21">
        <f t="shared" si="286"/>
        <v>1</v>
      </c>
      <c r="AW88" s="21">
        <f t="shared" si="286"/>
        <v>2</v>
      </c>
      <c r="AX88" s="21">
        <f t="shared" si="286"/>
        <v>2</v>
      </c>
      <c r="AY88" s="21">
        <f t="shared" si="286"/>
        <v>1</v>
      </c>
      <c r="AZ88" s="21">
        <f t="shared" si="286"/>
        <v>1</v>
      </c>
      <c r="BA88" s="21">
        <f t="shared" si="286"/>
        <v>2</v>
      </c>
      <c r="BB88" s="21">
        <f t="shared" si="286"/>
        <v>2</v>
      </c>
      <c r="BC88" s="21">
        <f t="shared" si="286"/>
        <v>1</v>
      </c>
      <c r="BD88" s="21">
        <f t="shared" si="286"/>
        <v>1</v>
      </c>
      <c r="BE88" s="21">
        <f t="shared" si="286"/>
        <v>2</v>
      </c>
      <c r="BF88" s="21">
        <f t="shared" si="286"/>
        <v>2</v>
      </c>
      <c r="BG88" s="21">
        <f t="shared" si="286"/>
        <v>1</v>
      </c>
      <c r="BH88" s="21">
        <f t="shared" si="286"/>
        <v>1</v>
      </c>
      <c r="BI88" s="21">
        <f t="shared" si="286"/>
        <v>2</v>
      </c>
      <c r="BJ88" s="21">
        <f t="shared" si="286"/>
        <v>2</v>
      </c>
      <c r="BK88" s="21">
        <f t="shared" si="286"/>
        <v>1</v>
      </c>
      <c r="BL88" s="21">
        <f t="shared" si="286"/>
        <v>1</v>
      </c>
      <c r="BM88" s="21">
        <f t="shared" si="286"/>
        <v>2</v>
      </c>
      <c r="BN88" s="21">
        <f t="shared" si="286"/>
        <v>2</v>
      </c>
      <c r="BO88" s="21">
        <f t="shared" si="286"/>
        <v>1</v>
      </c>
      <c r="BP88" s="21">
        <f t="shared" si="286"/>
        <v>1</v>
      </c>
      <c r="BQ88" s="21">
        <f t="shared" si="286"/>
        <v>2</v>
      </c>
      <c r="BR88" s="21">
        <f t="shared" si="286"/>
        <v>2</v>
      </c>
      <c r="BS88" s="21">
        <f t="shared" si="286"/>
        <v>1</v>
      </c>
      <c r="BT88" s="21">
        <f t="shared" si="286"/>
        <v>1</v>
      </c>
      <c r="BU88" s="21">
        <f t="shared" si="286"/>
        <v>2</v>
      </c>
      <c r="BV88" s="21">
        <f t="shared" si="286"/>
        <v>2</v>
      </c>
      <c r="BW88" s="19" t="s">
        <v>106</v>
      </c>
    </row>
    <row r="89" spans="2:75" s="17" customFormat="1" x14ac:dyDescent="0.35">
      <c r="D89" s="17" t="s">
        <v>103</v>
      </c>
      <c r="K89" s="6" t="s">
        <v>62</v>
      </c>
      <c r="M89" s="22">
        <v>4</v>
      </c>
      <c r="O89" s="22">
        <v>1</v>
      </c>
      <c r="P89" s="21">
        <f>IF(O89=$M89,1,O89+1)</f>
        <v>2</v>
      </c>
      <c r="Q89" s="21">
        <f t="shared" ref="Q89:R89" si="287">IF(P89=$M89,1,P89+1)</f>
        <v>3</v>
      </c>
      <c r="R89" s="21">
        <f t="shared" si="287"/>
        <v>4</v>
      </c>
      <c r="S89" s="21">
        <f t="shared" ref="S89:AH89" si="288">IF(R89=$M89,1,R89+1)</f>
        <v>1</v>
      </c>
      <c r="T89" s="21">
        <f t="shared" si="288"/>
        <v>2</v>
      </c>
      <c r="U89" s="21">
        <f t="shared" si="288"/>
        <v>3</v>
      </c>
      <c r="V89" s="21">
        <f t="shared" si="288"/>
        <v>4</v>
      </c>
      <c r="W89" s="21">
        <f t="shared" si="288"/>
        <v>1</v>
      </c>
      <c r="X89" s="21">
        <f t="shared" si="288"/>
        <v>2</v>
      </c>
      <c r="Y89" s="21">
        <f t="shared" si="288"/>
        <v>3</v>
      </c>
      <c r="Z89" s="21">
        <f t="shared" si="288"/>
        <v>4</v>
      </c>
      <c r="AA89" s="21">
        <f t="shared" si="288"/>
        <v>1</v>
      </c>
      <c r="AB89" s="21">
        <f t="shared" si="288"/>
        <v>2</v>
      </c>
      <c r="AC89" s="21">
        <f t="shared" si="288"/>
        <v>3</v>
      </c>
      <c r="AD89" s="21">
        <f t="shared" si="288"/>
        <v>4</v>
      </c>
      <c r="AE89" s="21">
        <f t="shared" si="288"/>
        <v>1</v>
      </c>
      <c r="AF89" s="21">
        <f t="shared" si="288"/>
        <v>2</v>
      </c>
      <c r="AG89" s="21">
        <f t="shared" si="288"/>
        <v>3</v>
      </c>
      <c r="AH89" s="21">
        <f t="shared" si="288"/>
        <v>4</v>
      </c>
      <c r="AI89" s="21">
        <f t="shared" ref="AI89:BV89" si="289">IF(AH89=$M89,1,AH89+1)</f>
        <v>1</v>
      </c>
      <c r="AJ89" s="21">
        <f t="shared" si="289"/>
        <v>2</v>
      </c>
      <c r="AK89" s="21">
        <f t="shared" si="289"/>
        <v>3</v>
      </c>
      <c r="AL89" s="21">
        <f t="shared" si="289"/>
        <v>4</v>
      </c>
      <c r="AM89" s="21">
        <f t="shared" si="289"/>
        <v>1</v>
      </c>
      <c r="AN89" s="21">
        <f t="shared" si="289"/>
        <v>2</v>
      </c>
      <c r="AO89" s="21">
        <f t="shared" si="289"/>
        <v>3</v>
      </c>
      <c r="AP89" s="21">
        <f t="shared" si="289"/>
        <v>4</v>
      </c>
      <c r="AQ89" s="21">
        <f t="shared" si="289"/>
        <v>1</v>
      </c>
      <c r="AR89" s="21">
        <f t="shared" si="289"/>
        <v>2</v>
      </c>
      <c r="AS89" s="21">
        <f t="shared" si="289"/>
        <v>3</v>
      </c>
      <c r="AT89" s="21">
        <f t="shared" si="289"/>
        <v>4</v>
      </c>
      <c r="AU89" s="21">
        <f t="shared" si="289"/>
        <v>1</v>
      </c>
      <c r="AV89" s="21">
        <f t="shared" si="289"/>
        <v>2</v>
      </c>
      <c r="AW89" s="21">
        <f t="shared" si="289"/>
        <v>3</v>
      </c>
      <c r="AX89" s="21">
        <f t="shared" si="289"/>
        <v>4</v>
      </c>
      <c r="AY89" s="21">
        <f t="shared" si="289"/>
        <v>1</v>
      </c>
      <c r="AZ89" s="21">
        <f t="shared" si="289"/>
        <v>2</v>
      </c>
      <c r="BA89" s="21">
        <f t="shared" si="289"/>
        <v>3</v>
      </c>
      <c r="BB89" s="21">
        <f t="shared" si="289"/>
        <v>4</v>
      </c>
      <c r="BC89" s="21">
        <f t="shared" si="289"/>
        <v>1</v>
      </c>
      <c r="BD89" s="21">
        <f t="shared" si="289"/>
        <v>2</v>
      </c>
      <c r="BE89" s="21">
        <f t="shared" si="289"/>
        <v>3</v>
      </c>
      <c r="BF89" s="21">
        <f t="shared" si="289"/>
        <v>4</v>
      </c>
      <c r="BG89" s="21">
        <f t="shared" si="289"/>
        <v>1</v>
      </c>
      <c r="BH89" s="21">
        <f t="shared" si="289"/>
        <v>2</v>
      </c>
      <c r="BI89" s="21">
        <f t="shared" si="289"/>
        <v>3</v>
      </c>
      <c r="BJ89" s="21">
        <f t="shared" si="289"/>
        <v>4</v>
      </c>
      <c r="BK89" s="21">
        <f t="shared" si="289"/>
        <v>1</v>
      </c>
      <c r="BL89" s="21">
        <f t="shared" si="289"/>
        <v>2</v>
      </c>
      <c r="BM89" s="21">
        <f t="shared" si="289"/>
        <v>3</v>
      </c>
      <c r="BN89" s="21">
        <f t="shared" si="289"/>
        <v>4</v>
      </c>
      <c r="BO89" s="21">
        <f t="shared" si="289"/>
        <v>1</v>
      </c>
      <c r="BP89" s="21">
        <f t="shared" si="289"/>
        <v>2</v>
      </c>
      <c r="BQ89" s="21">
        <f t="shared" si="289"/>
        <v>3</v>
      </c>
      <c r="BR89" s="21">
        <f t="shared" si="289"/>
        <v>4</v>
      </c>
      <c r="BS89" s="21">
        <f t="shared" si="289"/>
        <v>1</v>
      </c>
      <c r="BT89" s="21">
        <f t="shared" si="289"/>
        <v>2</v>
      </c>
      <c r="BU89" s="21">
        <f t="shared" si="289"/>
        <v>3</v>
      </c>
      <c r="BV89" s="21">
        <f t="shared" si="289"/>
        <v>4</v>
      </c>
      <c r="BW89" s="19" t="s">
        <v>104</v>
      </c>
    </row>
    <row r="90" spans="2:75" s="17" customFormat="1" x14ac:dyDescent="0.35"/>
    <row r="91" spans="2:75" s="17" customFormat="1" x14ac:dyDescent="0.35">
      <c r="D91" s="17" t="s">
        <v>92</v>
      </c>
      <c r="K91" s="6" t="s">
        <v>21</v>
      </c>
      <c r="O91" s="24" t="b">
        <f t="shared" ref="O91" si="290">O89=$M89</f>
        <v>0</v>
      </c>
      <c r="P91" s="24" t="b">
        <f t="shared" ref="P91:BV91" si="291">P89=$M89</f>
        <v>0</v>
      </c>
      <c r="Q91" s="24" t="b">
        <f t="shared" si="291"/>
        <v>0</v>
      </c>
      <c r="R91" s="24" t="b">
        <f t="shared" si="291"/>
        <v>1</v>
      </c>
      <c r="S91" s="24" t="b">
        <f t="shared" si="291"/>
        <v>0</v>
      </c>
      <c r="T91" s="24" t="b">
        <f t="shared" si="291"/>
        <v>0</v>
      </c>
      <c r="U91" s="24" t="b">
        <f t="shared" si="291"/>
        <v>0</v>
      </c>
      <c r="V91" s="24" t="b">
        <f t="shared" si="291"/>
        <v>1</v>
      </c>
      <c r="W91" s="24" t="b">
        <f t="shared" si="291"/>
        <v>0</v>
      </c>
      <c r="X91" s="24" t="b">
        <f t="shared" si="291"/>
        <v>0</v>
      </c>
      <c r="Y91" s="24" t="b">
        <f t="shared" si="291"/>
        <v>0</v>
      </c>
      <c r="Z91" s="24" t="b">
        <f t="shared" si="291"/>
        <v>1</v>
      </c>
      <c r="AA91" s="24" t="b">
        <f t="shared" si="291"/>
        <v>0</v>
      </c>
      <c r="AB91" s="24" t="b">
        <f t="shared" si="291"/>
        <v>0</v>
      </c>
      <c r="AC91" s="24" t="b">
        <f t="shared" si="291"/>
        <v>0</v>
      </c>
      <c r="AD91" s="24" t="b">
        <f t="shared" si="291"/>
        <v>1</v>
      </c>
      <c r="AE91" s="24" t="b">
        <f t="shared" si="291"/>
        <v>0</v>
      </c>
      <c r="AF91" s="24" t="b">
        <f t="shared" si="291"/>
        <v>0</v>
      </c>
      <c r="AG91" s="24" t="b">
        <f t="shared" si="291"/>
        <v>0</v>
      </c>
      <c r="AH91" s="24" t="b">
        <f t="shared" si="291"/>
        <v>1</v>
      </c>
      <c r="AI91" s="24" t="b">
        <f t="shared" si="291"/>
        <v>0</v>
      </c>
      <c r="AJ91" s="24" t="b">
        <f t="shared" si="291"/>
        <v>0</v>
      </c>
      <c r="AK91" s="24" t="b">
        <f t="shared" si="291"/>
        <v>0</v>
      </c>
      <c r="AL91" s="24" t="b">
        <f t="shared" si="291"/>
        <v>1</v>
      </c>
      <c r="AM91" s="24" t="b">
        <f t="shared" si="291"/>
        <v>0</v>
      </c>
      <c r="AN91" s="24" t="b">
        <f t="shared" si="291"/>
        <v>0</v>
      </c>
      <c r="AO91" s="24" t="b">
        <f t="shared" si="291"/>
        <v>0</v>
      </c>
      <c r="AP91" s="24" t="b">
        <f t="shared" si="291"/>
        <v>1</v>
      </c>
      <c r="AQ91" s="24" t="b">
        <f t="shared" si="291"/>
        <v>0</v>
      </c>
      <c r="AR91" s="24" t="b">
        <f t="shared" si="291"/>
        <v>0</v>
      </c>
      <c r="AS91" s="24" t="b">
        <f t="shared" si="291"/>
        <v>0</v>
      </c>
      <c r="AT91" s="24" t="b">
        <f t="shared" si="291"/>
        <v>1</v>
      </c>
      <c r="AU91" s="24" t="b">
        <f t="shared" si="291"/>
        <v>0</v>
      </c>
      <c r="AV91" s="24" t="b">
        <f t="shared" si="291"/>
        <v>0</v>
      </c>
      <c r="AW91" s="24" t="b">
        <f t="shared" si="291"/>
        <v>0</v>
      </c>
      <c r="AX91" s="24" t="b">
        <f t="shared" si="291"/>
        <v>1</v>
      </c>
      <c r="AY91" s="24" t="b">
        <f t="shared" si="291"/>
        <v>0</v>
      </c>
      <c r="AZ91" s="24" t="b">
        <f t="shared" si="291"/>
        <v>0</v>
      </c>
      <c r="BA91" s="24" t="b">
        <f t="shared" si="291"/>
        <v>0</v>
      </c>
      <c r="BB91" s="24" t="b">
        <f t="shared" si="291"/>
        <v>1</v>
      </c>
      <c r="BC91" s="24" t="b">
        <f t="shared" si="291"/>
        <v>0</v>
      </c>
      <c r="BD91" s="24" t="b">
        <f t="shared" si="291"/>
        <v>0</v>
      </c>
      <c r="BE91" s="24" t="b">
        <f t="shared" si="291"/>
        <v>0</v>
      </c>
      <c r="BF91" s="24" t="b">
        <f t="shared" si="291"/>
        <v>1</v>
      </c>
      <c r="BG91" s="24" t="b">
        <f t="shared" si="291"/>
        <v>0</v>
      </c>
      <c r="BH91" s="24" t="b">
        <f t="shared" si="291"/>
        <v>0</v>
      </c>
      <c r="BI91" s="24" t="b">
        <f t="shared" si="291"/>
        <v>0</v>
      </c>
      <c r="BJ91" s="24" t="b">
        <f t="shared" si="291"/>
        <v>1</v>
      </c>
      <c r="BK91" s="24" t="b">
        <f t="shared" si="291"/>
        <v>0</v>
      </c>
      <c r="BL91" s="24" t="b">
        <f t="shared" si="291"/>
        <v>0</v>
      </c>
      <c r="BM91" s="24" t="b">
        <f t="shared" si="291"/>
        <v>0</v>
      </c>
      <c r="BN91" s="24" t="b">
        <f t="shared" si="291"/>
        <v>1</v>
      </c>
      <c r="BO91" s="24" t="b">
        <f t="shared" si="291"/>
        <v>0</v>
      </c>
      <c r="BP91" s="24" t="b">
        <f t="shared" si="291"/>
        <v>0</v>
      </c>
      <c r="BQ91" s="24" t="b">
        <f t="shared" si="291"/>
        <v>0</v>
      </c>
      <c r="BR91" s="24" t="b">
        <f t="shared" si="291"/>
        <v>1</v>
      </c>
      <c r="BS91" s="24" t="b">
        <f t="shared" si="291"/>
        <v>0</v>
      </c>
      <c r="BT91" s="24" t="b">
        <f t="shared" si="291"/>
        <v>0</v>
      </c>
      <c r="BU91" s="24" t="b">
        <f t="shared" si="291"/>
        <v>0</v>
      </c>
      <c r="BV91" s="24" t="b">
        <f t="shared" si="291"/>
        <v>1</v>
      </c>
      <c r="BW91" s="19" t="s">
        <v>105</v>
      </c>
    </row>
    <row r="92" spans="2:75" s="17" customFormat="1" x14ac:dyDescent="0.35">
      <c r="D92" s="17" t="s">
        <v>169</v>
      </c>
      <c r="K92" s="6" t="s">
        <v>21</v>
      </c>
      <c r="O92" s="24" t="b">
        <f>MOD(O89,$M89/$M88)=0</f>
        <v>0</v>
      </c>
      <c r="P92" s="24" t="b">
        <f t="shared" ref="P92:BV92" si="292">MOD(P89,$M89/$M88)=0</f>
        <v>1</v>
      </c>
      <c r="Q92" s="24" t="b">
        <f t="shared" si="292"/>
        <v>0</v>
      </c>
      <c r="R92" s="24" t="b">
        <f t="shared" si="292"/>
        <v>1</v>
      </c>
      <c r="S92" s="24" t="b">
        <f t="shared" si="292"/>
        <v>0</v>
      </c>
      <c r="T92" s="24" t="b">
        <f t="shared" si="292"/>
        <v>1</v>
      </c>
      <c r="U92" s="24" t="b">
        <f t="shared" si="292"/>
        <v>0</v>
      </c>
      <c r="V92" s="24" t="b">
        <f t="shared" si="292"/>
        <v>1</v>
      </c>
      <c r="W92" s="24" t="b">
        <f t="shared" si="292"/>
        <v>0</v>
      </c>
      <c r="X92" s="24" t="b">
        <f t="shared" si="292"/>
        <v>1</v>
      </c>
      <c r="Y92" s="24" t="b">
        <f t="shared" si="292"/>
        <v>0</v>
      </c>
      <c r="Z92" s="24" t="b">
        <f t="shared" si="292"/>
        <v>1</v>
      </c>
      <c r="AA92" s="24" t="b">
        <f t="shared" si="292"/>
        <v>0</v>
      </c>
      <c r="AB92" s="24" t="b">
        <f t="shared" si="292"/>
        <v>1</v>
      </c>
      <c r="AC92" s="24" t="b">
        <f t="shared" si="292"/>
        <v>0</v>
      </c>
      <c r="AD92" s="24" t="b">
        <f t="shared" si="292"/>
        <v>1</v>
      </c>
      <c r="AE92" s="24" t="b">
        <f t="shared" si="292"/>
        <v>0</v>
      </c>
      <c r="AF92" s="24" t="b">
        <f t="shared" si="292"/>
        <v>1</v>
      </c>
      <c r="AG92" s="24" t="b">
        <f t="shared" si="292"/>
        <v>0</v>
      </c>
      <c r="AH92" s="24" t="b">
        <f t="shared" si="292"/>
        <v>1</v>
      </c>
      <c r="AI92" s="24" t="b">
        <f t="shared" si="292"/>
        <v>0</v>
      </c>
      <c r="AJ92" s="24" t="b">
        <f t="shared" si="292"/>
        <v>1</v>
      </c>
      <c r="AK92" s="24" t="b">
        <f t="shared" si="292"/>
        <v>0</v>
      </c>
      <c r="AL92" s="24" t="b">
        <f t="shared" si="292"/>
        <v>1</v>
      </c>
      <c r="AM92" s="24" t="b">
        <f t="shared" si="292"/>
        <v>0</v>
      </c>
      <c r="AN92" s="24" t="b">
        <f t="shared" si="292"/>
        <v>1</v>
      </c>
      <c r="AO92" s="24" t="b">
        <f t="shared" si="292"/>
        <v>0</v>
      </c>
      <c r="AP92" s="24" t="b">
        <f t="shared" si="292"/>
        <v>1</v>
      </c>
      <c r="AQ92" s="24" t="b">
        <f t="shared" si="292"/>
        <v>0</v>
      </c>
      <c r="AR92" s="24" t="b">
        <f t="shared" si="292"/>
        <v>1</v>
      </c>
      <c r="AS92" s="24" t="b">
        <f t="shared" si="292"/>
        <v>0</v>
      </c>
      <c r="AT92" s="24" t="b">
        <f t="shared" si="292"/>
        <v>1</v>
      </c>
      <c r="AU92" s="24" t="b">
        <f t="shared" si="292"/>
        <v>0</v>
      </c>
      <c r="AV92" s="24" t="b">
        <f t="shared" si="292"/>
        <v>1</v>
      </c>
      <c r="AW92" s="24" t="b">
        <f t="shared" si="292"/>
        <v>0</v>
      </c>
      <c r="AX92" s="24" t="b">
        <f t="shared" si="292"/>
        <v>1</v>
      </c>
      <c r="AY92" s="24" t="b">
        <f t="shared" si="292"/>
        <v>0</v>
      </c>
      <c r="AZ92" s="24" t="b">
        <f t="shared" si="292"/>
        <v>1</v>
      </c>
      <c r="BA92" s="24" t="b">
        <f t="shared" si="292"/>
        <v>0</v>
      </c>
      <c r="BB92" s="24" t="b">
        <f t="shared" si="292"/>
        <v>1</v>
      </c>
      <c r="BC92" s="24" t="b">
        <f t="shared" si="292"/>
        <v>0</v>
      </c>
      <c r="BD92" s="24" t="b">
        <f t="shared" si="292"/>
        <v>1</v>
      </c>
      <c r="BE92" s="24" t="b">
        <f t="shared" si="292"/>
        <v>0</v>
      </c>
      <c r="BF92" s="24" t="b">
        <f t="shared" si="292"/>
        <v>1</v>
      </c>
      <c r="BG92" s="24" t="b">
        <f t="shared" si="292"/>
        <v>0</v>
      </c>
      <c r="BH92" s="24" t="b">
        <f t="shared" si="292"/>
        <v>1</v>
      </c>
      <c r="BI92" s="24" t="b">
        <f t="shared" si="292"/>
        <v>0</v>
      </c>
      <c r="BJ92" s="24" t="b">
        <f t="shared" si="292"/>
        <v>1</v>
      </c>
      <c r="BK92" s="24" t="b">
        <f t="shared" si="292"/>
        <v>0</v>
      </c>
      <c r="BL92" s="24" t="b">
        <f t="shared" si="292"/>
        <v>1</v>
      </c>
      <c r="BM92" s="24" t="b">
        <f t="shared" si="292"/>
        <v>0</v>
      </c>
      <c r="BN92" s="24" t="b">
        <f t="shared" si="292"/>
        <v>1</v>
      </c>
      <c r="BO92" s="24" t="b">
        <f t="shared" si="292"/>
        <v>0</v>
      </c>
      <c r="BP92" s="24" t="b">
        <f t="shared" si="292"/>
        <v>1</v>
      </c>
      <c r="BQ92" s="24" t="b">
        <f t="shared" si="292"/>
        <v>0</v>
      </c>
      <c r="BR92" s="24" t="b">
        <f t="shared" si="292"/>
        <v>1</v>
      </c>
      <c r="BS92" s="24" t="b">
        <f t="shared" si="292"/>
        <v>0</v>
      </c>
      <c r="BT92" s="24" t="b">
        <f t="shared" si="292"/>
        <v>1</v>
      </c>
      <c r="BU92" s="24" t="b">
        <f t="shared" si="292"/>
        <v>0</v>
      </c>
      <c r="BV92" s="24" t="b">
        <f t="shared" si="292"/>
        <v>1</v>
      </c>
      <c r="BW92" s="19" t="s">
        <v>107</v>
      </c>
    </row>
    <row r="93" spans="2:75" customFormat="1" x14ac:dyDescent="0.35"/>
    <row r="94" spans="2:75" s="17" customFormat="1" ht="19.5" x14ac:dyDescent="0.35">
      <c r="B94" s="51" t="s">
        <v>65</v>
      </c>
    </row>
    <row r="95" spans="2:75" s="17" customFormat="1" x14ac:dyDescent="0.35">
      <c r="D95" s="17" t="s">
        <v>82</v>
      </c>
      <c r="K95" s="6" t="s">
        <v>26</v>
      </c>
      <c r="O95" s="44">
        <f>ModelStartDate.In</f>
        <v>43556</v>
      </c>
      <c r="P95" s="15">
        <f>O96+1</f>
        <v>43586</v>
      </c>
      <c r="Q95" s="15">
        <f t="shared" ref="Q95:BV95" si="293">P96+1</f>
        <v>43617</v>
      </c>
      <c r="R95" s="15">
        <f t="shared" si="293"/>
        <v>43647</v>
      </c>
      <c r="S95" s="15">
        <f t="shared" si="293"/>
        <v>43678</v>
      </c>
      <c r="T95" s="15">
        <f t="shared" si="293"/>
        <v>43709</v>
      </c>
      <c r="U95" s="15">
        <f t="shared" si="293"/>
        <v>43739</v>
      </c>
      <c r="V95" s="15">
        <f t="shared" si="293"/>
        <v>43770</v>
      </c>
      <c r="W95" s="15">
        <f t="shared" si="293"/>
        <v>43800</v>
      </c>
      <c r="X95" s="15">
        <f t="shared" si="293"/>
        <v>43831</v>
      </c>
      <c r="Y95" s="15">
        <f t="shared" si="293"/>
        <v>43862</v>
      </c>
      <c r="Z95" s="15">
        <f t="shared" si="293"/>
        <v>43891</v>
      </c>
      <c r="AA95" s="15">
        <f t="shared" si="293"/>
        <v>43922</v>
      </c>
      <c r="AB95" s="15">
        <f t="shared" si="293"/>
        <v>43952</v>
      </c>
      <c r="AC95" s="15">
        <f t="shared" si="293"/>
        <v>43983</v>
      </c>
      <c r="AD95" s="15">
        <f t="shared" si="293"/>
        <v>44013</v>
      </c>
      <c r="AE95" s="15">
        <f t="shared" si="293"/>
        <v>44044</v>
      </c>
      <c r="AF95" s="15">
        <f t="shared" si="293"/>
        <v>44075</v>
      </c>
      <c r="AG95" s="15">
        <f t="shared" si="293"/>
        <v>44105</v>
      </c>
      <c r="AH95" s="15">
        <f t="shared" si="293"/>
        <v>44136</v>
      </c>
      <c r="AI95" s="15">
        <f t="shared" si="293"/>
        <v>44166</v>
      </c>
      <c r="AJ95" s="15">
        <f t="shared" si="293"/>
        <v>44197</v>
      </c>
      <c r="AK95" s="15">
        <f t="shared" si="293"/>
        <v>44228</v>
      </c>
      <c r="AL95" s="15">
        <f t="shared" si="293"/>
        <v>44256</v>
      </c>
      <c r="AM95" s="15">
        <f t="shared" si="293"/>
        <v>44287</v>
      </c>
      <c r="AN95" s="15">
        <f t="shared" si="293"/>
        <v>44317</v>
      </c>
      <c r="AO95" s="15">
        <f t="shared" si="293"/>
        <v>44348</v>
      </c>
      <c r="AP95" s="15">
        <f t="shared" si="293"/>
        <v>44378</v>
      </c>
      <c r="AQ95" s="15">
        <f t="shared" si="293"/>
        <v>44409</v>
      </c>
      <c r="AR95" s="15">
        <f t="shared" si="293"/>
        <v>44440</v>
      </c>
      <c r="AS95" s="15">
        <f t="shared" si="293"/>
        <v>44470</v>
      </c>
      <c r="AT95" s="15">
        <f t="shared" si="293"/>
        <v>44501</v>
      </c>
      <c r="AU95" s="15">
        <f t="shared" si="293"/>
        <v>44531</v>
      </c>
      <c r="AV95" s="15">
        <f t="shared" si="293"/>
        <v>44562</v>
      </c>
      <c r="AW95" s="15">
        <f t="shared" si="293"/>
        <v>44593</v>
      </c>
      <c r="AX95" s="15">
        <f t="shared" si="293"/>
        <v>44621</v>
      </c>
      <c r="AY95" s="15">
        <f t="shared" si="293"/>
        <v>44652</v>
      </c>
      <c r="AZ95" s="15">
        <f t="shared" si="293"/>
        <v>44682</v>
      </c>
      <c r="BA95" s="15">
        <f t="shared" si="293"/>
        <v>44713</v>
      </c>
      <c r="BB95" s="15">
        <f t="shared" si="293"/>
        <v>44743</v>
      </c>
      <c r="BC95" s="15">
        <f t="shared" si="293"/>
        <v>44774</v>
      </c>
      <c r="BD95" s="15">
        <f t="shared" si="293"/>
        <v>44805</v>
      </c>
      <c r="BE95" s="15">
        <f t="shared" si="293"/>
        <v>44835</v>
      </c>
      <c r="BF95" s="15">
        <f t="shared" si="293"/>
        <v>44866</v>
      </c>
      <c r="BG95" s="15">
        <f t="shared" si="293"/>
        <v>44896</v>
      </c>
      <c r="BH95" s="15">
        <f t="shared" si="293"/>
        <v>44927</v>
      </c>
      <c r="BI95" s="15">
        <f t="shared" si="293"/>
        <v>44958</v>
      </c>
      <c r="BJ95" s="15">
        <f t="shared" si="293"/>
        <v>44986</v>
      </c>
      <c r="BK95" s="15">
        <f t="shared" si="293"/>
        <v>45017</v>
      </c>
      <c r="BL95" s="15">
        <f t="shared" si="293"/>
        <v>45047</v>
      </c>
      <c r="BM95" s="15">
        <f t="shared" si="293"/>
        <v>45078</v>
      </c>
      <c r="BN95" s="15">
        <f t="shared" si="293"/>
        <v>45108</v>
      </c>
      <c r="BO95" s="15">
        <f t="shared" si="293"/>
        <v>45139</v>
      </c>
      <c r="BP95" s="15">
        <f t="shared" si="293"/>
        <v>45170</v>
      </c>
      <c r="BQ95" s="15">
        <f t="shared" si="293"/>
        <v>45200</v>
      </c>
      <c r="BR95" s="15">
        <f t="shared" si="293"/>
        <v>45231</v>
      </c>
      <c r="BS95" s="15">
        <f t="shared" si="293"/>
        <v>45261</v>
      </c>
      <c r="BT95" s="15">
        <f t="shared" si="293"/>
        <v>45292</v>
      </c>
      <c r="BU95" s="15">
        <f t="shared" si="293"/>
        <v>45323</v>
      </c>
      <c r="BV95" s="15">
        <f t="shared" si="293"/>
        <v>45352</v>
      </c>
      <c r="BW95" s="19" t="s">
        <v>108</v>
      </c>
    </row>
    <row r="96" spans="2:75" s="17" customFormat="1" x14ac:dyDescent="0.35">
      <c r="D96" s="17" t="s">
        <v>83</v>
      </c>
      <c r="K96" s="6" t="s">
        <v>26</v>
      </c>
      <c r="O96" s="15">
        <f>EOMONTH(O95,0)</f>
        <v>43585</v>
      </c>
      <c r="P96" s="15">
        <f t="shared" ref="P96:R96" si="294">EOMONTH(P95,0)</f>
        <v>43616</v>
      </c>
      <c r="Q96" s="15">
        <f t="shared" si="294"/>
        <v>43646</v>
      </c>
      <c r="R96" s="15">
        <f t="shared" si="294"/>
        <v>43677</v>
      </c>
      <c r="S96" s="15">
        <f t="shared" ref="S96" si="295">EOMONTH(S95,0)</f>
        <v>43708</v>
      </c>
      <c r="T96" s="15">
        <f t="shared" ref="T96" si="296">EOMONTH(T95,0)</f>
        <v>43738</v>
      </c>
      <c r="U96" s="15">
        <f t="shared" ref="U96" si="297">EOMONTH(U95,0)</f>
        <v>43769</v>
      </c>
      <c r="V96" s="15">
        <f t="shared" ref="V96" si="298">EOMONTH(V95,0)</f>
        <v>43799</v>
      </c>
      <c r="W96" s="15">
        <f t="shared" ref="W96" si="299">EOMONTH(W95,0)</f>
        <v>43830</v>
      </c>
      <c r="X96" s="15">
        <f t="shared" ref="X96" si="300">EOMONTH(X95,0)</f>
        <v>43861</v>
      </c>
      <c r="Y96" s="15">
        <f t="shared" ref="Y96" si="301">EOMONTH(Y95,0)</f>
        <v>43890</v>
      </c>
      <c r="Z96" s="15">
        <f t="shared" ref="Z96" si="302">EOMONTH(Z95,0)</f>
        <v>43921</v>
      </c>
      <c r="AA96" s="15">
        <f t="shared" ref="AA96" si="303">EOMONTH(AA95,0)</f>
        <v>43951</v>
      </c>
      <c r="AB96" s="15">
        <f t="shared" ref="AB96" si="304">EOMONTH(AB95,0)</f>
        <v>43982</v>
      </c>
      <c r="AC96" s="15">
        <f t="shared" ref="AC96" si="305">EOMONTH(AC95,0)</f>
        <v>44012</v>
      </c>
      <c r="AD96" s="15">
        <f t="shared" ref="AD96" si="306">EOMONTH(AD95,0)</f>
        <v>44043</v>
      </c>
      <c r="AE96" s="15">
        <f t="shared" ref="AE96" si="307">EOMONTH(AE95,0)</f>
        <v>44074</v>
      </c>
      <c r="AF96" s="15">
        <f t="shared" ref="AF96" si="308">EOMONTH(AF95,0)</f>
        <v>44104</v>
      </c>
      <c r="AG96" s="15">
        <f t="shared" ref="AG96" si="309">EOMONTH(AG95,0)</f>
        <v>44135</v>
      </c>
      <c r="AH96" s="15">
        <f t="shared" ref="AH96" si="310">EOMONTH(AH95,0)</f>
        <v>44165</v>
      </c>
      <c r="AI96" s="15">
        <f t="shared" ref="AI96" si="311">EOMONTH(AI95,0)</f>
        <v>44196</v>
      </c>
      <c r="AJ96" s="15">
        <f t="shared" ref="AJ96" si="312">EOMONTH(AJ95,0)</f>
        <v>44227</v>
      </c>
      <c r="AK96" s="15">
        <f t="shared" ref="AK96" si="313">EOMONTH(AK95,0)</f>
        <v>44255</v>
      </c>
      <c r="AL96" s="15">
        <f t="shared" ref="AL96" si="314">EOMONTH(AL95,0)</f>
        <v>44286</v>
      </c>
      <c r="AM96" s="15">
        <f t="shared" ref="AM96" si="315">EOMONTH(AM95,0)</f>
        <v>44316</v>
      </c>
      <c r="AN96" s="15">
        <f t="shared" ref="AN96" si="316">EOMONTH(AN95,0)</f>
        <v>44347</v>
      </c>
      <c r="AO96" s="15">
        <f t="shared" ref="AO96" si="317">EOMONTH(AO95,0)</f>
        <v>44377</v>
      </c>
      <c r="AP96" s="15">
        <f t="shared" ref="AP96" si="318">EOMONTH(AP95,0)</f>
        <v>44408</v>
      </c>
      <c r="AQ96" s="15">
        <f t="shared" ref="AQ96" si="319">EOMONTH(AQ95,0)</f>
        <v>44439</v>
      </c>
      <c r="AR96" s="15">
        <f t="shared" ref="AR96" si="320">EOMONTH(AR95,0)</f>
        <v>44469</v>
      </c>
      <c r="AS96" s="15">
        <f t="shared" ref="AS96" si="321">EOMONTH(AS95,0)</f>
        <v>44500</v>
      </c>
      <c r="AT96" s="15">
        <f t="shared" ref="AT96" si="322">EOMONTH(AT95,0)</f>
        <v>44530</v>
      </c>
      <c r="AU96" s="15">
        <f t="shared" ref="AU96" si="323">EOMONTH(AU95,0)</f>
        <v>44561</v>
      </c>
      <c r="AV96" s="15">
        <f t="shared" ref="AV96" si="324">EOMONTH(AV95,0)</f>
        <v>44592</v>
      </c>
      <c r="AW96" s="15">
        <f t="shared" ref="AW96" si="325">EOMONTH(AW95,0)</f>
        <v>44620</v>
      </c>
      <c r="AX96" s="15">
        <f t="shared" ref="AX96" si="326">EOMONTH(AX95,0)</f>
        <v>44651</v>
      </c>
      <c r="AY96" s="15">
        <f t="shared" ref="AY96" si="327">EOMONTH(AY95,0)</f>
        <v>44681</v>
      </c>
      <c r="AZ96" s="15">
        <f t="shared" ref="AZ96" si="328">EOMONTH(AZ95,0)</f>
        <v>44712</v>
      </c>
      <c r="BA96" s="15">
        <f t="shared" ref="BA96" si="329">EOMONTH(BA95,0)</f>
        <v>44742</v>
      </c>
      <c r="BB96" s="15">
        <f t="shared" ref="BB96" si="330">EOMONTH(BB95,0)</f>
        <v>44773</v>
      </c>
      <c r="BC96" s="15">
        <f t="shared" ref="BC96" si="331">EOMONTH(BC95,0)</f>
        <v>44804</v>
      </c>
      <c r="BD96" s="15">
        <f t="shared" ref="BD96" si="332">EOMONTH(BD95,0)</f>
        <v>44834</v>
      </c>
      <c r="BE96" s="15">
        <f t="shared" ref="BE96" si="333">EOMONTH(BE95,0)</f>
        <v>44865</v>
      </c>
      <c r="BF96" s="15">
        <f t="shared" ref="BF96" si="334">EOMONTH(BF95,0)</f>
        <v>44895</v>
      </c>
      <c r="BG96" s="15">
        <f t="shared" ref="BG96" si="335">EOMONTH(BG95,0)</f>
        <v>44926</v>
      </c>
      <c r="BH96" s="15">
        <f t="shared" ref="BH96" si="336">EOMONTH(BH95,0)</f>
        <v>44957</v>
      </c>
      <c r="BI96" s="15">
        <f t="shared" ref="BI96" si="337">EOMONTH(BI95,0)</f>
        <v>44985</v>
      </c>
      <c r="BJ96" s="15">
        <f t="shared" ref="BJ96" si="338">EOMONTH(BJ95,0)</f>
        <v>45016</v>
      </c>
      <c r="BK96" s="15">
        <f t="shared" ref="BK96" si="339">EOMONTH(BK95,0)</f>
        <v>45046</v>
      </c>
      <c r="BL96" s="15">
        <f t="shared" ref="BL96" si="340">EOMONTH(BL95,0)</f>
        <v>45077</v>
      </c>
      <c r="BM96" s="15">
        <f t="shared" ref="BM96" si="341">EOMONTH(BM95,0)</f>
        <v>45107</v>
      </c>
      <c r="BN96" s="15">
        <f t="shared" ref="BN96" si="342">EOMONTH(BN95,0)</f>
        <v>45138</v>
      </c>
      <c r="BO96" s="15">
        <f t="shared" ref="BO96" si="343">EOMONTH(BO95,0)</f>
        <v>45169</v>
      </c>
      <c r="BP96" s="15">
        <f t="shared" ref="BP96" si="344">EOMONTH(BP95,0)</f>
        <v>45199</v>
      </c>
      <c r="BQ96" s="15">
        <f t="shared" ref="BQ96" si="345">EOMONTH(BQ95,0)</f>
        <v>45230</v>
      </c>
      <c r="BR96" s="15">
        <f t="shared" ref="BR96" si="346">EOMONTH(BR95,0)</f>
        <v>45260</v>
      </c>
      <c r="BS96" s="15">
        <f t="shared" ref="BS96" si="347">EOMONTH(BS95,0)</f>
        <v>45291</v>
      </c>
      <c r="BT96" s="15">
        <f t="shared" ref="BT96" si="348">EOMONTH(BT95,0)</f>
        <v>45322</v>
      </c>
      <c r="BU96" s="15">
        <f t="shared" ref="BU96" si="349">EOMONTH(BU95,0)</f>
        <v>45351</v>
      </c>
      <c r="BV96" s="15">
        <f t="shared" ref="BV96" si="350">EOMONTH(BV95,0)</f>
        <v>45382</v>
      </c>
      <c r="BW96" s="19" t="s">
        <v>109</v>
      </c>
    </row>
    <row r="97" spans="4:75" s="17" customFormat="1" x14ac:dyDescent="0.35">
      <c r="D97" s="17" t="s">
        <v>40</v>
      </c>
      <c r="K97" s="6" t="s">
        <v>62</v>
      </c>
      <c r="O97" s="22">
        <v>1</v>
      </c>
      <c r="P97" s="21">
        <f>O97+1</f>
        <v>2</v>
      </c>
      <c r="Q97" s="21">
        <f t="shared" ref="Q97:R97" si="351">P97+1</f>
        <v>3</v>
      </c>
      <c r="R97" s="21">
        <f t="shared" si="351"/>
        <v>4</v>
      </c>
      <c r="S97" s="21">
        <f t="shared" ref="S97:AH97" si="352">R97+1</f>
        <v>5</v>
      </c>
      <c r="T97" s="21">
        <f t="shared" si="352"/>
        <v>6</v>
      </c>
      <c r="U97" s="21">
        <f t="shared" si="352"/>
        <v>7</v>
      </c>
      <c r="V97" s="21">
        <f t="shared" si="352"/>
        <v>8</v>
      </c>
      <c r="W97" s="21">
        <f t="shared" si="352"/>
        <v>9</v>
      </c>
      <c r="X97" s="21">
        <f t="shared" si="352"/>
        <v>10</v>
      </c>
      <c r="Y97" s="21">
        <f t="shared" si="352"/>
        <v>11</v>
      </c>
      <c r="Z97" s="21">
        <f t="shared" si="352"/>
        <v>12</v>
      </c>
      <c r="AA97" s="21">
        <f t="shared" si="352"/>
        <v>13</v>
      </c>
      <c r="AB97" s="21">
        <f t="shared" si="352"/>
        <v>14</v>
      </c>
      <c r="AC97" s="21">
        <f t="shared" si="352"/>
        <v>15</v>
      </c>
      <c r="AD97" s="21">
        <f t="shared" si="352"/>
        <v>16</v>
      </c>
      <c r="AE97" s="21">
        <f t="shared" si="352"/>
        <v>17</v>
      </c>
      <c r="AF97" s="21">
        <f t="shared" si="352"/>
        <v>18</v>
      </c>
      <c r="AG97" s="21">
        <f t="shared" si="352"/>
        <v>19</v>
      </c>
      <c r="AH97" s="21">
        <f t="shared" si="352"/>
        <v>20</v>
      </c>
      <c r="AI97" s="21">
        <f t="shared" ref="AI97:BV97" si="353">AH97+1</f>
        <v>21</v>
      </c>
      <c r="AJ97" s="21">
        <f t="shared" si="353"/>
        <v>22</v>
      </c>
      <c r="AK97" s="21">
        <f t="shared" si="353"/>
        <v>23</v>
      </c>
      <c r="AL97" s="21">
        <f t="shared" si="353"/>
        <v>24</v>
      </c>
      <c r="AM97" s="21">
        <f t="shared" si="353"/>
        <v>25</v>
      </c>
      <c r="AN97" s="21">
        <f t="shared" si="353"/>
        <v>26</v>
      </c>
      <c r="AO97" s="21">
        <f t="shared" si="353"/>
        <v>27</v>
      </c>
      <c r="AP97" s="21">
        <f t="shared" si="353"/>
        <v>28</v>
      </c>
      <c r="AQ97" s="21">
        <f t="shared" si="353"/>
        <v>29</v>
      </c>
      <c r="AR97" s="21">
        <f t="shared" si="353"/>
        <v>30</v>
      </c>
      <c r="AS97" s="21">
        <f t="shared" si="353"/>
        <v>31</v>
      </c>
      <c r="AT97" s="21">
        <f t="shared" si="353"/>
        <v>32</v>
      </c>
      <c r="AU97" s="21">
        <f t="shared" si="353"/>
        <v>33</v>
      </c>
      <c r="AV97" s="21">
        <f t="shared" si="353"/>
        <v>34</v>
      </c>
      <c r="AW97" s="21">
        <f t="shared" si="353"/>
        <v>35</v>
      </c>
      <c r="AX97" s="21">
        <f t="shared" si="353"/>
        <v>36</v>
      </c>
      <c r="AY97" s="21">
        <f t="shared" si="353"/>
        <v>37</v>
      </c>
      <c r="AZ97" s="21">
        <f t="shared" si="353"/>
        <v>38</v>
      </c>
      <c r="BA97" s="21">
        <f t="shared" si="353"/>
        <v>39</v>
      </c>
      <c r="BB97" s="21">
        <f t="shared" si="353"/>
        <v>40</v>
      </c>
      <c r="BC97" s="21">
        <f t="shared" si="353"/>
        <v>41</v>
      </c>
      <c r="BD97" s="21">
        <f t="shared" si="353"/>
        <v>42</v>
      </c>
      <c r="BE97" s="21">
        <f t="shared" si="353"/>
        <v>43</v>
      </c>
      <c r="BF97" s="21">
        <f t="shared" si="353"/>
        <v>44</v>
      </c>
      <c r="BG97" s="21">
        <f t="shared" si="353"/>
        <v>45</v>
      </c>
      <c r="BH97" s="21">
        <f t="shared" si="353"/>
        <v>46</v>
      </c>
      <c r="BI97" s="21">
        <f t="shared" si="353"/>
        <v>47</v>
      </c>
      <c r="BJ97" s="21">
        <f t="shared" si="353"/>
        <v>48</v>
      </c>
      <c r="BK97" s="21">
        <f t="shared" si="353"/>
        <v>49</v>
      </c>
      <c r="BL97" s="21">
        <f t="shared" si="353"/>
        <v>50</v>
      </c>
      <c r="BM97" s="21">
        <f t="shared" si="353"/>
        <v>51</v>
      </c>
      <c r="BN97" s="21">
        <f t="shared" si="353"/>
        <v>52</v>
      </c>
      <c r="BO97" s="21">
        <f t="shared" si="353"/>
        <v>53</v>
      </c>
      <c r="BP97" s="21">
        <f t="shared" si="353"/>
        <v>54</v>
      </c>
      <c r="BQ97" s="21">
        <f t="shared" si="353"/>
        <v>55</v>
      </c>
      <c r="BR97" s="21">
        <f t="shared" si="353"/>
        <v>56</v>
      </c>
      <c r="BS97" s="21">
        <f t="shared" si="353"/>
        <v>57</v>
      </c>
      <c r="BT97" s="21">
        <f t="shared" si="353"/>
        <v>58</v>
      </c>
      <c r="BU97" s="21">
        <f t="shared" si="353"/>
        <v>59</v>
      </c>
      <c r="BV97" s="21">
        <f t="shared" si="353"/>
        <v>60</v>
      </c>
      <c r="BW97" s="19" t="s">
        <v>126</v>
      </c>
    </row>
    <row r="98" spans="4:75" s="17" customFormat="1" x14ac:dyDescent="0.35">
      <c r="D98" s="17" t="s">
        <v>93</v>
      </c>
      <c r="K98" s="6" t="s">
        <v>64</v>
      </c>
      <c r="O98" s="21">
        <f>O96-O95+1</f>
        <v>30</v>
      </c>
      <c r="P98" s="21">
        <f t="shared" ref="P98:R98" si="354">P96-P95+1</f>
        <v>31</v>
      </c>
      <c r="Q98" s="21">
        <f t="shared" si="354"/>
        <v>30</v>
      </c>
      <c r="R98" s="21">
        <f t="shared" si="354"/>
        <v>31</v>
      </c>
      <c r="S98" s="21">
        <f t="shared" ref="S98:AH98" si="355">S96-S95+1</f>
        <v>31</v>
      </c>
      <c r="T98" s="21">
        <f t="shared" si="355"/>
        <v>30</v>
      </c>
      <c r="U98" s="21">
        <f t="shared" si="355"/>
        <v>31</v>
      </c>
      <c r="V98" s="21">
        <f t="shared" si="355"/>
        <v>30</v>
      </c>
      <c r="W98" s="21">
        <f t="shared" si="355"/>
        <v>31</v>
      </c>
      <c r="X98" s="21">
        <f t="shared" si="355"/>
        <v>31</v>
      </c>
      <c r="Y98" s="21">
        <f t="shared" si="355"/>
        <v>29</v>
      </c>
      <c r="Z98" s="21">
        <f t="shared" si="355"/>
        <v>31</v>
      </c>
      <c r="AA98" s="21">
        <f t="shared" si="355"/>
        <v>30</v>
      </c>
      <c r="AB98" s="21">
        <f t="shared" si="355"/>
        <v>31</v>
      </c>
      <c r="AC98" s="21">
        <f t="shared" si="355"/>
        <v>30</v>
      </c>
      <c r="AD98" s="21">
        <f t="shared" si="355"/>
        <v>31</v>
      </c>
      <c r="AE98" s="21">
        <f t="shared" si="355"/>
        <v>31</v>
      </c>
      <c r="AF98" s="21">
        <f t="shared" si="355"/>
        <v>30</v>
      </c>
      <c r="AG98" s="21">
        <f t="shared" si="355"/>
        <v>31</v>
      </c>
      <c r="AH98" s="21">
        <f t="shared" si="355"/>
        <v>30</v>
      </c>
      <c r="AI98" s="21">
        <f t="shared" ref="AI98:BV98" si="356">AI96-AI95+1</f>
        <v>31</v>
      </c>
      <c r="AJ98" s="21">
        <f t="shared" si="356"/>
        <v>31</v>
      </c>
      <c r="AK98" s="21">
        <f t="shared" si="356"/>
        <v>28</v>
      </c>
      <c r="AL98" s="21">
        <f t="shared" si="356"/>
        <v>31</v>
      </c>
      <c r="AM98" s="21">
        <f t="shared" si="356"/>
        <v>30</v>
      </c>
      <c r="AN98" s="21">
        <f t="shared" si="356"/>
        <v>31</v>
      </c>
      <c r="AO98" s="21">
        <f t="shared" si="356"/>
        <v>30</v>
      </c>
      <c r="AP98" s="21">
        <f t="shared" si="356"/>
        <v>31</v>
      </c>
      <c r="AQ98" s="21">
        <f t="shared" si="356"/>
        <v>31</v>
      </c>
      <c r="AR98" s="21">
        <f t="shared" si="356"/>
        <v>30</v>
      </c>
      <c r="AS98" s="21">
        <f t="shared" si="356"/>
        <v>31</v>
      </c>
      <c r="AT98" s="21">
        <f t="shared" si="356"/>
        <v>30</v>
      </c>
      <c r="AU98" s="21">
        <f t="shared" si="356"/>
        <v>31</v>
      </c>
      <c r="AV98" s="21">
        <f t="shared" si="356"/>
        <v>31</v>
      </c>
      <c r="AW98" s="21">
        <f t="shared" si="356"/>
        <v>28</v>
      </c>
      <c r="AX98" s="21">
        <f t="shared" si="356"/>
        <v>31</v>
      </c>
      <c r="AY98" s="21">
        <f t="shared" si="356"/>
        <v>30</v>
      </c>
      <c r="AZ98" s="21">
        <f t="shared" si="356"/>
        <v>31</v>
      </c>
      <c r="BA98" s="21">
        <f t="shared" si="356"/>
        <v>30</v>
      </c>
      <c r="BB98" s="21">
        <f t="shared" si="356"/>
        <v>31</v>
      </c>
      <c r="BC98" s="21">
        <f t="shared" si="356"/>
        <v>31</v>
      </c>
      <c r="BD98" s="21">
        <f t="shared" si="356"/>
        <v>30</v>
      </c>
      <c r="BE98" s="21">
        <f t="shared" si="356"/>
        <v>31</v>
      </c>
      <c r="BF98" s="21">
        <f t="shared" si="356"/>
        <v>30</v>
      </c>
      <c r="BG98" s="21">
        <f t="shared" si="356"/>
        <v>31</v>
      </c>
      <c r="BH98" s="21">
        <f t="shared" si="356"/>
        <v>31</v>
      </c>
      <c r="BI98" s="21">
        <f t="shared" si="356"/>
        <v>28</v>
      </c>
      <c r="BJ98" s="21">
        <f t="shared" si="356"/>
        <v>31</v>
      </c>
      <c r="BK98" s="21">
        <f t="shared" si="356"/>
        <v>30</v>
      </c>
      <c r="BL98" s="21">
        <f t="shared" si="356"/>
        <v>31</v>
      </c>
      <c r="BM98" s="21">
        <f t="shared" si="356"/>
        <v>30</v>
      </c>
      <c r="BN98" s="21">
        <f t="shared" si="356"/>
        <v>31</v>
      </c>
      <c r="BO98" s="21">
        <f t="shared" si="356"/>
        <v>31</v>
      </c>
      <c r="BP98" s="21">
        <f t="shared" si="356"/>
        <v>30</v>
      </c>
      <c r="BQ98" s="21">
        <f t="shared" si="356"/>
        <v>31</v>
      </c>
      <c r="BR98" s="21">
        <f t="shared" si="356"/>
        <v>30</v>
      </c>
      <c r="BS98" s="21">
        <f t="shared" si="356"/>
        <v>31</v>
      </c>
      <c r="BT98" s="21">
        <f t="shared" si="356"/>
        <v>31</v>
      </c>
      <c r="BU98" s="21">
        <f t="shared" si="356"/>
        <v>29</v>
      </c>
      <c r="BV98" s="21">
        <f t="shared" si="356"/>
        <v>31</v>
      </c>
      <c r="BW98" s="19" t="s">
        <v>110</v>
      </c>
    </row>
    <row r="99" spans="4:75" s="17" customFormat="1" x14ac:dyDescent="0.35">
      <c r="D99" s="17" t="s">
        <v>45</v>
      </c>
      <c r="K99" s="6" t="s">
        <v>21</v>
      </c>
      <c r="O99" s="24" t="b">
        <f t="shared" ref="O99" si="357">FcstStartDate.In&gt;=O96</f>
        <v>1</v>
      </c>
      <c r="P99" s="24" t="b">
        <f t="shared" ref="P99:BV99" si="358">FcstStartDate.In&gt;=P96</f>
        <v>1</v>
      </c>
      <c r="Q99" s="24" t="b">
        <f t="shared" si="358"/>
        <v>1</v>
      </c>
      <c r="R99" s="24" t="b">
        <f t="shared" si="358"/>
        <v>1</v>
      </c>
      <c r="S99" s="24" t="b">
        <f t="shared" si="358"/>
        <v>1</v>
      </c>
      <c r="T99" s="24" t="b">
        <f t="shared" si="358"/>
        <v>1</v>
      </c>
      <c r="U99" s="24" t="b">
        <f t="shared" si="358"/>
        <v>1</v>
      </c>
      <c r="V99" s="24" t="b">
        <f t="shared" si="358"/>
        <v>1</v>
      </c>
      <c r="W99" s="24" t="b">
        <f t="shared" si="358"/>
        <v>1</v>
      </c>
      <c r="X99" s="24" t="b">
        <f t="shared" si="358"/>
        <v>1</v>
      </c>
      <c r="Y99" s="24" t="b">
        <f t="shared" si="358"/>
        <v>1</v>
      </c>
      <c r="Z99" s="24" t="b">
        <f t="shared" si="358"/>
        <v>1</v>
      </c>
      <c r="AA99" s="24" t="b">
        <f t="shared" si="358"/>
        <v>1</v>
      </c>
      <c r="AB99" s="24" t="b">
        <f t="shared" si="358"/>
        <v>1</v>
      </c>
      <c r="AC99" s="24" t="b">
        <f t="shared" si="358"/>
        <v>1</v>
      </c>
      <c r="AD99" s="24" t="b">
        <f t="shared" si="358"/>
        <v>1</v>
      </c>
      <c r="AE99" s="24" t="b">
        <f t="shared" si="358"/>
        <v>1</v>
      </c>
      <c r="AF99" s="24" t="b">
        <f t="shared" si="358"/>
        <v>1</v>
      </c>
      <c r="AG99" s="24" t="b">
        <f t="shared" si="358"/>
        <v>1</v>
      </c>
      <c r="AH99" s="24" t="b">
        <f t="shared" si="358"/>
        <v>1</v>
      </c>
      <c r="AI99" s="24" t="b">
        <f t="shared" si="358"/>
        <v>1</v>
      </c>
      <c r="AJ99" s="24" t="b">
        <f t="shared" si="358"/>
        <v>1</v>
      </c>
      <c r="AK99" s="24" t="b">
        <f t="shared" si="358"/>
        <v>1</v>
      </c>
      <c r="AL99" s="24" t="b">
        <f t="shared" si="358"/>
        <v>1</v>
      </c>
      <c r="AM99" s="24" t="b">
        <f t="shared" si="358"/>
        <v>1</v>
      </c>
      <c r="AN99" s="24" t="b">
        <f t="shared" si="358"/>
        <v>1</v>
      </c>
      <c r="AO99" s="24" t="b">
        <f t="shared" si="358"/>
        <v>1</v>
      </c>
      <c r="AP99" s="24" t="b">
        <f t="shared" si="358"/>
        <v>1</v>
      </c>
      <c r="AQ99" s="24" t="b">
        <f t="shared" si="358"/>
        <v>1</v>
      </c>
      <c r="AR99" s="24" t="b">
        <f t="shared" si="358"/>
        <v>1</v>
      </c>
      <c r="AS99" s="24" t="b">
        <f t="shared" si="358"/>
        <v>1</v>
      </c>
      <c r="AT99" s="24" t="b">
        <f t="shared" si="358"/>
        <v>1</v>
      </c>
      <c r="AU99" s="24" t="b">
        <f t="shared" si="358"/>
        <v>1</v>
      </c>
      <c r="AV99" s="24" t="b">
        <f t="shared" si="358"/>
        <v>1</v>
      </c>
      <c r="AW99" s="24" t="b">
        <f t="shared" si="358"/>
        <v>1</v>
      </c>
      <c r="AX99" s="24" t="b">
        <f t="shared" si="358"/>
        <v>1</v>
      </c>
      <c r="AY99" s="24" t="b">
        <f t="shared" si="358"/>
        <v>1</v>
      </c>
      <c r="AZ99" s="24" t="b">
        <f t="shared" si="358"/>
        <v>1</v>
      </c>
      <c r="BA99" s="24" t="b">
        <f t="shared" si="358"/>
        <v>1</v>
      </c>
      <c r="BB99" s="24" t="b">
        <f t="shared" si="358"/>
        <v>1</v>
      </c>
      <c r="BC99" s="24" t="b">
        <f t="shared" si="358"/>
        <v>1</v>
      </c>
      <c r="BD99" s="24" t="b">
        <f t="shared" si="358"/>
        <v>1</v>
      </c>
      <c r="BE99" s="24" t="b">
        <f t="shared" si="358"/>
        <v>1</v>
      </c>
      <c r="BF99" s="24" t="b">
        <f t="shared" si="358"/>
        <v>1</v>
      </c>
      <c r="BG99" s="24" t="b">
        <f t="shared" si="358"/>
        <v>1</v>
      </c>
      <c r="BH99" s="24" t="b">
        <f t="shared" si="358"/>
        <v>0</v>
      </c>
      <c r="BI99" s="24" t="b">
        <f t="shared" si="358"/>
        <v>0</v>
      </c>
      <c r="BJ99" s="24" t="b">
        <f t="shared" si="358"/>
        <v>0</v>
      </c>
      <c r="BK99" s="24" t="b">
        <f t="shared" si="358"/>
        <v>0</v>
      </c>
      <c r="BL99" s="24" t="b">
        <f t="shared" si="358"/>
        <v>0</v>
      </c>
      <c r="BM99" s="24" t="b">
        <f t="shared" si="358"/>
        <v>0</v>
      </c>
      <c r="BN99" s="24" t="b">
        <f t="shared" si="358"/>
        <v>0</v>
      </c>
      <c r="BO99" s="24" t="b">
        <f t="shared" si="358"/>
        <v>0</v>
      </c>
      <c r="BP99" s="24" t="b">
        <f t="shared" si="358"/>
        <v>0</v>
      </c>
      <c r="BQ99" s="24" t="b">
        <f t="shared" si="358"/>
        <v>0</v>
      </c>
      <c r="BR99" s="24" t="b">
        <f t="shared" si="358"/>
        <v>0</v>
      </c>
      <c r="BS99" s="24" t="b">
        <f t="shared" si="358"/>
        <v>0</v>
      </c>
      <c r="BT99" s="24" t="b">
        <f t="shared" si="358"/>
        <v>0</v>
      </c>
      <c r="BU99" s="24" t="b">
        <f t="shared" si="358"/>
        <v>0</v>
      </c>
      <c r="BV99" s="24" t="b">
        <f t="shared" si="358"/>
        <v>0</v>
      </c>
      <c r="BW99" s="19" t="s">
        <v>111</v>
      </c>
    </row>
    <row r="100" spans="4:75" s="17" customFormat="1" x14ac:dyDescent="0.35">
      <c r="D100" s="17" t="s">
        <v>50</v>
      </c>
      <c r="K100" s="6" t="s">
        <v>21</v>
      </c>
      <c r="O100" s="24" t="b">
        <f t="shared" ref="O100" si="359">AND(O95&lt;=FcstStartDate.In,FcstStartDate.In&lt;=O96)</f>
        <v>0</v>
      </c>
      <c r="P100" s="24" t="b">
        <f t="shared" ref="P100:BV100" si="360">AND(P95&lt;=FcstStartDate.In,FcstStartDate.In&lt;=P96)</f>
        <v>0</v>
      </c>
      <c r="Q100" s="24" t="b">
        <f t="shared" si="360"/>
        <v>0</v>
      </c>
      <c r="R100" s="24" t="b">
        <f t="shared" si="360"/>
        <v>0</v>
      </c>
      <c r="S100" s="24" t="b">
        <f t="shared" si="360"/>
        <v>0</v>
      </c>
      <c r="T100" s="24" t="b">
        <f t="shared" si="360"/>
        <v>0</v>
      </c>
      <c r="U100" s="24" t="b">
        <f t="shared" si="360"/>
        <v>0</v>
      </c>
      <c r="V100" s="24" t="b">
        <f t="shared" si="360"/>
        <v>0</v>
      </c>
      <c r="W100" s="24" t="b">
        <f t="shared" si="360"/>
        <v>0</v>
      </c>
      <c r="X100" s="24" t="b">
        <f t="shared" si="360"/>
        <v>0</v>
      </c>
      <c r="Y100" s="24" t="b">
        <f t="shared" si="360"/>
        <v>0</v>
      </c>
      <c r="Z100" s="24" t="b">
        <f t="shared" si="360"/>
        <v>0</v>
      </c>
      <c r="AA100" s="24" t="b">
        <f t="shared" si="360"/>
        <v>0</v>
      </c>
      <c r="AB100" s="24" t="b">
        <f t="shared" si="360"/>
        <v>0</v>
      </c>
      <c r="AC100" s="24" t="b">
        <f t="shared" si="360"/>
        <v>0</v>
      </c>
      <c r="AD100" s="24" t="b">
        <f t="shared" si="360"/>
        <v>0</v>
      </c>
      <c r="AE100" s="24" t="b">
        <f t="shared" si="360"/>
        <v>0</v>
      </c>
      <c r="AF100" s="24" t="b">
        <f t="shared" si="360"/>
        <v>0</v>
      </c>
      <c r="AG100" s="24" t="b">
        <f t="shared" si="360"/>
        <v>0</v>
      </c>
      <c r="AH100" s="24" t="b">
        <f t="shared" si="360"/>
        <v>0</v>
      </c>
      <c r="AI100" s="24" t="b">
        <f t="shared" si="360"/>
        <v>0</v>
      </c>
      <c r="AJ100" s="24" t="b">
        <f t="shared" si="360"/>
        <v>0</v>
      </c>
      <c r="AK100" s="24" t="b">
        <f t="shared" si="360"/>
        <v>0</v>
      </c>
      <c r="AL100" s="24" t="b">
        <f t="shared" si="360"/>
        <v>0</v>
      </c>
      <c r="AM100" s="24" t="b">
        <f t="shared" si="360"/>
        <v>0</v>
      </c>
      <c r="AN100" s="24" t="b">
        <f t="shared" si="360"/>
        <v>0</v>
      </c>
      <c r="AO100" s="24" t="b">
        <f t="shared" si="360"/>
        <v>0</v>
      </c>
      <c r="AP100" s="24" t="b">
        <f t="shared" si="360"/>
        <v>0</v>
      </c>
      <c r="AQ100" s="24" t="b">
        <f t="shared" si="360"/>
        <v>0</v>
      </c>
      <c r="AR100" s="24" t="b">
        <f t="shared" si="360"/>
        <v>0</v>
      </c>
      <c r="AS100" s="24" t="b">
        <f t="shared" si="360"/>
        <v>0</v>
      </c>
      <c r="AT100" s="24" t="b">
        <f t="shared" si="360"/>
        <v>0</v>
      </c>
      <c r="AU100" s="24" t="b">
        <f t="shared" si="360"/>
        <v>0</v>
      </c>
      <c r="AV100" s="24" t="b">
        <f t="shared" si="360"/>
        <v>0</v>
      </c>
      <c r="AW100" s="24" t="b">
        <f t="shared" si="360"/>
        <v>0</v>
      </c>
      <c r="AX100" s="24" t="b">
        <f t="shared" si="360"/>
        <v>0</v>
      </c>
      <c r="AY100" s="24" t="b">
        <f t="shared" si="360"/>
        <v>0</v>
      </c>
      <c r="AZ100" s="24" t="b">
        <f t="shared" si="360"/>
        <v>0</v>
      </c>
      <c r="BA100" s="24" t="b">
        <f t="shared" si="360"/>
        <v>0</v>
      </c>
      <c r="BB100" s="24" t="b">
        <f t="shared" si="360"/>
        <v>0</v>
      </c>
      <c r="BC100" s="24" t="b">
        <f t="shared" si="360"/>
        <v>0</v>
      </c>
      <c r="BD100" s="24" t="b">
        <f t="shared" si="360"/>
        <v>0</v>
      </c>
      <c r="BE100" s="24" t="b">
        <f t="shared" si="360"/>
        <v>0</v>
      </c>
      <c r="BF100" s="24" t="b">
        <f t="shared" si="360"/>
        <v>0</v>
      </c>
      <c r="BG100" s="24" t="b">
        <f t="shared" si="360"/>
        <v>0</v>
      </c>
      <c r="BH100" s="24" t="b">
        <f t="shared" si="360"/>
        <v>1</v>
      </c>
      <c r="BI100" s="24" t="b">
        <f t="shared" si="360"/>
        <v>0</v>
      </c>
      <c r="BJ100" s="24" t="b">
        <f t="shared" si="360"/>
        <v>0</v>
      </c>
      <c r="BK100" s="24" t="b">
        <f t="shared" si="360"/>
        <v>0</v>
      </c>
      <c r="BL100" s="24" t="b">
        <f t="shared" si="360"/>
        <v>0</v>
      </c>
      <c r="BM100" s="24" t="b">
        <f t="shared" si="360"/>
        <v>0</v>
      </c>
      <c r="BN100" s="24" t="b">
        <f t="shared" si="360"/>
        <v>0</v>
      </c>
      <c r="BO100" s="24" t="b">
        <f t="shared" si="360"/>
        <v>0</v>
      </c>
      <c r="BP100" s="24" t="b">
        <f t="shared" si="360"/>
        <v>0</v>
      </c>
      <c r="BQ100" s="24" t="b">
        <f t="shared" si="360"/>
        <v>0</v>
      </c>
      <c r="BR100" s="24" t="b">
        <f t="shared" si="360"/>
        <v>0</v>
      </c>
      <c r="BS100" s="24" t="b">
        <f t="shared" si="360"/>
        <v>0</v>
      </c>
      <c r="BT100" s="24" t="b">
        <f t="shared" si="360"/>
        <v>0</v>
      </c>
      <c r="BU100" s="24" t="b">
        <f t="shared" si="360"/>
        <v>0</v>
      </c>
      <c r="BV100" s="24" t="b">
        <f t="shared" si="360"/>
        <v>0</v>
      </c>
      <c r="BW100" s="19" t="s">
        <v>112</v>
      </c>
    </row>
    <row r="101" spans="4:75" s="17" customFormat="1" x14ac:dyDescent="0.35">
      <c r="D101" s="17" t="s">
        <v>44</v>
      </c>
      <c r="K101" s="6" t="s">
        <v>60</v>
      </c>
      <c r="O101" s="46" t="str">
        <f>IF(O99,"Act",IF(O100,"Current Prd","Fcst"))</f>
        <v>Act</v>
      </c>
      <c r="P101" s="46" t="str">
        <f t="shared" ref="P101:BV101" si="361">IF(P99,"Act",IF(P100,"Current Prd","Fcst"))</f>
        <v>Act</v>
      </c>
      <c r="Q101" s="46" t="str">
        <f t="shared" si="361"/>
        <v>Act</v>
      </c>
      <c r="R101" s="46" t="str">
        <f t="shared" si="361"/>
        <v>Act</v>
      </c>
      <c r="S101" s="46" t="str">
        <f t="shared" si="361"/>
        <v>Act</v>
      </c>
      <c r="T101" s="46" t="str">
        <f t="shared" si="361"/>
        <v>Act</v>
      </c>
      <c r="U101" s="46" t="str">
        <f t="shared" si="361"/>
        <v>Act</v>
      </c>
      <c r="V101" s="46" t="str">
        <f t="shared" si="361"/>
        <v>Act</v>
      </c>
      <c r="W101" s="46" t="str">
        <f t="shared" si="361"/>
        <v>Act</v>
      </c>
      <c r="X101" s="46" t="str">
        <f t="shared" si="361"/>
        <v>Act</v>
      </c>
      <c r="Y101" s="46" t="str">
        <f t="shared" si="361"/>
        <v>Act</v>
      </c>
      <c r="Z101" s="46" t="str">
        <f t="shared" si="361"/>
        <v>Act</v>
      </c>
      <c r="AA101" s="46" t="str">
        <f t="shared" si="361"/>
        <v>Act</v>
      </c>
      <c r="AB101" s="46" t="str">
        <f t="shared" si="361"/>
        <v>Act</v>
      </c>
      <c r="AC101" s="46" t="str">
        <f t="shared" si="361"/>
        <v>Act</v>
      </c>
      <c r="AD101" s="46" t="str">
        <f t="shared" si="361"/>
        <v>Act</v>
      </c>
      <c r="AE101" s="46" t="str">
        <f t="shared" si="361"/>
        <v>Act</v>
      </c>
      <c r="AF101" s="46" t="str">
        <f t="shared" si="361"/>
        <v>Act</v>
      </c>
      <c r="AG101" s="46" t="str">
        <f t="shared" si="361"/>
        <v>Act</v>
      </c>
      <c r="AH101" s="46" t="str">
        <f t="shared" si="361"/>
        <v>Act</v>
      </c>
      <c r="AI101" s="46" t="str">
        <f t="shared" si="361"/>
        <v>Act</v>
      </c>
      <c r="AJ101" s="46" t="str">
        <f t="shared" si="361"/>
        <v>Act</v>
      </c>
      <c r="AK101" s="46" t="str">
        <f t="shared" si="361"/>
        <v>Act</v>
      </c>
      <c r="AL101" s="46" t="str">
        <f t="shared" si="361"/>
        <v>Act</v>
      </c>
      <c r="AM101" s="46" t="str">
        <f t="shared" si="361"/>
        <v>Act</v>
      </c>
      <c r="AN101" s="46" t="str">
        <f t="shared" si="361"/>
        <v>Act</v>
      </c>
      <c r="AO101" s="46" t="str">
        <f t="shared" si="361"/>
        <v>Act</v>
      </c>
      <c r="AP101" s="46" t="str">
        <f t="shared" si="361"/>
        <v>Act</v>
      </c>
      <c r="AQ101" s="46" t="str">
        <f t="shared" si="361"/>
        <v>Act</v>
      </c>
      <c r="AR101" s="46" t="str">
        <f t="shared" si="361"/>
        <v>Act</v>
      </c>
      <c r="AS101" s="46" t="str">
        <f t="shared" si="361"/>
        <v>Act</v>
      </c>
      <c r="AT101" s="46" t="str">
        <f t="shared" si="361"/>
        <v>Act</v>
      </c>
      <c r="AU101" s="46" t="str">
        <f t="shared" si="361"/>
        <v>Act</v>
      </c>
      <c r="AV101" s="46" t="str">
        <f t="shared" si="361"/>
        <v>Act</v>
      </c>
      <c r="AW101" s="46" t="str">
        <f t="shared" si="361"/>
        <v>Act</v>
      </c>
      <c r="AX101" s="46" t="str">
        <f t="shared" si="361"/>
        <v>Act</v>
      </c>
      <c r="AY101" s="46" t="str">
        <f t="shared" si="361"/>
        <v>Act</v>
      </c>
      <c r="AZ101" s="46" t="str">
        <f t="shared" si="361"/>
        <v>Act</v>
      </c>
      <c r="BA101" s="46" t="str">
        <f t="shared" si="361"/>
        <v>Act</v>
      </c>
      <c r="BB101" s="46" t="str">
        <f t="shared" si="361"/>
        <v>Act</v>
      </c>
      <c r="BC101" s="46" t="str">
        <f t="shared" si="361"/>
        <v>Act</v>
      </c>
      <c r="BD101" s="46" t="str">
        <f t="shared" si="361"/>
        <v>Act</v>
      </c>
      <c r="BE101" s="46" t="str">
        <f t="shared" si="361"/>
        <v>Act</v>
      </c>
      <c r="BF101" s="46" t="str">
        <f t="shared" si="361"/>
        <v>Act</v>
      </c>
      <c r="BG101" s="46" t="str">
        <f t="shared" si="361"/>
        <v>Act</v>
      </c>
      <c r="BH101" s="46" t="str">
        <f t="shared" si="361"/>
        <v>Current Prd</v>
      </c>
      <c r="BI101" s="46" t="str">
        <f t="shared" si="361"/>
        <v>Fcst</v>
      </c>
      <c r="BJ101" s="46" t="str">
        <f t="shared" si="361"/>
        <v>Fcst</v>
      </c>
      <c r="BK101" s="46" t="str">
        <f t="shared" si="361"/>
        <v>Fcst</v>
      </c>
      <c r="BL101" s="46" t="str">
        <f t="shared" si="361"/>
        <v>Fcst</v>
      </c>
      <c r="BM101" s="46" t="str">
        <f t="shared" si="361"/>
        <v>Fcst</v>
      </c>
      <c r="BN101" s="46" t="str">
        <f t="shared" si="361"/>
        <v>Fcst</v>
      </c>
      <c r="BO101" s="46" t="str">
        <f t="shared" si="361"/>
        <v>Fcst</v>
      </c>
      <c r="BP101" s="46" t="str">
        <f t="shared" si="361"/>
        <v>Fcst</v>
      </c>
      <c r="BQ101" s="46" t="str">
        <f t="shared" si="361"/>
        <v>Fcst</v>
      </c>
      <c r="BR101" s="46" t="str">
        <f t="shared" si="361"/>
        <v>Fcst</v>
      </c>
      <c r="BS101" s="46" t="str">
        <f t="shared" si="361"/>
        <v>Fcst</v>
      </c>
      <c r="BT101" s="46" t="str">
        <f t="shared" si="361"/>
        <v>Fcst</v>
      </c>
      <c r="BU101" s="46" t="str">
        <f t="shared" si="361"/>
        <v>Fcst</v>
      </c>
      <c r="BV101" s="46" t="str">
        <f t="shared" si="361"/>
        <v>Fcst</v>
      </c>
      <c r="BW101" s="19" t="s">
        <v>113</v>
      </c>
    </row>
    <row r="102" spans="4:75" s="17" customFormat="1" x14ac:dyDescent="0.35"/>
    <row r="103" spans="4:75" s="17" customFormat="1" x14ac:dyDescent="0.35">
      <c r="D103" s="17" t="s">
        <v>41</v>
      </c>
      <c r="K103" s="6" t="s">
        <v>63</v>
      </c>
      <c r="O103" s="26">
        <f t="shared" ref="O103:AT103" si="362">INDEX(YearLabel.A.Ca,MATCH(O95,PeriodFrom.A.Ca,1))</f>
        <v>2020</v>
      </c>
      <c r="P103" s="26">
        <f t="shared" si="362"/>
        <v>2020</v>
      </c>
      <c r="Q103" s="26">
        <f t="shared" si="362"/>
        <v>2020</v>
      </c>
      <c r="R103" s="26">
        <f t="shared" si="362"/>
        <v>2020</v>
      </c>
      <c r="S103" s="26">
        <f t="shared" si="362"/>
        <v>2020</v>
      </c>
      <c r="T103" s="26">
        <f t="shared" si="362"/>
        <v>2020</v>
      </c>
      <c r="U103" s="26">
        <f t="shared" si="362"/>
        <v>2020</v>
      </c>
      <c r="V103" s="26">
        <f t="shared" si="362"/>
        <v>2020</v>
      </c>
      <c r="W103" s="26">
        <f t="shared" si="362"/>
        <v>2020</v>
      </c>
      <c r="X103" s="26">
        <f t="shared" si="362"/>
        <v>2020</v>
      </c>
      <c r="Y103" s="26">
        <f t="shared" si="362"/>
        <v>2020</v>
      </c>
      <c r="Z103" s="26">
        <f t="shared" si="362"/>
        <v>2020</v>
      </c>
      <c r="AA103" s="26">
        <f t="shared" si="362"/>
        <v>2021</v>
      </c>
      <c r="AB103" s="26">
        <f t="shared" si="362"/>
        <v>2021</v>
      </c>
      <c r="AC103" s="26">
        <f t="shared" si="362"/>
        <v>2021</v>
      </c>
      <c r="AD103" s="26">
        <f t="shared" si="362"/>
        <v>2021</v>
      </c>
      <c r="AE103" s="26">
        <f t="shared" si="362"/>
        <v>2021</v>
      </c>
      <c r="AF103" s="26">
        <f t="shared" si="362"/>
        <v>2021</v>
      </c>
      <c r="AG103" s="26">
        <f t="shared" si="362"/>
        <v>2021</v>
      </c>
      <c r="AH103" s="26">
        <f t="shared" si="362"/>
        <v>2021</v>
      </c>
      <c r="AI103" s="26">
        <f t="shared" si="362"/>
        <v>2021</v>
      </c>
      <c r="AJ103" s="26">
        <f t="shared" si="362"/>
        <v>2021</v>
      </c>
      <c r="AK103" s="26">
        <f t="shared" si="362"/>
        <v>2021</v>
      </c>
      <c r="AL103" s="26">
        <f t="shared" si="362"/>
        <v>2021</v>
      </c>
      <c r="AM103" s="26">
        <f t="shared" si="362"/>
        <v>2022</v>
      </c>
      <c r="AN103" s="26">
        <f t="shared" si="362"/>
        <v>2022</v>
      </c>
      <c r="AO103" s="26">
        <f t="shared" si="362"/>
        <v>2022</v>
      </c>
      <c r="AP103" s="26">
        <f t="shared" si="362"/>
        <v>2022</v>
      </c>
      <c r="AQ103" s="26">
        <f t="shared" si="362"/>
        <v>2022</v>
      </c>
      <c r="AR103" s="26">
        <f t="shared" si="362"/>
        <v>2022</v>
      </c>
      <c r="AS103" s="26">
        <f t="shared" si="362"/>
        <v>2022</v>
      </c>
      <c r="AT103" s="26">
        <f t="shared" si="362"/>
        <v>2022</v>
      </c>
      <c r="AU103" s="26">
        <f t="shared" ref="AU103:BV103" si="363">INDEX(YearLabel.A.Ca,MATCH(AU95,PeriodFrom.A.Ca,1))</f>
        <v>2022</v>
      </c>
      <c r="AV103" s="26">
        <f t="shared" si="363"/>
        <v>2022</v>
      </c>
      <c r="AW103" s="26">
        <f t="shared" si="363"/>
        <v>2022</v>
      </c>
      <c r="AX103" s="26">
        <f t="shared" si="363"/>
        <v>2022</v>
      </c>
      <c r="AY103" s="26">
        <f t="shared" si="363"/>
        <v>2023</v>
      </c>
      <c r="AZ103" s="26">
        <f t="shared" si="363"/>
        <v>2023</v>
      </c>
      <c r="BA103" s="26">
        <f t="shared" si="363"/>
        <v>2023</v>
      </c>
      <c r="BB103" s="26">
        <f t="shared" si="363"/>
        <v>2023</v>
      </c>
      <c r="BC103" s="26">
        <f t="shared" si="363"/>
        <v>2023</v>
      </c>
      <c r="BD103" s="26">
        <f t="shared" si="363"/>
        <v>2023</v>
      </c>
      <c r="BE103" s="26">
        <f t="shared" si="363"/>
        <v>2023</v>
      </c>
      <c r="BF103" s="26">
        <f t="shared" si="363"/>
        <v>2023</v>
      </c>
      <c r="BG103" s="26">
        <f t="shared" si="363"/>
        <v>2023</v>
      </c>
      <c r="BH103" s="26">
        <f t="shared" si="363"/>
        <v>2023</v>
      </c>
      <c r="BI103" s="26">
        <f t="shared" si="363"/>
        <v>2023</v>
      </c>
      <c r="BJ103" s="26">
        <f t="shared" si="363"/>
        <v>2023</v>
      </c>
      <c r="BK103" s="26">
        <f t="shared" si="363"/>
        <v>2024</v>
      </c>
      <c r="BL103" s="26">
        <f t="shared" si="363"/>
        <v>2024</v>
      </c>
      <c r="BM103" s="26">
        <f t="shared" si="363"/>
        <v>2024</v>
      </c>
      <c r="BN103" s="26">
        <f t="shared" si="363"/>
        <v>2024</v>
      </c>
      <c r="BO103" s="26">
        <f t="shared" si="363"/>
        <v>2024</v>
      </c>
      <c r="BP103" s="26">
        <f t="shared" si="363"/>
        <v>2024</v>
      </c>
      <c r="BQ103" s="26">
        <f t="shared" si="363"/>
        <v>2024</v>
      </c>
      <c r="BR103" s="26">
        <f t="shared" si="363"/>
        <v>2024</v>
      </c>
      <c r="BS103" s="26">
        <f t="shared" si="363"/>
        <v>2024</v>
      </c>
      <c r="BT103" s="26">
        <f t="shared" si="363"/>
        <v>2024</v>
      </c>
      <c r="BU103" s="26">
        <f t="shared" si="363"/>
        <v>2024</v>
      </c>
      <c r="BV103" s="26">
        <f t="shared" si="363"/>
        <v>2024</v>
      </c>
      <c r="BW103" s="19" t="s">
        <v>114</v>
      </c>
    </row>
    <row r="104" spans="4:75" s="17" customFormat="1" x14ac:dyDescent="0.35">
      <c r="D104" s="17" t="s">
        <v>166</v>
      </c>
      <c r="K104" s="6" t="s">
        <v>69</v>
      </c>
      <c r="M104" s="28" t="s">
        <v>69</v>
      </c>
      <c r="O104" s="26" t="str">
        <f t="shared" ref="O104:R104" si="364">O111&amp;$M104</f>
        <v>1H</v>
      </c>
      <c r="P104" s="26" t="str">
        <f t="shared" si="364"/>
        <v>1H</v>
      </c>
      <c r="Q104" s="26" t="str">
        <f t="shared" si="364"/>
        <v>1H</v>
      </c>
      <c r="R104" s="26" t="str">
        <f t="shared" si="364"/>
        <v>1H</v>
      </c>
      <c r="S104" s="26" t="str">
        <f t="shared" ref="S104:AH104" si="365">S111&amp;$M104</f>
        <v>1H</v>
      </c>
      <c r="T104" s="26" t="str">
        <f t="shared" si="365"/>
        <v>1H</v>
      </c>
      <c r="U104" s="26" t="str">
        <f t="shared" si="365"/>
        <v>2H</v>
      </c>
      <c r="V104" s="26" t="str">
        <f t="shared" si="365"/>
        <v>2H</v>
      </c>
      <c r="W104" s="26" t="str">
        <f t="shared" si="365"/>
        <v>2H</v>
      </c>
      <c r="X104" s="26" t="str">
        <f t="shared" si="365"/>
        <v>2H</v>
      </c>
      <c r="Y104" s="26" t="str">
        <f t="shared" si="365"/>
        <v>2H</v>
      </c>
      <c r="Z104" s="26" t="str">
        <f t="shared" si="365"/>
        <v>2H</v>
      </c>
      <c r="AA104" s="26" t="str">
        <f t="shared" si="365"/>
        <v>1H</v>
      </c>
      <c r="AB104" s="26" t="str">
        <f t="shared" si="365"/>
        <v>1H</v>
      </c>
      <c r="AC104" s="26" t="str">
        <f t="shared" si="365"/>
        <v>1H</v>
      </c>
      <c r="AD104" s="26" t="str">
        <f t="shared" si="365"/>
        <v>1H</v>
      </c>
      <c r="AE104" s="26" t="str">
        <f t="shared" si="365"/>
        <v>1H</v>
      </c>
      <c r="AF104" s="26" t="str">
        <f t="shared" si="365"/>
        <v>1H</v>
      </c>
      <c r="AG104" s="26" t="str">
        <f t="shared" si="365"/>
        <v>2H</v>
      </c>
      <c r="AH104" s="26" t="str">
        <f t="shared" si="365"/>
        <v>2H</v>
      </c>
      <c r="AI104" s="26" t="str">
        <f t="shared" ref="AI104:BV104" si="366">AI111&amp;$M104</f>
        <v>2H</v>
      </c>
      <c r="AJ104" s="26" t="str">
        <f t="shared" si="366"/>
        <v>2H</v>
      </c>
      <c r="AK104" s="26" t="str">
        <f t="shared" si="366"/>
        <v>2H</v>
      </c>
      <c r="AL104" s="26" t="str">
        <f t="shared" si="366"/>
        <v>2H</v>
      </c>
      <c r="AM104" s="26" t="str">
        <f t="shared" si="366"/>
        <v>1H</v>
      </c>
      <c r="AN104" s="26" t="str">
        <f t="shared" si="366"/>
        <v>1H</v>
      </c>
      <c r="AO104" s="26" t="str">
        <f t="shared" si="366"/>
        <v>1H</v>
      </c>
      <c r="AP104" s="26" t="str">
        <f t="shared" si="366"/>
        <v>1H</v>
      </c>
      <c r="AQ104" s="26" t="str">
        <f t="shared" si="366"/>
        <v>1H</v>
      </c>
      <c r="AR104" s="26" t="str">
        <f t="shared" si="366"/>
        <v>1H</v>
      </c>
      <c r="AS104" s="26" t="str">
        <f t="shared" si="366"/>
        <v>2H</v>
      </c>
      <c r="AT104" s="26" t="str">
        <f t="shared" si="366"/>
        <v>2H</v>
      </c>
      <c r="AU104" s="26" t="str">
        <f t="shared" si="366"/>
        <v>2H</v>
      </c>
      <c r="AV104" s="26" t="str">
        <f t="shared" si="366"/>
        <v>2H</v>
      </c>
      <c r="AW104" s="26" t="str">
        <f t="shared" si="366"/>
        <v>2H</v>
      </c>
      <c r="AX104" s="26" t="str">
        <f t="shared" si="366"/>
        <v>2H</v>
      </c>
      <c r="AY104" s="26" t="str">
        <f t="shared" si="366"/>
        <v>1H</v>
      </c>
      <c r="AZ104" s="26" t="str">
        <f t="shared" si="366"/>
        <v>1H</v>
      </c>
      <c r="BA104" s="26" t="str">
        <f t="shared" si="366"/>
        <v>1H</v>
      </c>
      <c r="BB104" s="26" t="str">
        <f t="shared" si="366"/>
        <v>1H</v>
      </c>
      <c r="BC104" s="26" t="str">
        <f t="shared" si="366"/>
        <v>1H</v>
      </c>
      <c r="BD104" s="26" t="str">
        <f t="shared" si="366"/>
        <v>1H</v>
      </c>
      <c r="BE104" s="26" t="str">
        <f t="shared" si="366"/>
        <v>2H</v>
      </c>
      <c r="BF104" s="26" t="str">
        <f t="shared" si="366"/>
        <v>2H</v>
      </c>
      <c r="BG104" s="26" t="str">
        <f t="shared" si="366"/>
        <v>2H</v>
      </c>
      <c r="BH104" s="26" t="str">
        <f t="shared" si="366"/>
        <v>2H</v>
      </c>
      <c r="BI104" s="26" t="str">
        <f t="shared" si="366"/>
        <v>2H</v>
      </c>
      <c r="BJ104" s="26" t="str">
        <f t="shared" si="366"/>
        <v>2H</v>
      </c>
      <c r="BK104" s="26" t="str">
        <f t="shared" si="366"/>
        <v>1H</v>
      </c>
      <c r="BL104" s="26" t="str">
        <f t="shared" si="366"/>
        <v>1H</v>
      </c>
      <c r="BM104" s="26" t="str">
        <f t="shared" si="366"/>
        <v>1H</v>
      </c>
      <c r="BN104" s="26" t="str">
        <f t="shared" si="366"/>
        <v>1H</v>
      </c>
      <c r="BO104" s="26" t="str">
        <f t="shared" si="366"/>
        <v>1H</v>
      </c>
      <c r="BP104" s="26" t="str">
        <f t="shared" si="366"/>
        <v>1H</v>
      </c>
      <c r="BQ104" s="26" t="str">
        <f t="shared" si="366"/>
        <v>2H</v>
      </c>
      <c r="BR104" s="26" t="str">
        <f t="shared" si="366"/>
        <v>2H</v>
      </c>
      <c r="BS104" s="26" t="str">
        <f t="shared" si="366"/>
        <v>2H</v>
      </c>
      <c r="BT104" s="26" t="str">
        <f t="shared" si="366"/>
        <v>2H</v>
      </c>
      <c r="BU104" s="26" t="str">
        <f t="shared" si="366"/>
        <v>2H</v>
      </c>
      <c r="BV104" s="26" t="str">
        <f t="shared" si="366"/>
        <v>2H</v>
      </c>
      <c r="BW104" s="19" t="s">
        <v>163</v>
      </c>
    </row>
    <row r="105" spans="4:75" s="17" customFormat="1" x14ac:dyDescent="0.35">
      <c r="D105" s="17" t="s">
        <v>68</v>
      </c>
      <c r="K105" s="6" t="s">
        <v>70</v>
      </c>
      <c r="M105" s="28" t="s">
        <v>70</v>
      </c>
      <c r="O105" s="26" t="str">
        <f>O112&amp;$M105</f>
        <v>1Q</v>
      </c>
      <c r="P105" s="26" t="str">
        <f t="shared" ref="P105:R105" si="367">P112&amp;$M105</f>
        <v>1Q</v>
      </c>
      <c r="Q105" s="26" t="str">
        <f t="shared" si="367"/>
        <v>1Q</v>
      </c>
      <c r="R105" s="26" t="str">
        <f t="shared" si="367"/>
        <v>2Q</v>
      </c>
      <c r="S105" s="26" t="str">
        <f t="shared" ref="S105:AH105" si="368">S112&amp;$M105</f>
        <v>2Q</v>
      </c>
      <c r="T105" s="26" t="str">
        <f t="shared" si="368"/>
        <v>2Q</v>
      </c>
      <c r="U105" s="26" t="str">
        <f t="shared" si="368"/>
        <v>3Q</v>
      </c>
      <c r="V105" s="26" t="str">
        <f t="shared" si="368"/>
        <v>3Q</v>
      </c>
      <c r="W105" s="26" t="str">
        <f t="shared" si="368"/>
        <v>3Q</v>
      </c>
      <c r="X105" s="26" t="str">
        <f t="shared" si="368"/>
        <v>4Q</v>
      </c>
      <c r="Y105" s="26" t="str">
        <f t="shared" si="368"/>
        <v>4Q</v>
      </c>
      <c r="Z105" s="26" t="str">
        <f t="shared" si="368"/>
        <v>4Q</v>
      </c>
      <c r="AA105" s="26" t="str">
        <f t="shared" si="368"/>
        <v>1Q</v>
      </c>
      <c r="AB105" s="26" t="str">
        <f t="shared" si="368"/>
        <v>1Q</v>
      </c>
      <c r="AC105" s="26" t="str">
        <f t="shared" si="368"/>
        <v>1Q</v>
      </c>
      <c r="AD105" s="26" t="str">
        <f t="shared" si="368"/>
        <v>2Q</v>
      </c>
      <c r="AE105" s="26" t="str">
        <f t="shared" si="368"/>
        <v>2Q</v>
      </c>
      <c r="AF105" s="26" t="str">
        <f t="shared" si="368"/>
        <v>2Q</v>
      </c>
      <c r="AG105" s="26" t="str">
        <f t="shared" si="368"/>
        <v>3Q</v>
      </c>
      <c r="AH105" s="26" t="str">
        <f t="shared" si="368"/>
        <v>3Q</v>
      </c>
      <c r="AI105" s="26" t="str">
        <f t="shared" ref="AI105:BV105" si="369">AI112&amp;$M105</f>
        <v>3Q</v>
      </c>
      <c r="AJ105" s="26" t="str">
        <f t="shared" si="369"/>
        <v>4Q</v>
      </c>
      <c r="AK105" s="26" t="str">
        <f t="shared" si="369"/>
        <v>4Q</v>
      </c>
      <c r="AL105" s="26" t="str">
        <f t="shared" si="369"/>
        <v>4Q</v>
      </c>
      <c r="AM105" s="26" t="str">
        <f t="shared" si="369"/>
        <v>1Q</v>
      </c>
      <c r="AN105" s="26" t="str">
        <f t="shared" si="369"/>
        <v>1Q</v>
      </c>
      <c r="AO105" s="26" t="str">
        <f t="shared" si="369"/>
        <v>1Q</v>
      </c>
      <c r="AP105" s="26" t="str">
        <f t="shared" si="369"/>
        <v>2Q</v>
      </c>
      <c r="AQ105" s="26" t="str">
        <f t="shared" si="369"/>
        <v>2Q</v>
      </c>
      <c r="AR105" s="26" t="str">
        <f t="shared" si="369"/>
        <v>2Q</v>
      </c>
      <c r="AS105" s="26" t="str">
        <f t="shared" si="369"/>
        <v>3Q</v>
      </c>
      <c r="AT105" s="26" t="str">
        <f t="shared" si="369"/>
        <v>3Q</v>
      </c>
      <c r="AU105" s="26" t="str">
        <f t="shared" si="369"/>
        <v>3Q</v>
      </c>
      <c r="AV105" s="26" t="str">
        <f t="shared" si="369"/>
        <v>4Q</v>
      </c>
      <c r="AW105" s="26" t="str">
        <f t="shared" si="369"/>
        <v>4Q</v>
      </c>
      <c r="AX105" s="26" t="str">
        <f t="shared" si="369"/>
        <v>4Q</v>
      </c>
      <c r="AY105" s="26" t="str">
        <f t="shared" si="369"/>
        <v>1Q</v>
      </c>
      <c r="AZ105" s="26" t="str">
        <f t="shared" si="369"/>
        <v>1Q</v>
      </c>
      <c r="BA105" s="26" t="str">
        <f t="shared" si="369"/>
        <v>1Q</v>
      </c>
      <c r="BB105" s="26" t="str">
        <f t="shared" si="369"/>
        <v>2Q</v>
      </c>
      <c r="BC105" s="26" t="str">
        <f t="shared" si="369"/>
        <v>2Q</v>
      </c>
      <c r="BD105" s="26" t="str">
        <f t="shared" si="369"/>
        <v>2Q</v>
      </c>
      <c r="BE105" s="26" t="str">
        <f t="shared" si="369"/>
        <v>3Q</v>
      </c>
      <c r="BF105" s="26" t="str">
        <f t="shared" si="369"/>
        <v>3Q</v>
      </c>
      <c r="BG105" s="26" t="str">
        <f t="shared" si="369"/>
        <v>3Q</v>
      </c>
      <c r="BH105" s="26" t="str">
        <f t="shared" si="369"/>
        <v>4Q</v>
      </c>
      <c r="BI105" s="26" t="str">
        <f t="shared" si="369"/>
        <v>4Q</v>
      </c>
      <c r="BJ105" s="26" t="str">
        <f t="shared" si="369"/>
        <v>4Q</v>
      </c>
      <c r="BK105" s="26" t="str">
        <f t="shared" si="369"/>
        <v>1Q</v>
      </c>
      <c r="BL105" s="26" t="str">
        <f t="shared" si="369"/>
        <v>1Q</v>
      </c>
      <c r="BM105" s="26" t="str">
        <f t="shared" si="369"/>
        <v>1Q</v>
      </c>
      <c r="BN105" s="26" t="str">
        <f t="shared" si="369"/>
        <v>2Q</v>
      </c>
      <c r="BO105" s="26" t="str">
        <f t="shared" si="369"/>
        <v>2Q</v>
      </c>
      <c r="BP105" s="26" t="str">
        <f t="shared" si="369"/>
        <v>2Q</v>
      </c>
      <c r="BQ105" s="26" t="str">
        <f t="shared" si="369"/>
        <v>3Q</v>
      </c>
      <c r="BR105" s="26" t="str">
        <f t="shared" si="369"/>
        <v>3Q</v>
      </c>
      <c r="BS105" s="26" t="str">
        <f t="shared" si="369"/>
        <v>3Q</v>
      </c>
      <c r="BT105" s="26" t="str">
        <f t="shared" si="369"/>
        <v>4Q</v>
      </c>
      <c r="BU105" s="26" t="str">
        <f t="shared" si="369"/>
        <v>4Q</v>
      </c>
      <c r="BV105" s="26" t="str">
        <f t="shared" si="369"/>
        <v>4Q</v>
      </c>
      <c r="BW105" s="19" t="s">
        <v>115</v>
      </c>
    </row>
    <row r="106" spans="4:75" customFormat="1" x14ac:dyDescent="0.35">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c r="BG106" s="17"/>
      <c r="BH106" s="17"/>
      <c r="BI106" s="17"/>
      <c r="BJ106" s="17"/>
      <c r="BK106" s="17"/>
      <c r="BL106" s="17"/>
      <c r="BM106" s="17"/>
      <c r="BN106" s="17"/>
      <c r="BO106" s="17"/>
      <c r="BP106" s="17"/>
      <c r="BQ106" s="17"/>
      <c r="BR106" s="17"/>
      <c r="BS106" s="17"/>
      <c r="BT106" s="17"/>
      <c r="BU106" s="17"/>
      <c r="BV106" s="17"/>
    </row>
    <row r="107" spans="4:75" s="17" customFormat="1" x14ac:dyDescent="0.35">
      <c r="D107" s="17" t="s">
        <v>90</v>
      </c>
      <c r="K107" s="6" t="s">
        <v>62</v>
      </c>
      <c r="M107" s="22">
        <v>12</v>
      </c>
      <c r="O107" s="21">
        <f>ROUNDUP(O97/$M107,0)</f>
        <v>1</v>
      </c>
      <c r="P107" s="21">
        <f>ROUNDUP(P97/$M107,0)</f>
        <v>1</v>
      </c>
      <c r="Q107" s="21">
        <f>ROUNDUP(Q97/$M107,0)</f>
        <v>1</v>
      </c>
      <c r="R107" s="21">
        <f>ROUNDUP(R97/$M107,0)</f>
        <v>1</v>
      </c>
      <c r="S107" s="21">
        <f t="shared" ref="S107:AH107" si="370">ROUNDUP(S97/$M107,0)</f>
        <v>1</v>
      </c>
      <c r="T107" s="21">
        <f t="shared" si="370"/>
        <v>1</v>
      </c>
      <c r="U107" s="21">
        <f t="shared" si="370"/>
        <v>1</v>
      </c>
      <c r="V107" s="21">
        <f t="shared" si="370"/>
        <v>1</v>
      </c>
      <c r="W107" s="21">
        <f t="shared" si="370"/>
        <v>1</v>
      </c>
      <c r="X107" s="21">
        <f t="shared" si="370"/>
        <v>1</v>
      </c>
      <c r="Y107" s="21">
        <f t="shared" si="370"/>
        <v>1</v>
      </c>
      <c r="Z107" s="21">
        <f t="shared" si="370"/>
        <v>1</v>
      </c>
      <c r="AA107" s="21">
        <f t="shared" si="370"/>
        <v>2</v>
      </c>
      <c r="AB107" s="21">
        <f t="shared" si="370"/>
        <v>2</v>
      </c>
      <c r="AC107" s="21">
        <f t="shared" si="370"/>
        <v>2</v>
      </c>
      <c r="AD107" s="21">
        <f t="shared" si="370"/>
        <v>2</v>
      </c>
      <c r="AE107" s="21">
        <f t="shared" si="370"/>
        <v>2</v>
      </c>
      <c r="AF107" s="21">
        <f t="shared" si="370"/>
        <v>2</v>
      </c>
      <c r="AG107" s="21">
        <f t="shared" si="370"/>
        <v>2</v>
      </c>
      <c r="AH107" s="21">
        <f t="shared" si="370"/>
        <v>2</v>
      </c>
      <c r="AI107" s="21">
        <f t="shared" ref="AI107:BV107" si="371">ROUNDUP(AI97/$M107,0)</f>
        <v>2</v>
      </c>
      <c r="AJ107" s="21">
        <f t="shared" si="371"/>
        <v>2</v>
      </c>
      <c r="AK107" s="21">
        <f t="shared" si="371"/>
        <v>2</v>
      </c>
      <c r="AL107" s="21">
        <f t="shared" si="371"/>
        <v>2</v>
      </c>
      <c r="AM107" s="21">
        <f t="shared" si="371"/>
        <v>3</v>
      </c>
      <c r="AN107" s="21">
        <f t="shared" si="371"/>
        <v>3</v>
      </c>
      <c r="AO107" s="21">
        <f t="shared" si="371"/>
        <v>3</v>
      </c>
      <c r="AP107" s="21">
        <f t="shared" si="371"/>
        <v>3</v>
      </c>
      <c r="AQ107" s="21">
        <f t="shared" si="371"/>
        <v>3</v>
      </c>
      <c r="AR107" s="21">
        <f t="shared" si="371"/>
        <v>3</v>
      </c>
      <c r="AS107" s="21">
        <f t="shared" si="371"/>
        <v>3</v>
      </c>
      <c r="AT107" s="21">
        <f t="shared" si="371"/>
        <v>3</v>
      </c>
      <c r="AU107" s="21">
        <f t="shared" si="371"/>
        <v>3</v>
      </c>
      <c r="AV107" s="21">
        <f t="shared" si="371"/>
        <v>3</v>
      </c>
      <c r="AW107" s="21">
        <f t="shared" si="371"/>
        <v>3</v>
      </c>
      <c r="AX107" s="21">
        <f t="shared" si="371"/>
        <v>3</v>
      </c>
      <c r="AY107" s="21">
        <f t="shared" si="371"/>
        <v>4</v>
      </c>
      <c r="AZ107" s="21">
        <f t="shared" si="371"/>
        <v>4</v>
      </c>
      <c r="BA107" s="21">
        <f t="shared" si="371"/>
        <v>4</v>
      </c>
      <c r="BB107" s="21">
        <f t="shared" si="371"/>
        <v>4</v>
      </c>
      <c r="BC107" s="21">
        <f t="shared" si="371"/>
        <v>4</v>
      </c>
      <c r="BD107" s="21">
        <f t="shared" si="371"/>
        <v>4</v>
      </c>
      <c r="BE107" s="21">
        <f t="shared" si="371"/>
        <v>4</v>
      </c>
      <c r="BF107" s="21">
        <f t="shared" si="371"/>
        <v>4</v>
      </c>
      <c r="BG107" s="21">
        <f t="shared" si="371"/>
        <v>4</v>
      </c>
      <c r="BH107" s="21">
        <f t="shared" si="371"/>
        <v>4</v>
      </c>
      <c r="BI107" s="21">
        <f t="shared" si="371"/>
        <v>4</v>
      </c>
      <c r="BJ107" s="21">
        <f t="shared" si="371"/>
        <v>4</v>
      </c>
      <c r="BK107" s="21">
        <f t="shared" si="371"/>
        <v>5</v>
      </c>
      <c r="BL107" s="21">
        <f t="shared" si="371"/>
        <v>5</v>
      </c>
      <c r="BM107" s="21">
        <f t="shared" si="371"/>
        <v>5</v>
      </c>
      <c r="BN107" s="21">
        <f t="shared" si="371"/>
        <v>5</v>
      </c>
      <c r="BO107" s="21">
        <f t="shared" si="371"/>
        <v>5</v>
      </c>
      <c r="BP107" s="21">
        <f t="shared" si="371"/>
        <v>5</v>
      </c>
      <c r="BQ107" s="21">
        <f t="shared" si="371"/>
        <v>5</v>
      </c>
      <c r="BR107" s="21">
        <f t="shared" si="371"/>
        <v>5</v>
      </c>
      <c r="BS107" s="21">
        <f t="shared" si="371"/>
        <v>5</v>
      </c>
      <c r="BT107" s="21">
        <f t="shared" si="371"/>
        <v>5</v>
      </c>
      <c r="BU107" s="21">
        <f t="shared" si="371"/>
        <v>5</v>
      </c>
      <c r="BV107" s="21">
        <f t="shared" si="371"/>
        <v>5</v>
      </c>
      <c r="BW107" s="19" t="s">
        <v>146</v>
      </c>
    </row>
    <row r="108" spans="4:75" s="17" customFormat="1" x14ac:dyDescent="0.35">
      <c r="D108" s="17" t="s">
        <v>168</v>
      </c>
      <c r="K108" s="6" t="s">
        <v>62</v>
      </c>
      <c r="M108" s="22">
        <v>6</v>
      </c>
      <c r="O108" s="21">
        <f>ROUNDUP(O97/$M108,0)</f>
        <v>1</v>
      </c>
      <c r="P108" s="21">
        <f>ROUNDUP(P97/$M108,0)</f>
        <v>1</v>
      </c>
      <c r="Q108" s="21">
        <f>ROUNDUP(Q97/$M108,0)</f>
        <v>1</v>
      </c>
      <c r="R108" s="21">
        <f>ROUNDUP(R97/$M108,0)</f>
        <v>1</v>
      </c>
      <c r="S108" s="21">
        <f t="shared" ref="S108:AH108" si="372">ROUNDUP(S97/$M108,0)</f>
        <v>1</v>
      </c>
      <c r="T108" s="21">
        <f t="shared" si="372"/>
        <v>1</v>
      </c>
      <c r="U108" s="21">
        <f t="shared" si="372"/>
        <v>2</v>
      </c>
      <c r="V108" s="21">
        <f t="shared" si="372"/>
        <v>2</v>
      </c>
      <c r="W108" s="21">
        <f t="shared" si="372"/>
        <v>2</v>
      </c>
      <c r="X108" s="21">
        <f t="shared" si="372"/>
        <v>2</v>
      </c>
      <c r="Y108" s="21">
        <f t="shared" si="372"/>
        <v>2</v>
      </c>
      <c r="Z108" s="21">
        <f t="shared" si="372"/>
        <v>2</v>
      </c>
      <c r="AA108" s="21">
        <f t="shared" si="372"/>
        <v>3</v>
      </c>
      <c r="AB108" s="21">
        <f t="shared" si="372"/>
        <v>3</v>
      </c>
      <c r="AC108" s="21">
        <f t="shared" si="372"/>
        <v>3</v>
      </c>
      <c r="AD108" s="21">
        <f t="shared" si="372"/>
        <v>3</v>
      </c>
      <c r="AE108" s="21">
        <f t="shared" si="372"/>
        <v>3</v>
      </c>
      <c r="AF108" s="21">
        <f t="shared" si="372"/>
        <v>3</v>
      </c>
      <c r="AG108" s="21">
        <f t="shared" si="372"/>
        <v>4</v>
      </c>
      <c r="AH108" s="21">
        <f t="shared" si="372"/>
        <v>4</v>
      </c>
      <c r="AI108" s="21">
        <f t="shared" ref="AI108:BV108" si="373">ROUNDUP(AI97/$M108,0)</f>
        <v>4</v>
      </c>
      <c r="AJ108" s="21">
        <f t="shared" si="373"/>
        <v>4</v>
      </c>
      <c r="AK108" s="21">
        <f t="shared" si="373"/>
        <v>4</v>
      </c>
      <c r="AL108" s="21">
        <f t="shared" si="373"/>
        <v>4</v>
      </c>
      <c r="AM108" s="21">
        <f t="shared" si="373"/>
        <v>5</v>
      </c>
      <c r="AN108" s="21">
        <f t="shared" si="373"/>
        <v>5</v>
      </c>
      <c r="AO108" s="21">
        <f t="shared" si="373"/>
        <v>5</v>
      </c>
      <c r="AP108" s="21">
        <f t="shared" si="373"/>
        <v>5</v>
      </c>
      <c r="AQ108" s="21">
        <f t="shared" si="373"/>
        <v>5</v>
      </c>
      <c r="AR108" s="21">
        <f t="shared" si="373"/>
        <v>5</v>
      </c>
      <c r="AS108" s="21">
        <f t="shared" si="373"/>
        <v>6</v>
      </c>
      <c r="AT108" s="21">
        <f t="shared" si="373"/>
        <v>6</v>
      </c>
      <c r="AU108" s="21">
        <f t="shared" si="373"/>
        <v>6</v>
      </c>
      <c r="AV108" s="21">
        <f t="shared" si="373"/>
        <v>6</v>
      </c>
      <c r="AW108" s="21">
        <f t="shared" si="373"/>
        <v>6</v>
      </c>
      <c r="AX108" s="21">
        <f t="shared" si="373"/>
        <v>6</v>
      </c>
      <c r="AY108" s="21">
        <f t="shared" si="373"/>
        <v>7</v>
      </c>
      <c r="AZ108" s="21">
        <f t="shared" si="373"/>
        <v>7</v>
      </c>
      <c r="BA108" s="21">
        <f t="shared" si="373"/>
        <v>7</v>
      </c>
      <c r="BB108" s="21">
        <f t="shared" si="373"/>
        <v>7</v>
      </c>
      <c r="BC108" s="21">
        <f t="shared" si="373"/>
        <v>7</v>
      </c>
      <c r="BD108" s="21">
        <f t="shared" si="373"/>
        <v>7</v>
      </c>
      <c r="BE108" s="21">
        <f t="shared" si="373"/>
        <v>8</v>
      </c>
      <c r="BF108" s="21">
        <f t="shared" si="373"/>
        <v>8</v>
      </c>
      <c r="BG108" s="21">
        <f t="shared" si="373"/>
        <v>8</v>
      </c>
      <c r="BH108" s="21">
        <f t="shared" si="373"/>
        <v>8</v>
      </c>
      <c r="BI108" s="21">
        <f t="shared" si="373"/>
        <v>8</v>
      </c>
      <c r="BJ108" s="21">
        <f t="shared" si="373"/>
        <v>8</v>
      </c>
      <c r="BK108" s="21">
        <f t="shared" si="373"/>
        <v>9</v>
      </c>
      <c r="BL108" s="21">
        <f t="shared" si="373"/>
        <v>9</v>
      </c>
      <c r="BM108" s="21">
        <f t="shared" si="373"/>
        <v>9</v>
      </c>
      <c r="BN108" s="21">
        <f t="shared" si="373"/>
        <v>9</v>
      </c>
      <c r="BO108" s="21">
        <f t="shared" si="373"/>
        <v>9</v>
      </c>
      <c r="BP108" s="21">
        <f t="shared" si="373"/>
        <v>9</v>
      </c>
      <c r="BQ108" s="21">
        <f t="shared" si="373"/>
        <v>10</v>
      </c>
      <c r="BR108" s="21">
        <f t="shared" si="373"/>
        <v>10</v>
      </c>
      <c r="BS108" s="21">
        <f t="shared" si="373"/>
        <v>10</v>
      </c>
      <c r="BT108" s="21">
        <f t="shared" si="373"/>
        <v>10</v>
      </c>
      <c r="BU108" s="21">
        <f t="shared" si="373"/>
        <v>10</v>
      </c>
      <c r="BV108" s="21">
        <f t="shared" si="373"/>
        <v>10</v>
      </c>
      <c r="BW108" s="19" t="s">
        <v>162</v>
      </c>
    </row>
    <row r="109" spans="4:75" s="17" customFormat="1" x14ac:dyDescent="0.35">
      <c r="D109" s="17" t="s">
        <v>66</v>
      </c>
      <c r="K109" s="6" t="s">
        <v>62</v>
      </c>
      <c r="M109" s="22">
        <v>3</v>
      </c>
      <c r="O109" s="21">
        <f>ROUNDUP(O97/$M109,0)</f>
        <v>1</v>
      </c>
      <c r="P109" s="21">
        <f>ROUNDUP(P97/$M109,0)</f>
        <v>1</v>
      </c>
      <c r="Q109" s="21">
        <f>ROUNDUP(Q97/$M109,0)</f>
        <v>1</v>
      </c>
      <c r="R109" s="21">
        <f>ROUNDUP(R97/$M109,0)</f>
        <v>2</v>
      </c>
      <c r="S109" s="21">
        <f t="shared" ref="S109:AH109" si="374">ROUNDUP(S97/$M109,0)</f>
        <v>2</v>
      </c>
      <c r="T109" s="21">
        <f t="shared" si="374"/>
        <v>2</v>
      </c>
      <c r="U109" s="21">
        <f t="shared" si="374"/>
        <v>3</v>
      </c>
      <c r="V109" s="21">
        <f t="shared" si="374"/>
        <v>3</v>
      </c>
      <c r="W109" s="21">
        <f t="shared" si="374"/>
        <v>3</v>
      </c>
      <c r="X109" s="21">
        <f t="shared" si="374"/>
        <v>4</v>
      </c>
      <c r="Y109" s="21">
        <f t="shared" si="374"/>
        <v>4</v>
      </c>
      <c r="Z109" s="21">
        <f t="shared" si="374"/>
        <v>4</v>
      </c>
      <c r="AA109" s="21">
        <f t="shared" si="374"/>
        <v>5</v>
      </c>
      <c r="AB109" s="21">
        <f t="shared" si="374"/>
        <v>5</v>
      </c>
      <c r="AC109" s="21">
        <f t="shared" si="374"/>
        <v>5</v>
      </c>
      <c r="AD109" s="21">
        <f t="shared" si="374"/>
        <v>6</v>
      </c>
      <c r="AE109" s="21">
        <f t="shared" si="374"/>
        <v>6</v>
      </c>
      <c r="AF109" s="21">
        <f t="shared" si="374"/>
        <v>6</v>
      </c>
      <c r="AG109" s="21">
        <f t="shared" si="374"/>
        <v>7</v>
      </c>
      <c r="AH109" s="21">
        <f t="shared" si="374"/>
        <v>7</v>
      </c>
      <c r="AI109" s="21">
        <f t="shared" ref="AI109:BV109" si="375">ROUNDUP(AI97/$M109,0)</f>
        <v>7</v>
      </c>
      <c r="AJ109" s="21">
        <f t="shared" si="375"/>
        <v>8</v>
      </c>
      <c r="AK109" s="21">
        <f t="shared" si="375"/>
        <v>8</v>
      </c>
      <c r="AL109" s="21">
        <f t="shared" si="375"/>
        <v>8</v>
      </c>
      <c r="AM109" s="21">
        <f t="shared" si="375"/>
        <v>9</v>
      </c>
      <c r="AN109" s="21">
        <f t="shared" si="375"/>
        <v>9</v>
      </c>
      <c r="AO109" s="21">
        <f t="shared" si="375"/>
        <v>9</v>
      </c>
      <c r="AP109" s="21">
        <f t="shared" si="375"/>
        <v>10</v>
      </c>
      <c r="AQ109" s="21">
        <f t="shared" si="375"/>
        <v>10</v>
      </c>
      <c r="AR109" s="21">
        <f t="shared" si="375"/>
        <v>10</v>
      </c>
      <c r="AS109" s="21">
        <f t="shared" si="375"/>
        <v>11</v>
      </c>
      <c r="AT109" s="21">
        <f t="shared" si="375"/>
        <v>11</v>
      </c>
      <c r="AU109" s="21">
        <f t="shared" si="375"/>
        <v>11</v>
      </c>
      <c r="AV109" s="21">
        <f t="shared" si="375"/>
        <v>12</v>
      </c>
      <c r="AW109" s="21">
        <f t="shared" si="375"/>
        <v>12</v>
      </c>
      <c r="AX109" s="21">
        <f t="shared" si="375"/>
        <v>12</v>
      </c>
      <c r="AY109" s="21">
        <f t="shared" si="375"/>
        <v>13</v>
      </c>
      <c r="AZ109" s="21">
        <f t="shared" si="375"/>
        <v>13</v>
      </c>
      <c r="BA109" s="21">
        <f t="shared" si="375"/>
        <v>13</v>
      </c>
      <c r="BB109" s="21">
        <f t="shared" si="375"/>
        <v>14</v>
      </c>
      <c r="BC109" s="21">
        <f t="shared" si="375"/>
        <v>14</v>
      </c>
      <c r="BD109" s="21">
        <f t="shared" si="375"/>
        <v>14</v>
      </c>
      <c r="BE109" s="21">
        <f t="shared" si="375"/>
        <v>15</v>
      </c>
      <c r="BF109" s="21">
        <f t="shared" si="375"/>
        <v>15</v>
      </c>
      <c r="BG109" s="21">
        <f t="shared" si="375"/>
        <v>15</v>
      </c>
      <c r="BH109" s="21">
        <f t="shared" si="375"/>
        <v>16</v>
      </c>
      <c r="BI109" s="21">
        <f t="shared" si="375"/>
        <v>16</v>
      </c>
      <c r="BJ109" s="21">
        <f t="shared" si="375"/>
        <v>16</v>
      </c>
      <c r="BK109" s="21">
        <f t="shared" si="375"/>
        <v>17</v>
      </c>
      <c r="BL109" s="21">
        <f t="shared" si="375"/>
        <v>17</v>
      </c>
      <c r="BM109" s="21">
        <f t="shared" si="375"/>
        <v>17</v>
      </c>
      <c r="BN109" s="21">
        <f t="shared" si="375"/>
        <v>18</v>
      </c>
      <c r="BO109" s="21">
        <f t="shared" si="375"/>
        <v>18</v>
      </c>
      <c r="BP109" s="21">
        <f t="shared" si="375"/>
        <v>18</v>
      </c>
      <c r="BQ109" s="21">
        <f t="shared" si="375"/>
        <v>19</v>
      </c>
      <c r="BR109" s="21">
        <f t="shared" si="375"/>
        <v>19</v>
      </c>
      <c r="BS109" s="21">
        <f t="shared" si="375"/>
        <v>19</v>
      </c>
      <c r="BT109" s="21">
        <f t="shared" si="375"/>
        <v>20</v>
      </c>
      <c r="BU109" s="21">
        <f t="shared" si="375"/>
        <v>20</v>
      </c>
      <c r="BV109" s="21">
        <f t="shared" si="375"/>
        <v>20</v>
      </c>
      <c r="BW109" s="19" t="s">
        <v>116</v>
      </c>
    </row>
    <row r="110" spans="4:75" customFormat="1" x14ac:dyDescent="0.35">
      <c r="S110" s="17"/>
      <c r="T110" s="17"/>
      <c r="U110" s="17"/>
      <c r="V110" s="17"/>
      <c r="W110" s="17"/>
      <c r="X110" s="17"/>
      <c r="Y110" s="17"/>
      <c r="Z110" s="17"/>
      <c r="AA110" s="17"/>
      <c r="AB110" s="17"/>
      <c r="AC110" s="17"/>
      <c r="AD110" s="17"/>
      <c r="AE110" s="17"/>
      <c r="AF110" s="17"/>
      <c r="AG110" s="17"/>
      <c r="AH110" s="17"/>
      <c r="AI110" s="17"/>
      <c r="AJ110" s="17"/>
      <c r="AK110" s="17"/>
      <c r="AL110" s="17"/>
      <c r="AM110" s="17"/>
      <c r="AN110" s="17"/>
      <c r="AO110" s="17"/>
      <c r="AP110" s="17"/>
      <c r="AQ110" s="17"/>
      <c r="AR110" s="17"/>
      <c r="AS110" s="17"/>
      <c r="AT110" s="17"/>
      <c r="AU110" s="17"/>
      <c r="AV110" s="17"/>
      <c r="AW110" s="17"/>
      <c r="AX110" s="17"/>
      <c r="AY110" s="17"/>
      <c r="AZ110" s="17"/>
      <c r="BA110" s="17"/>
      <c r="BB110" s="17"/>
      <c r="BC110" s="17"/>
      <c r="BD110" s="17"/>
      <c r="BE110" s="17"/>
      <c r="BF110" s="17"/>
      <c r="BG110" s="17"/>
      <c r="BH110" s="17"/>
      <c r="BI110" s="17"/>
      <c r="BJ110" s="17"/>
      <c r="BK110" s="17"/>
      <c r="BL110" s="17"/>
      <c r="BM110" s="17"/>
      <c r="BN110" s="17"/>
      <c r="BO110" s="17"/>
      <c r="BP110" s="17"/>
      <c r="BQ110" s="17"/>
      <c r="BR110" s="17"/>
      <c r="BS110" s="17"/>
      <c r="BT110" s="17"/>
      <c r="BU110" s="17"/>
      <c r="BV110" s="17"/>
    </row>
    <row r="111" spans="4:75" s="17" customFormat="1" x14ac:dyDescent="0.35">
      <c r="D111" s="17" t="s">
        <v>167</v>
      </c>
      <c r="K111" s="6" t="s">
        <v>62</v>
      </c>
      <c r="M111" s="22">
        <v>2</v>
      </c>
      <c r="O111" s="21">
        <f>IF(MOD(O108,$M111)=0,$M111,MOD(O108,$M111))</f>
        <v>1</v>
      </c>
      <c r="P111" s="21">
        <f t="shared" ref="P111:R112" si="376">IF(MOD(P108,$M111)=0,$M111,MOD(P108,$M111))</f>
        <v>1</v>
      </c>
      <c r="Q111" s="21">
        <f t="shared" si="376"/>
        <v>1</v>
      </c>
      <c r="R111" s="21">
        <f t="shared" si="376"/>
        <v>1</v>
      </c>
      <c r="S111" s="21">
        <f t="shared" ref="S111:AH112" si="377">IF(MOD(S108,$M111)=0,$M111,MOD(S108,$M111))</f>
        <v>1</v>
      </c>
      <c r="T111" s="21">
        <f t="shared" si="377"/>
        <v>1</v>
      </c>
      <c r="U111" s="21">
        <f t="shared" si="377"/>
        <v>2</v>
      </c>
      <c r="V111" s="21">
        <f t="shared" si="377"/>
        <v>2</v>
      </c>
      <c r="W111" s="21">
        <f t="shared" si="377"/>
        <v>2</v>
      </c>
      <c r="X111" s="21">
        <f t="shared" si="377"/>
        <v>2</v>
      </c>
      <c r="Y111" s="21">
        <f t="shared" si="377"/>
        <v>2</v>
      </c>
      <c r="Z111" s="21">
        <f t="shared" si="377"/>
        <v>2</v>
      </c>
      <c r="AA111" s="21">
        <f t="shared" si="377"/>
        <v>1</v>
      </c>
      <c r="AB111" s="21">
        <f t="shared" si="377"/>
        <v>1</v>
      </c>
      <c r="AC111" s="21">
        <f t="shared" si="377"/>
        <v>1</v>
      </c>
      <c r="AD111" s="21">
        <f t="shared" si="377"/>
        <v>1</v>
      </c>
      <c r="AE111" s="21">
        <f t="shared" si="377"/>
        <v>1</v>
      </c>
      <c r="AF111" s="21">
        <f t="shared" si="377"/>
        <v>1</v>
      </c>
      <c r="AG111" s="21">
        <f t="shared" si="377"/>
        <v>2</v>
      </c>
      <c r="AH111" s="21">
        <f t="shared" si="377"/>
        <v>2</v>
      </c>
      <c r="AI111" s="21">
        <f t="shared" ref="AI111:BV112" si="378">IF(MOD(AI108,$M111)=0,$M111,MOD(AI108,$M111))</f>
        <v>2</v>
      </c>
      <c r="AJ111" s="21">
        <f t="shared" si="378"/>
        <v>2</v>
      </c>
      <c r="AK111" s="21">
        <f t="shared" si="378"/>
        <v>2</v>
      </c>
      <c r="AL111" s="21">
        <f t="shared" si="378"/>
        <v>2</v>
      </c>
      <c r="AM111" s="21">
        <f t="shared" si="378"/>
        <v>1</v>
      </c>
      <c r="AN111" s="21">
        <f t="shared" si="378"/>
        <v>1</v>
      </c>
      <c r="AO111" s="21">
        <f t="shared" si="378"/>
        <v>1</v>
      </c>
      <c r="AP111" s="21">
        <f t="shared" si="378"/>
        <v>1</v>
      </c>
      <c r="AQ111" s="21">
        <f t="shared" si="378"/>
        <v>1</v>
      </c>
      <c r="AR111" s="21">
        <f t="shared" si="378"/>
        <v>1</v>
      </c>
      <c r="AS111" s="21">
        <f t="shared" si="378"/>
        <v>2</v>
      </c>
      <c r="AT111" s="21">
        <f t="shared" si="378"/>
        <v>2</v>
      </c>
      <c r="AU111" s="21">
        <f t="shared" si="378"/>
        <v>2</v>
      </c>
      <c r="AV111" s="21">
        <f t="shared" si="378"/>
        <v>2</v>
      </c>
      <c r="AW111" s="21">
        <f t="shared" si="378"/>
        <v>2</v>
      </c>
      <c r="AX111" s="21">
        <f t="shared" si="378"/>
        <v>2</v>
      </c>
      <c r="AY111" s="21">
        <f t="shared" si="378"/>
        <v>1</v>
      </c>
      <c r="AZ111" s="21">
        <f t="shared" si="378"/>
        <v>1</v>
      </c>
      <c r="BA111" s="21">
        <f t="shared" si="378"/>
        <v>1</v>
      </c>
      <c r="BB111" s="21">
        <f t="shared" si="378"/>
        <v>1</v>
      </c>
      <c r="BC111" s="21">
        <f t="shared" si="378"/>
        <v>1</v>
      </c>
      <c r="BD111" s="21">
        <f t="shared" si="378"/>
        <v>1</v>
      </c>
      <c r="BE111" s="21">
        <f t="shared" si="378"/>
        <v>2</v>
      </c>
      <c r="BF111" s="21">
        <f t="shared" si="378"/>
        <v>2</v>
      </c>
      <c r="BG111" s="21">
        <f t="shared" si="378"/>
        <v>2</v>
      </c>
      <c r="BH111" s="21">
        <f t="shared" si="378"/>
        <v>2</v>
      </c>
      <c r="BI111" s="21">
        <f t="shared" si="378"/>
        <v>2</v>
      </c>
      <c r="BJ111" s="21">
        <f t="shared" si="378"/>
        <v>2</v>
      </c>
      <c r="BK111" s="21">
        <f t="shared" si="378"/>
        <v>1</v>
      </c>
      <c r="BL111" s="21">
        <f t="shared" si="378"/>
        <v>1</v>
      </c>
      <c r="BM111" s="21">
        <f t="shared" si="378"/>
        <v>1</v>
      </c>
      <c r="BN111" s="21">
        <f t="shared" si="378"/>
        <v>1</v>
      </c>
      <c r="BO111" s="21">
        <f t="shared" si="378"/>
        <v>1</v>
      </c>
      <c r="BP111" s="21">
        <f t="shared" si="378"/>
        <v>1</v>
      </c>
      <c r="BQ111" s="21">
        <f t="shared" si="378"/>
        <v>2</v>
      </c>
      <c r="BR111" s="21">
        <f t="shared" si="378"/>
        <v>2</v>
      </c>
      <c r="BS111" s="21">
        <f t="shared" si="378"/>
        <v>2</v>
      </c>
      <c r="BT111" s="21">
        <f t="shared" si="378"/>
        <v>2</v>
      </c>
      <c r="BU111" s="21">
        <f t="shared" si="378"/>
        <v>2</v>
      </c>
      <c r="BV111" s="21">
        <f t="shared" si="378"/>
        <v>2</v>
      </c>
      <c r="BW111" s="19" t="s">
        <v>161</v>
      </c>
    </row>
    <row r="112" spans="4:75" s="17" customFormat="1" x14ac:dyDescent="0.35">
      <c r="D112" s="17" t="s">
        <v>103</v>
      </c>
      <c r="K112" s="6" t="s">
        <v>62</v>
      </c>
      <c r="M112" s="22">
        <v>4</v>
      </c>
      <c r="O112" s="21">
        <f>IF(MOD(O109,$M112)=0,$M112,MOD(O109,$M112))</f>
        <v>1</v>
      </c>
      <c r="P112" s="21">
        <f t="shared" si="376"/>
        <v>1</v>
      </c>
      <c r="Q112" s="21">
        <f t="shared" si="376"/>
        <v>1</v>
      </c>
      <c r="R112" s="21">
        <f t="shared" si="376"/>
        <v>2</v>
      </c>
      <c r="S112" s="21">
        <f t="shared" si="377"/>
        <v>2</v>
      </c>
      <c r="T112" s="21">
        <f t="shared" si="377"/>
        <v>2</v>
      </c>
      <c r="U112" s="21">
        <f t="shared" si="377"/>
        <v>3</v>
      </c>
      <c r="V112" s="21">
        <f t="shared" si="377"/>
        <v>3</v>
      </c>
      <c r="W112" s="21">
        <f t="shared" si="377"/>
        <v>3</v>
      </c>
      <c r="X112" s="21">
        <f t="shared" si="377"/>
        <v>4</v>
      </c>
      <c r="Y112" s="21">
        <f t="shared" si="377"/>
        <v>4</v>
      </c>
      <c r="Z112" s="21">
        <f t="shared" si="377"/>
        <v>4</v>
      </c>
      <c r="AA112" s="21">
        <f t="shared" si="377"/>
        <v>1</v>
      </c>
      <c r="AB112" s="21">
        <f t="shared" si="377"/>
        <v>1</v>
      </c>
      <c r="AC112" s="21">
        <f t="shared" si="377"/>
        <v>1</v>
      </c>
      <c r="AD112" s="21">
        <f t="shared" si="377"/>
        <v>2</v>
      </c>
      <c r="AE112" s="21">
        <f t="shared" si="377"/>
        <v>2</v>
      </c>
      <c r="AF112" s="21">
        <f t="shared" si="377"/>
        <v>2</v>
      </c>
      <c r="AG112" s="21">
        <f t="shared" si="377"/>
        <v>3</v>
      </c>
      <c r="AH112" s="21">
        <f t="shared" si="377"/>
        <v>3</v>
      </c>
      <c r="AI112" s="21">
        <f t="shared" si="378"/>
        <v>3</v>
      </c>
      <c r="AJ112" s="21">
        <f t="shared" si="378"/>
        <v>4</v>
      </c>
      <c r="AK112" s="21">
        <f t="shared" si="378"/>
        <v>4</v>
      </c>
      <c r="AL112" s="21">
        <f t="shared" si="378"/>
        <v>4</v>
      </c>
      <c r="AM112" s="21">
        <f t="shared" si="378"/>
        <v>1</v>
      </c>
      <c r="AN112" s="21">
        <f t="shared" si="378"/>
        <v>1</v>
      </c>
      <c r="AO112" s="21">
        <f t="shared" si="378"/>
        <v>1</v>
      </c>
      <c r="AP112" s="21">
        <f t="shared" si="378"/>
        <v>2</v>
      </c>
      <c r="AQ112" s="21">
        <f t="shared" si="378"/>
        <v>2</v>
      </c>
      <c r="AR112" s="21">
        <f t="shared" si="378"/>
        <v>2</v>
      </c>
      <c r="AS112" s="21">
        <f t="shared" si="378"/>
        <v>3</v>
      </c>
      <c r="AT112" s="21">
        <f t="shared" si="378"/>
        <v>3</v>
      </c>
      <c r="AU112" s="21">
        <f t="shared" si="378"/>
        <v>3</v>
      </c>
      <c r="AV112" s="21">
        <f t="shared" si="378"/>
        <v>4</v>
      </c>
      <c r="AW112" s="21">
        <f t="shared" si="378"/>
        <v>4</v>
      </c>
      <c r="AX112" s="21">
        <f t="shared" si="378"/>
        <v>4</v>
      </c>
      <c r="AY112" s="21">
        <f t="shared" si="378"/>
        <v>1</v>
      </c>
      <c r="AZ112" s="21">
        <f t="shared" si="378"/>
        <v>1</v>
      </c>
      <c r="BA112" s="21">
        <f t="shared" si="378"/>
        <v>1</v>
      </c>
      <c r="BB112" s="21">
        <f t="shared" si="378"/>
        <v>2</v>
      </c>
      <c r="BC112" s="21">
        <f t="shared" si="378"/>
        <v>2</v>
      </c>
      <c r="BD112" s="21">
        <f t="shared" si="378"/>
        <v>2</v>
      </c>
      <c r="BE112" s="21">
        <f t="shared" si="378"/>
        <v>3</v>
      </c>
      <c r="BF112" s="21">
        <f t="shared" si="378"/>
        <v>3</v>
      </c>
      <c r="BG112" s="21">
        <f t="shared" si="378"/>
        <v>3</v>
      </c>
      <c r="BH112" s="21">
        <f t="shared" si="378"/>
        <v>4</v>
      </c>
      <c r="BI112" s="21">
        <f t="shared" si="378"/>
        <v>4</v>
      </c>
      <c r="BJ112" s="21">
        <f t="shared" si="378"/>
        <v>4</v>
      </c>
      <c r="BK112" s="21">
        <f t="shared" si="378"/>
        <v>1</v>
      </c>
      <c r="BL112" s="21">
        <f t="shared" si="378"/>
        <v>1</v>
      </c>
      <c r="BM112" s="21">
        <f t="shared" si="378"/>
        <v>1</v>
      </c>
      <c r="BN112" s="21">
        <f t="shared" si="378"/>
        <v>2</v>
      </c>
      <c r="BO112" s="21">
        <f t="shared" si="378"/>
        <v>2</v>
      </c>
      <c r="BP112" s="21">
        <f t="shared" si="378"/>
        <v>2</v>
      </c>
      <c r="BQ112" s="21">
        <f t="shared" si="378"/>
        <v>3</v>
      </c>
      <c r="BR112" s="21">
        <f t="shared" si="378"/>
        <v>3</v>
      </c>
      <c r="BS112" s="21">
        <f t="shared" si="378"/>
        <v>3</v>
      </c>
      <c r="BT112" s="21">
        <f t="shared" si="378"/>
        <v>4</v>
      </c>
      <c r="BU112" s="21">
        <f t="shared" si="378"/>
        <v>4</v>
      </c>
      <c r="BV112" s="21">
        <f t="shared" si="378"/>
        <v>4</v>
      </c>
      <c r="BW112" s="19" t="s">
        <v>123</v>
      </c>
    </row>
    <row r="113" spans="1:75" s="17" customFormat="1" x14ac:dyDescent="0.35">
      <c r="D113" s="17" t="s">
        <v>117</v>
      </c>
      <c r="K113" s="6" t="s">
        <v>62</v>
      </c>
      <c r="M113" s="22">
        <v>12</v>
      </c>
      <c r="O113" s="22">
        <v>1</v>
      </c>
      <c r="P113" s="21">
        <f>IF(O113=$M113,1,O113+1)</f>
        <v>2</v>
      </c>
      <c r="Q113" s="21">
        <f t="shared" ref="Q113:R113" si="379">IF(P113=$M113,1,P113+1)</f>
        <v>3</v>
      </c>
      <c r="R113" s="21">
        <f t="shared" si="379"/>
        <v>4</v>
      </c>
      <c r="S113" s="21">
        <f t="shared" ref="S113:AH113" si="380">IF(R113=$M113,1,R113+1)</f>
        <v>5</v>
      </c>
      <c r="T113" s="21">
        <f t="shared" si="380"/>
        <v>6</v>
      </c>
      <c r="U113" s="21">
        <f t="shared" si="380"/>
        <v>7</v>
      </c>
      <c r="V113" s="21">
        <f t="shared" si="380"/>
        <v>8</v>
      </c>
      <c r="W113" s="21">
        <f t="shared" si="380"/>
        <v>9</v>
      </c>
      <c r="X113" s="21">
        <f t="shared" si="380"/>
        <v>10</v>
      </c>
      <c r="Y113" s="21">
        <f t="shared" si="380"/>
        <v>11</v>
      </c>
      <c r="Z113" s="21">
        <f t="shared" si="380"/>
        <v>12</v>
      </c>
      <c r="AA113" s="21">
        <f t="shared" si="380"/>
        <v>1</v>
      </c>
      <c r="AB113" s="21">
        <f t="shared" si="380"/>
        <v>2</v>
      </c>
      <c r="AC113" s="21">
        <f t="shared" si="380"/>
        <v>3</v>
      </c>
      <c r="AD113" s="21">
        <f t="shared" si="380"/>
        <v>4</v>
      </c>
      <c r="AE113" s="21">
        <f t="shared" si="380"/>
        <v>5</v>
      </c>
      <c r="AF113" s="21">
        <f t="shared" si="380"/>
        <v>6</v>
      </c>
      <c r="AG113" s="21">
        <f t="shared" si="380"/>
        <v>7</v>
      </c>
      <c r="AH113" s="21">
        <f t="shared" si="380"/>
        <v>8</v>
      </c>
      <c r="AI113" s="21">
        <f t="shared" ref="AI113:BV113" si="381">IF(AH113=$M113,1,AH113+1)</f>
        <v>9</v>
      </c>
      <c r="AJ113" s="21">
        <f t="shared" si="381"/>
        <v>10</v>
      </c>
      <c r="AK113" s="21">
        <f t="shared" si="381"/>
        <v>11</v>
      </c>
      <c r="AL113" s="21">
        <f t="shared" si="381"/>
        <v>12</v>
      </c>
      <c r="AM113" s="21">
        <f t="shared" si="381"/>
        <v>1</v>
      </c>
      <c r="AN113" s="21">
        <f t="shared" si="381"/>
        <v>2</v>
      </c>
      <c r="AO113" s="21">
        <f t="shared" si="381"/>
        <v>3</v>
      </c>
      <c r="AP113" s="21">
        <f t="shared" si="381"/>
        <v>4</v>
      </c>
      <c r="AQ113" s="21">
        <f t="shared" si="381"/>
        <v>5</v>
      </c>
      <c r="AR113" s="21">
        <f t="shared" si="381"/>
        <v>6</v>
      </c>
      <c r="AS113" s="21">
        <f t="shared" si="381"/>
        <v>7</v>
      </c>
      <c r="AT113" s="21">
        <f t="shared" si="381"/>
        <v>8</v>
      </c>
      <c r="AU113" s="21">
        <f t="shared" si="381"/>
        <v>9</v>
      </c>
      <c r="AV113" s="21">
        <f t="shared" si="381"/>
        <v>10</v>
      </c>
      <c r="AW113" s="21">
        <f t="shared" si="381"/>
        <v>11</v>
      </c>
      <c r="AX113" s="21">
        <f t="shared" si="381"/>
        <v>12</v>
      </c>
      <c r="AY113" s="21">
        <f t="shared" si="381"/>
        <v>1</v>
      </c>
      <c r="AZ113" s="21">
        <f t="shared" si="381"/>
        <v>2</v>
      </c>
      <c r="BA113" s="21">
        <f t="shared" si="381"/>
        <v>3</v>
      </c>
      <c r="BB113" s="21">
        <f t="shared" si="381"/>
        <v>4</v>
      </c>
      <c r="BC113" s="21">
        <f t="shared" si="381"/>
        <v>5</v>
      </c>
      <c r="BD113" s="21">
        <f t="shared" si="381"/>
        <v>6</v>
      </c>
      <c r="BE113" s="21">
        <f t="shared" si="381"/>
        <v>7</v>
      </c>
      <c r="BF113" s="21">
        <f t="shared" si="381"/>
        <v>8</v>
      </c>
      <c r="BG113" s="21">
        <f t="shared" si="381"/>
        <v>9</v>
      </c>
      <c r="BH113" s="21">
        <f t="shared" si="381"/>
        <v>10</v>
      </c>
      <c r="BI113" s="21">
        <f t="shared" si="381"/>
        <v>11</v>
      </c>
      <c r="BJ113" s="21">
        <f t="shared" si="381"/>
        <v>12</v>
      </c>
      <c r="BK113" s="21">
        <f t="shared" si="381"/>
        <v>1</v>
      </c>
      <c r="BL113" s="21">
        <f t="shared" si="381"/>
        <v>2</v>
      </c>
      <c r="BM113" s="21">
        <f t="shared" si="381"/>
        <v>3</v>
      </c>
      <c r="BN113" s="21">
        <f t="shared" si="381"/>
        <v>4</v>
      </c>
      <c r="BO113" s="21">
        <f t="shared" si="381"/>
        <v>5</v>
      </c>
      <c r="BP113" s="21">
        <f t="shared" si="381"/>
        <v>6</v>
      </c>
      <c r="BQ113" s="21">
        <f t="shared" si="381"/>
        <v>7</v>
      </c>
      <c r="BR113" s="21">
        <f t="shared" si="381"/>
        <v>8</v>
      </c>
      <c r="BS113" s="21">
        <f t="shared" si="381"/>
        <v>9</v>
      </c>
      <c r="BT113" s="21">
        <f t="shared" si="381"/>
        <v>10</v>
      </c>
      <c r="BU113" s="21">
        <f t="shared" si="381"/>
        <v>11</v>
      </c>
      <c r="BV113" s="21">
        <f t="shared" si="381"/>
        <v>12</v>
      </c>
      <c r="BW113" s="19" t="s">
        <v>122</v>
      </c>
    </row>
    <row r="114" spans="1:75" s="17" customFormat="1" x14ac:dyDescent="0.35"/>
    <row r="115" spans="1:75" s="17" customFormat="1" x14ac:dyDescent="0.35">
      <c r="D115" s="17" t="s">
        <v>92</v>
      </c>
      <c r="K115" s="6" t="s">
        <v>21</v>
      </c>
      <c r="O115" s="45" t="b">
        <f t="shared" ref="O115" si="382">O113=$M113</f>
        <v>0</v>
      </c>
      <c r="P115" s="45" t="b">
        <f t="shared" ref="P115:BV115" si="383">P113=$M113</f>
        <v>0</v>
      </c>
      <c r="Q115" s="45" t="b">
        <f t="shared" si="383"/>
        <v>0</v>
      </c>
      <c r="R115" s="45" t="b">
        <f t="shared" si="383"/>
        <v>0</v>
      </c>
      <c r="S115" s="45" t="b">
        <f t="shared" si="383"/>
        <v>0</v>
      </c>
      <c r="T115" s="45" t="b">
        <f t="shared" si="383"/>
        <v>0</v>
      </c>
      <c r="U115" s="45" t="b">
        <f t="shared" si="383"/>
        <v>0</v>
      </c>
      <c r="V115" s="45" t="b">
        <f t="shared" si="383"/>
        <v>0</v>
      </c>
      <c r="W115" s="45" t="b">
        <f t="shared" si="383"/>
        <v>0</v>
      </c>
      <c r="X115" s="45" t="b">
        <f t="shared" si="383"/>
        <v>0</v>
      </c>
      <c r="Y115" s="45" t="b">
        <f t="shared" si="383"/>
        <v>0</v>
      </c>
      <c r="Z115" s="45" t="b">
        <f t="shared" si="383"/>
        <v>1</v>
      </c>
      <c r="AA115" s="45" t="b">
        <f t="shared" si="383"/>
        <v>0</v>
      </c>
      <c r="AB115" s="45" t="b">
        <f t="shared" si="383"/>
        <v>0</v>
      </c>
      <c r="AC115" s="45" t="b">
        <f t="shared" si="383"/>
        <v>0</v>
      </c>
      <c r="AD115" s="45" t="b">
        <f t="shared" si="383"/>
        <v>0</v>
      </c>
      <c r="AE115" s="45" t="b">
        <f t="shared" si="383"/>
        <v>0</v>
      </c>
      <c r="AF115" s="45" t="b">
        <f t="shared" si="383"/>
        <v>0</v>
      </c>
      <c r="AG115" s="45" t="b">
        <f t="shared" si="383"/>
        <v>0</v>
      </c>
      <c r="AH115" s="45" t="b">
        <f t="shared" si="383"/>
        <v>0</v>
      </c>
      <c r="AI115" s="45" t="b">
        <f t="shared" si="383"/>
        <v>0</v>
      </c>
      <c r="AJ115" s="45" t="b">
        <f t="shared" si="383"/>
        <v>0</v>
      </c>
      <c r="AK115" s="45" t="b">
        <f t="shared" si="383"/>
        <v>0</v>
      </c>
      <c r="AL115" s="45" t="b">
        <f t="shared" si="383"/>
        <v>1</v>
      </c>
      <c r="AM115" s="45" t="b">
        <f t="shared" si="383"/>
        <v>0</v>
      </c>
      <c r="AN115" s="45" t="b">
        <f t="shared" si="383"/>
        <v>0</v>
      </c>
      <c r="AO115" s="45" t="b">
        <f t="shared" si="383"/>
        <v>0</v>
      </c>
      <c r="AP115" s="45" t="b">
        <f t="shared" si="383"/>
        <v>0</v>
      </c>
      <c r="AQ115" s="45" t="b">
        <f t="shared" si="383"/>
        <v>0</v>
      </c>
      <c r="AR115" s="45" t="b">
        <f t="shared" si="383"/>
        <v>0</v>
      </c>
      <c r="AS115" s="45" t="b">
        <f t="shared" si="383"/>
        <v>0</v>
      </c>
      <c r="AT115" s="45" t="b">
        <f t="shared" si="383"/>
        <v>0</v>
      </c>
      <c r="AU115" s="45" t="b">
        <f t="shared" si="383"/>
        <v>0</v>
      </c>
      <c r="AV115" s="45" t="b">
        <f t="shared" si="383"/>
        <v>0</v>
      </c>
      <c r="AW115" s="45" t="b">
        <f t="shared" si="383"/>
        <v>0</v>
      </c>
      <c r="AX115" s="45" t="b">
        <f t="shared" si="383"/>
        <v>1</v>
      </c>
      <c r="AY115" s="45" t="b">
        <f t="shared" si="383"/>
        <v>0</v>
      </c>
      <c r="AZ115" s="45" t="b">
        <f t="shared" si="383"/>
        <v>0</v>
      </c>
      <c r="BA115" s="45" t="b">
        <f t="shared" si="383"/>
        <v>0</v>
      </c>
      <c r="BB115" s="45" t="b">
        <f t="shared" si="383"/>
        <v>0</v>
      </c>
      <c r="BC115" s="45" t="b">
        <f t="shared" si="383"/>
        <v>0</v>
      </c>
      <c r="BD115" s="45" t="b">
        <f t="shared" si="383"/>
        <v>0</v>
      </c>
      <c r="BE115" s="45" t="b">
        <f t="shared" si="383"/>
        <v>0</v>
      </c>
      <c r="BF115" s="45" t="b">
        <f t="shared" si="383"/>
        <v>0</v>
      </c>
      <c r="BG115" s="45" t="b">
        <f t="shared" si="383"/>
        <v>0</v>
      </c>
      <c r="BH115" s="45" t="b">
        <f t="shared" si="383"/>
        <v>0</v>
      </c>
      <c r="BI115" s="45" t="b">
        <f t="shared" si="383"/>
        <v>0</v>
      </c>
      <c r="BJ115" s="45" t="b">
        <f t="shared" si="383"/>
        <v>1</v>
      </c>
      <c r="BK115" s="45" t="b">
        <f t="shared" si="383"/>
        <v>0</v>
      </c>
      <c r="BL115" s="45" t="b">
        <f t="shared" si="383"/>
        <v>0</v>
      </c>
      <c r="BM115" s="45" t="b">
        <f t="shared" si="383"/>
        <v>0</v>
      </c>
      <c r="BN115" s="45" t="b">
        <f t="shared" si="383"/>
        <v>0</v>
      </c>
      <c r="BO115" s="45" t="b">
        <f t="shared" si="383"/>
        <v>0</v>
      </c>
      <c r="BP115" s="45" t="b">
        <f t="shared" si="383"/>
        <v>0</v>
      </c>
      <c r="BQ115" s="45" t="b">
        <f t="shared" si="383"/>
        <v>0</v>
      </c>
      <c r="BR115" s="45" t="b">
        <f t="shared" si="383"/>
        <v>0</v>
      </c>
      <c r="BS115" s="45" t="b">
        <f t="shared" si="383"/>
        <v>0</v>
      </c>
      <c r="BT115" s="45" t="b">
        <f t="shared" si="383"/>
        <v>0</v>
      </c>
      <c r="BU115" s="45" t="b">
        <f t="shared" si="383"/>
        <v>0</v>
      </c>
      <c r="BV115" s="45" t="b">
        <f t="shared" si="383"/>
        <v>1</v>
      </c>
      <c r="BW115" s="19" t="s">
        <v>119</v>
      </c>
    </row>
    <row r="116" spans="1:75" s="17" customFormat="1" x14ac:dyDescent="0.35">
      <c r="D116" s="17" t="s">
        <v>169</v>
      </c>
      <c r="K116" s="6" t="s">
        <v>21</v>
      </c>
      <c r="O116" s="45" t="b">
        <f t="shared" ref="O116" si="384">MOD(O113,$M113/$M111)=0</f>
        <v>0</v>
      </c>
      <c r="P116" s="45" t="b">
        <f t="shared" ref="P116:BV116" si="385">MOD(P113,$M113/$M111)=0</f>
        <v>0</v>
      </c>
      <c r="Q116" s="45" t="b">
        <f t="shared" si="385"/>
        <v>0</v>
      </c>
      <c r="R116" s="45" t="b">
        <f t="shared" si="385"/>
        <v>0</v>
      </c>
      <c r="S116" s="45" t="b">
        <f t="shared" si="385"/>
        <v>0</v>
      </c>
      <c r="T116" s="45" t="b">
        <f t="shared" si="385"/>
        <v>1</v>
      </c>
      <c r="U116" s="45" t="b">
        <f t="shared" si="385"/>
        <v>0</v>
      </c>
      <c r="V116" s="45" t="b">
        <f t="shared" si="385"/>
        <v>0</v>
      </c>
      <c r="W116" s="45" t="b">
        <f t="shared" si="385"/>
        <v>0</v>
      </c>
      <c r="X116" s="45" t="b">
        <f t="shared" si="385"/>
        <v>0</v>
      </c>
      <c r="Y116" s="45" t="b">
        <f t="shared" si="385"/>
        <v>0</v>
      </c>
      <c r="Z116" s="45" t="b">
        <f t="shared" si="385"/>
        <v>1</v>
      </c>
      <c r="AA116" s="45" t="b">
        <f t="shared" si="385"/>
        <v>0</v>
      </c>
      <c r="AB116" s="45" t="b">
        <f t="shared" si="385"/>
        <v>0</v>
      </c>
      <c r="AC116" s="45" t="b">
        <f t="shared" si="385"/>
        <v>0</v>
      </c>
      <c r="AD116" s="45" t="b">
        <f t="shared" si="385"/>
        <v>0</v>
      </c>
      <c r="AE116" s="45" t="b">
        <f t="shared" si="385"/>
        <v>0</v>
      </c>
      <c r="AF116" s="45" t="b">
        <f t="shared" si="385"/>
        <v>1</v>
      </c>
      <c r="AG116" s="45" t="b">
        <f t="shared" si="385"/>
        <v>0</v>
      </c>
      <c r="AH116" s="45" t="b">
        <f t="shared" si="385"/>
        <v>0</v>
      </c>
      <c r="AI116" s="45" t="b">
        <f t="shared" si="385"/>
        <v>0</v>
      </c>
      <c r="AJ116" s="45" t="b">
        <f t="shared" si="385"/>
        <v>0</v>
      </c>
      <c r="AK116" s="45" t="b">
        <f t="shared" si="385"/>
        <v>0</v>
      </c>
      <c r="AL116" s="45" t="b">
        <f t="shared" si="385"/>
        <v>1</v>
      </c>
      <c r="AM116" s="45" t="b">
        <f t="shared" si="385"/>
        <v>0</v>
      </c>
      <c r="AN116" s="45" t="b">
        <f t="shared" si="385"/>
        <v>0</v>
      </c>
      <c r="AO116" s="45" t="b">
        <f t="shared" si="385"/>
        <v>0</v>
      </c>
      <c r="AP116" s="45" t="b">
        <f t="shared" si="385"/>
        <v>0</v>
      </c>
      <c r="AQ116" s="45" t="b">
        <f t="shared" si="385"/>
        <v>0</v>
      </c>
      <c r="AR116" s="45" t="b">
        <f t="shared" si="385"/>
        <v>1</v>
      </c>
      <c r="AS116" s="45" t="b">
        <f t="shared" si="385"/>
        <v>0</v>
      </c>
      <c r="AT116" s="45" t="b">
        <f t="shared" si="385"/>
        <v>0</v>
      </c>
      <c r="AU116" s="45" t="b">
        <f t="shared" si="385"/>
        <v>0</v>
      </c>
      <c r="AV116" s="45" t="b">
        <f t="shared" si="385"/>
        <v>0</v>
      </c>
      <c r="AW116" s="45" t="b">
        <f t="shared" si="385"/>
        <v>0</v>
      </c>
      <c r="AX116" s="45" t="b">
        <f t="shared" si="385"/>
        <v>1</v>
      </c>
      <c r="AY116" s="45" t="b">
        <f t="shared" si="385"/>
        <v>0</v>
      </c>
      <c r="AZ116" s="45" t="b">
        <f t="shared" si="385"/>
        <v>0</v>
      </c>
      <c r="BA116" s="45" t="b">
        <f t="shared" si="385"/>
        <v>0</v>
      </c>
      <c r="BB116" s="45" t="b">
        <f t="shared" si="385"/>
        <v>0</v>
      </c>
      <c r="BC116" s="45" t="b">
        <f t="shared" si="385"/>
        <v>0</v>
      </c>
      <c r="BD116" s="45" t="b">
        <f t="shared" si="385"/>
        <v>1</v>
      </c>
      <c r="BE116" s="45" t="b">
        <f t="shared" si="385"/>
        <v>0</v>
      </c>
      <c r="BF116" s="45" t="b">
        <f t="shared" si="385"/>
        <v>0</v>
      </c>
      <c r="BG116" s="45" t="b">
        <f t="shared" si="385"/>
        <v>0</v>
      </c>
      <c r="BH116" s="45" t="b">
        <f t="shared" si="385"/>
        <v>0</v>
      </c>
      <c r="BI116" s="45" t="b">
        <f t="shared" si="385"/>
        <v>0</v>
      </c>
      <c r="BJ116" s="45" t="b">
        <f t="shared" si="385"/>
        <v>1</v>
      </c>
      <c r="BK116" s="45" t="b">
        <f t="shared" si="385"/>
        <v>0</v>
      </c>
      <c r="BL116" s="45" t="b">
        <f t="shared" si="385"/>
        <v>0</v>
      </c>
      <c r="BM116" s="45" t="b">
        <f t="shared" si="385"/>
        <v>0</v>
      </c>
      <c r="BN116" s="45" t="b">
        <f t="shared" si="385"/>
        <v>0</v>
      </c>
      <c r="BO116" s="45" t="b">
        <f t="shared" si="385"/>
        <v>0</v>
      </c>
      <c r="BP116" s="45" t="b">
        <f t="shared" si="385"/>
        <v>1</v>
      </c>
      <c r="BQ116" s="45" t="b">
        <f t="shared" si="385"/>
        <v>0</v>
      </c>
      <c r="BR116" s="45" t="b">
        <f t="shared" si="385"/>
        <v>0</v>
      </c>
      <c r="BS116" s="45" t="b">
        <f t="shared" si="385"/>
        <v>0</v>
      </c>
      <c r="BT116" s="45" t="b">
        <f t="shared" si="385"/>
        <v>0</v>
      </c>
      <c r="BU116" s="45" t="b">
        <f t="shared" si="385"/>
        <v>0</v>
      </c>
      <c r="BV116" s="45" t="b">
        <f t="shared" si="385"/>
        <v>1</v>
      </c>
      <c r="BW116" s="19" t="s">
        <v>120</v>
      </c>
    </row>
    <row r="117" spans="1:75" s="17" customFormat="1" x14ac:dyDescent="0.35">
      <c r="D117" s="17" t="s">
        <v>118</v>
      </c>
      <c r="K117" s="6" t="s">
        <v>21</v>
      </c>
      <c r="O117" s="45" t="b">
        <f t="shared" ref="O117" si="386">MOD(O113,$M113/$M112)=0</f>
        <v>0</v>
      </c>
      <c r="P117" s="45" t="b">
        <f t="shared" ref="P117:BV117" si="387">MOD(P113,$M113/$M112)=0</f>
        <v>0</v>
      </c>
      <c r="Q117" s="45" t="b">
        <f t="shared" si="387"/>
        <v>1</v>
      </c>
      <c r="R117" s="45" t="b">
        <f t="shared" si="387"/>
        <v>0</v>
      </c>
      <c r="S117" s="45" t="b">
        <f t="shared" si="387"/>
        <v>0</v>
      </c>
      <c r="T117" s="45" t="b">
        <f t="shared" si="387"/>
        <v>1</v>
      </c>
      <c r="U117" s="45" t="b">
        <f t="shared" si="387"/>
        <v>0</v>
      </c>
      <c r="V117" s="45" t="b">
        <f t="shared" si="387"/>
        <v>0</v>
      </c>
      <c r="W117" s="45" t="b">
        <f t="shared" si="387"/>
        <v>1</v>
      </c>
      <c r="X117" s="45" t="b">
        <f t="shared" si="387"/>
        <v>0</v>
      </c>
      <c r="Y117" s="45" t="b">
        <f t="shared" si="387"/>
        <v>0</v>
      </c>
      <c r="Z117" s="45" t="b">
        <f t="shared" si="387"/>
        <v>1</v>
      </c>
      <c r="AA117" s="45" t="b">
        <f t="shared" si="387"/>
        <v>0</v>
      </c>
      <c r="AB117" s="45" t="b">
        <f t="shared" si="387"/>
        <v>0</v>
      </c>
      <c r="AC117" s="45" t="b">
        <f t="shared" si="387"/>
        <v>1</v>
      </c>
      <c r="AD117" s="45" t="b">
        <f t="shared" si="387"/>
        <v>0</v>
      </c>
      <c r="AE117" s="45" t="b">
        <f t="shared" si="387"/>
        <v>0</v>
      </c>
      <c r="AF117" s="45" t="b">
        <f t="shared" si="387"/>
        <v>1</v>
      </c>
      <c r="AG117" s="45" t="b">
        <f t="shared" si="387"/>
        <v>0</v>
      </c>
      <c r="AH117" s="45" t="b">
        <f t="shared" si="387"/>
        <v>0</v>
      </c>
      <c r="AI117" s="45" t="b">
        <f t="shared" si="387"/>
        <v>1</v>
      </c>
      <c r="AJ117" s="45" t="b">
        <f t="shared" si="387"/>
        <v>0</v>
      </c>
      <c r="AK117" s="45" t="b">
        <f t="shared" si="387"/>
        <v>0</v>
      </c>
      <c r="AL117" s="45" t="b">
        <f t="shared" si="387"/>
        <v>1</v>
      </c>
      <c r="AM117" s="45" t="b">
        <f t="shared" si="387"/>
        <v>0</v>
      </c>
      <c r="AN117" s="45" t="b">
        <f t="shared" si="387"/>
        <v>0</v>
      </c>
      <c r="AO117" s="45" t="b">
        <f t="shared" si="387"/>
        <v>1</v>
      </c>
      <c r="AP117" s="45" t="b">
        <f t="shared" si="387"/>
        <v>0</v>
      </c>
      <c r="AQ117" s="45" t="b">
        <f t="shared" si="387"/>
        <v>0</v>
      </c>
      <c r="AR117" s="45" t="b">
        <f t="shared" si="387"/>
        <v>1</v>
      </c>
      <c r="AS117" s="45" t="b">
        <f t="shared" si="387"/>
        <v>0</v>
      </c>
      <c r="AT117" s="45" t="b">
        <f t="shared" si="387"/>
        <v>0</v>
      </c>
      <c r="AU117" s="45" t="b">
        <f t="shared" si="387"/>
        <v>1</v>
      </c>
      <c r="AV117" s="45" t="b">
        <f t="shared" si="387"/>
        <v>0</v>
      </c>
      <c r="AW117" s="45" t="b">
        <f t="shared" si="387"/>
        <v>0</v>
      </c>
      <c r="AX117" s="45" t="b">
        <f t="shared" si="387"/>
        <v>1</v>
      </c>
      <c r="AY117" s="45" t="b">
        <f t="shared" si="387"/>
        <v>0</v>
      </c>
      <c r="AZ117" s="45" t="b">
        <f t="shared" si="387"/>
        <v>0</v>
      </c>
      <c r="BA117" s="45" t="b">
        <f t="shared" si="387"/>
        <v>1</v>
      </c>
      <c r="BB117" s="45" t="b">
        <f t="shared" si="387"/>
        <v>0</v>
      </c>
      <c r="BC117" s="45" t="b">
        <f t="shared" si="387"/>
        <v>0</v>
      </c>
      <c r="BD117" s="45" t="b">
        <f t="shared" si="387"/>
        <v>1</v>
      </c>
      <c r="BE117" s="45" t="b">
        <f t="shared" si="387"/>
        <v>0</v>
      </c>
      <c r="BF117" s="45" t="b">
        <f t="shared" si="387"/>
        <v>0</v>
      </c>
      <c r="BG117" s="45" t="b">
        <f t="shared" si="387"/>
        <v>1</v>
      </c>
      <c r="BH117" s="45" t="b">
        <f t="shared" si="387"/>
        <v>0</v>
      </c>
      <c r="BI117" s="45" t="b">
        <f t="shared" si="387"/>
        <v>0</v>
      </c>
      <c r="BJ117" s="45" t="b">
        <f t="shared" si="387"/>
        <v>1</v>
      </c>
      <c r="BK117" s="45" t="b">
        <f t="shared" si="387"/>
        <v>0</v>
      </c>
      <c r="BL117" s="45" t="b">
        <f t="shared" si="387"/>
        <v>0</v>
      </c>
      <c r="BM117" s="45" t="b">
        <f t="shared" si="387"/>
        <v>1</v>
      </c>
      <c r="BN117" s="45" t="b">
        <f t="shared" si="387"/>
        <v>0</v>
      </c>
      <c r="BO117" s="45" t="b">
        <f t="shared" si="387"/>
        <v>0</v>
      </c>
      <c r="BP117" s="45" t="b">
        <f t="shared" si="387"/>
        <v>1</v>
      </c>
      <c r="BQ117" s="45" t="b">
        <f t="shared" si="387"/>
        <v>0</v>
      </c>
      <c r="BR117" s="45" t="b">
        <f t="shared" si="387"/>
        <v>0</v>
      </c>
      <c r="BS117" s="45" t="b">
        <f t="shared" si="387"/>
        <v>1</v>
      </c>
      <c r="BT117" s="45" t="b">
        <f t="shared" si="387"/>
        <v>0</v>
      </c>
      <c r="BU117" s="45" t="b">
        <f t="shared" si="387"/>
        <v>0</v>
      </c>
      <c r="BV117" s="45" t="b">
        <f t="shared" si="387"/>
        <v>1</v>
      </c>
      <c r="BW117" s="19" t="s">
        <v>121</v>
      </c>
    </row>
    <row r="118" spans="1:75" customFormat="1" x14ac:dyDescent="0.35"/>
    <row r="119" spans="1:75" s="17" customFormat="1" ht="20.25" thickBot="1" x14ac:dyDescent="0.4">
      <c r="A119" s="20" t="s">
        <v>67</v>
      </c>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c r="AL119" s="20"/>
      <c r="AM119" s="20"/>
      <c r="AN119" s="20"/>
      <c r="AO119" s="20"/>
      <c r="AP119" s="20"/>
      <c r="AQ119" s="20"/>
      <c r="AR119" s="20"/>
      <c r="AS119" s="20"/>
      <c r="AT119" s="20"/>
      <c r="AU119" s="20"/>
      <c r="AV119" s="20"/>
      <c r="AW119" s="20"/>
      <c r="AX119" s="20"/>
      <c r="AY119" s="20"/>
      <c r="AZ119" s="20"/>
      <c r="BA119" s="20"/>
      <c r="BB119" s="20"/>
      <c r="BC119" s="20"/>
      <c r="BD119" s="20"/>
      <c r="BE119" s="20"/>
      <c r="BF119" s="20"/>
      <c r="BG119" s="20"/>
      <c r="BH119" s="20"/>
      <c r="BI119" s="20"/>
      <c r="BJ119" s="20"/>
      <c r="BK119" s="20"/>
      <c r="BL119" s="20"/>
      <c r="BM119" s="20"/>
      <c r="BN119" s="20"/>
      <c r="BO119" s="20"/>
      <c r="BP119" s="20"/>
      <c r="BQ119" s="20"/>
      <c r="BR119" s="20"/>
      <c r="BS119" s="20"/>
      <c r="BT119" s="20"/>
      <c r="BU119" s="20"/>
      <c r="BV119" s="20"/>
    </row>
  </sheetData>
  <phoneticPr fontId="2"/>
  <conditionalFormatting sqref="P50:BV51">
    <cfRule type="expression" dxfId="205" priority="215">
      <formula>P50=TRUE</formula>
    </cfRule>
  </conditionalFormatting>
  <conditionalFormatting sqref="P52:BV52">
    <cfRule type="expression" dxfId="204" priority="210">
      <formula>P52="Fcst"</formula>
    </cfRule>
    <cfRule type="expression" dxfId="203" priority="211">
      <formula>P52="Act"</formula>
    </cfRule>
  </conditionalFormatting>
  <conditionalFormatting sqref="P60:BV61">
    <cfRule type="expression" dxfId="202" priority="209">
      <formula>P60=TRUE</formula>
    </cfRule>
  </conditionalFormatting>
  <conditionalFormatting sqref="P62:BV62">
    <cfRule type="expression" dxfId="201" priority="203">
      <formula>P62="Fcst"</formula>
    </cfRule>
    <cfRule type="expression" dxfId="200" priority="204">
      <formula>P62="Act"</formula>
    </cfRule>
  </conditionalFormatting>
  <conditionalFormatting sqref="P77:BV78">
    <cfRule type="expression" dxfId="199" priority="202">
      <formula>P77=TRUE</formula>
    </cfRule>
  </conditionalFormatting>
  <conditionalFormatting sqref="P79:BV79 P81:BV81">
    <cfRule type="expression" dxfId="198" priority="200">
      <formula>P79="Fcst"</formula>
    </cfRule>
    <cfRule type="expression" dxfId="197" priority="201">
      <formula>P79="Act"</formula>
    </cfRule>
  </conditionalFormatting>
  <conditionalFormatting sqref="P101:BV101">
    <cfRule type="expression" dxfId="196" priority="197">
      <formula>P101="Fcst"</formula>
    </cfRule>
    <cfRule type="expression" dxfId="195" priority="198">
      <formula>P101="Act"</formula>
    </cfRule>
  </conditionalFormatting>
  <conditionalFormatting sqref="O82:BV84">
    <cfRule type="expression" dxfId="194" priority="195">
      <formula>O82="Fcst"</formula>
    </cfRule>
    <cfRule type="expression" dxfId="193" priority="196">
      <formula>O82="Act"</formula>
    </cfRule>
  </conditionalFormatting>
  <conditionalFormatting sqref="O65:BV65">
    <cfRule type="expression" dxfId="192" priority="193">
      <formula>O65="Fcst"</formula>
    </cfRule>
    <cfRule type="expression" dxfId="191" priority="194">
      <formula>O65="Act"</formula>
    </cfRule>
  </conditionalFormatting>
  <conditionalFormatting sqref="O104:BV105">
    <cfRule type="expression" dxfId="190" priority="191">
      <formula>O104="Fcst"</formula>
    </cfRule>
    <cfRule type="expression" dxfId="189" priority="192">
      <formula>O104="Act"</formula>
    </cfRule>
  </conditionalFormatting>
  <conditionalFormatting sqref="BK50:BP51">
    <cfRule type="expression" dxfId="188" priority="190">
      <formula>BK50=TRUE</formula>
    </cfRule>
  </conditionalFormatting>
  <conditionalFormatting sqref="BK52:BP52">
    <cfRule type="expression" dxfId="187" priority="188">
      <formula>BK52="Fcst"</formula>
    </cfRule>
    <cfRule type="expression" dxfId="186" priority="189">
      <formula>BK52="Act"</formula>
    </cfRule>
  </conditionalFormatting>
  <conditionalFormatting sqref="BK60:BP61">
    <cfRule type="expression" dxfId="185" priority="187">
      <formula>BK60=TRUE</formula>
    </cfRule>
  </conditionalFormatting>
  <conditionalFormatting sqref="BK62:BP62">
    <cfRule type="expression" dxfId="184" priority="185">
      <formula>BK62="Fcst"</formula>
    </cfRule>
    <cfRule type="expression" dxfId="183" priority="186">
      <formula>BK62="Act"</formula>
    </cfRule>
  </conditionalFormatting>
  <conditionalFormatting sqref="BK77:BP78">
    <cfRule type="expression" dxfId="182" priority="184">
      <formula>BK77=TRUE</formula>
    </cfRule>
  </conditionalFormatting>
  <conditionalFormatting sqref="BK81:BP81 BK79:BP79">
    <cfRule type="expression" dxfId="181" priority="182">
      <formula>BK79="Fcst"</formula>
    </cfRule>
    <cfRule type="expression" dxfId="180" priority="183">
      <formula>BK79="Act"</formula>
    </cfRule>
  </conditionalFormatting>
  <conditionalFormatting sqref="BK101:BP101">
    <cfRule type="expression" dxfId="179" priority="179">
      <formula>BK101="Fcst"</formula>
    </cfRule>
    <cfRule type="expression" dxfId="178" priority="180">
      <formula>BK101="Act"</formula>
    </cfRule>
  </conditionalFormatting>
  <conditionalFormatting sqref="BK82:BP84">
    <cfRule type="expression" dxfId="177" priority="177">
      <formula>BK82="Fcst"</formula>
    </cfRule>
    <cfRule type="expression" dxfId="176" priority="178">
      <formula>BK82="Act"</formula>
    </cfRule>
  </conditionalFormatting>
  <conditionalFormatting sqref="BK65:BP65">
    <cfRule type="expression" dxfId="175" priority="175">
      <formula>BK65="Fcst"</formula>
    </cfRule>
    <cfRule type="expression" dxfId="174" priority="176">
      <formula>BK65="Act"</formula>
    </cfRule>
  </conditionalFormatting>
  <conditionalFormatting sqref="BK104:BP105">
    <cfRule type="expression" dxfId="173" priority="173">
      <formula>BK104="Fcst"</formula>
    </cfRule>
    <cfRule type="expression" dxfId="172" priority="174">
      <formula>BK104="Act"</formula>
    </cfRule>
  </conditionalFormatting>
  <conditionalFormatting sqref="BE50:BJ51">
    <cfRule type="expression" dxfId="171" priority="172">
      <formula>BE50=TRUE</formula>
    </cfRule>
  </conditionalFormatting>
  <conditionalFormatting sqref="BE52:BJ52">
    <cfRule type="expression" dxfId="170" priority="170">
      <formula>BE52="Fcst"</formula>
    </cfRule>
    <cfRule type="expression" dxfId="169" priority="171">
      <formula>BE52="Act"</formula>
    </cfRule>
  </conditionalFormatting>
  <conditionalFormatting sqref="BE60:BJ61">
    <cfRule type="expression" dxfId="168" priority="169">
      <formula>BE60=TRUE</formula>
    </cfRule>
  </conditionalFormatting>
  <conditionalFormatting sqref="BE62:BJ62">
    <cfRule type="expression" dxfId="167" priority="167">
      <formula>BE62="Fcst"</formula>
    </cfRule>
    <cfRule type="expression" dxfId="166" priority="168">
      <formula>BE62="Act"</formula>
    </cfRule>
  </conditionalFormatting>
  <conditionalFormatting sqref="BE77:BJ78">
    <cfRule type="expression" dxfId="165" priority="166">
      <formula>BE77=TRUE</formula>
    </cfRule>
  </conditionalFormatting>
  <conditionalFormatting sqref="BE81:BJ81 BE79:BJ79">
    <cfRule type="expression" dxfId="164" priority="164">
      <formula>BE79="Fcst"</formula>
    </cfRule>
    <cfRule type="expression" dxfId="163" priority="165">
      <formula>BE79="Act"</formula>
    </cfRule>
  </conditionalFormatting>
  <conditionalFormatting sqref="BE101:BJ101">
    <cfRule type="expression" dxfId="162" priority="161">
      <formula>BE101="Fcst"</formula>
    </cfRule>
    <cfRule type="expression" dxfId="161" priority="162">
      <formula>BE101="Act"</formula>
    </cfRule>
  </conditionalFormatting>
  <conditionalFormatting sqref="BE82:BJ84">
    <cfRule type="expression" dxfId="160" priority="159">
      <formula>BE82="Fcst"</formula>
    </cfRule>
    <cfRule type="expression" dxfId="159" priority="160">
      <formula>BE82="Act"</formula>
    </cfRule>
  </conditionalFormatting>
  <conditionalFormatting sqref="BE65:BJ65">
    <cfRule type="expression" dxfId="158" priority="157">
      <formula>BE65="Fcst"</formula>
    </cfRule>
    <cfRule type="expression" dxfId="157" priority="158">
      <formula>BE65="Act"</formula>
    </cfRule>
  </conditionalFormatting>
  <conditionalFormatting sqref="BE104:BJ105">
    <cfRule type="expression" dxfId="156" priority="155">
      <formula>BE104="Fcst"</formula>
    </cfRule>
    <cfRule type="expression" dxfId="155" priority="156">
      <formula>BE104="Act"</formula>
    </cfRule>
  </conditionalFormatting>
  <conditionalFormatting sqref="AE50:BV51">
    <cfRule type="expression" dxfId="154" priority="154">
      <formula>AE50=TRUE</formula>
    </cfRule>
  </conditionalFormatting>
  <conditionalFormatting sqref="AE52:BV52">
    <cfRule type="expression" dxfId="153" priority="152">
      <formula>AE52="Fcst"</formula>
    </cfRule>
    <cfRule type="expression" dxfId="152" priority="153">
      <formula>AE52="Act"</formula>
    </cfRule>
  </conditionalFormatting>
  <conditionalFormatting sqref="AE60:BV61">
    <cfRule type="expression" dxfId="151" priority="151">
      <formula>AE60=TRUE</formula>
    </cfRule>
  </conditionalFormatting>
  <conditionalFormatting sqref="AE62:BV62">
    <cfRule type="expression" dxfId="150" priority="149">
      <formula>AE62="Fcst"</formula>
    </cfRule>
    <cfRule type="expression" dxfId="149" priority="150">
      <formula>AE62="Act"</formula>
    </cfRule>
  </conditionalFormatting>
  <conditionalFormatting sqref="AE77:BV78">
    <cfRule type="expression" dxfId="148" priority="148">
      <formula>AE77=TRUE</formula>
    </cfRule>
  </conditionalFormatting>
  <conditionalFormatting sqref="AE81:BV81 AE79:BV79">
    <cfRule type="expression" dxfId="147" priority="146">
      <formula>AE79="Fcst"</formula>
    </cfRule>
    <cfRule type="expression" dxfId="146" priority="147">
      <formula>AE79="Act"</formula>
    </cfRule>
  </conditionalFormatting>
  <conditionalFormatting sqref="AE101:BV101">
    <cfRule type="expression" dxfId="145" priority="143">
      <formula>AE101="Fcst"</formula>
    </cfRule>
    <cfRule type="expression" dxfId="144" priority="144">
      <formula>AE101="Act"</formula>
    </cfRule>
  </conditionalFormatting>
  <conditionalFormatting sqref="AE82:BV84">
    <cfRule type="expression" dxfId="143" priority="141">
      <formula>AE82="Fcst"</formula>
    </cfRule>
    <cfRule type="expression" dxfId="142" priority="142">
      <formula>AE82="Act"</formula>
    </cfRule>
  </conditionalFormatting>
  <conditionalFormatting sqref="AE65:BV65">
    <cfRule type="expression" dxfId="141" priority="139">
      <formula>AE65="Fcst"</formula>
    </cfRule>
    <cfRule type="expression" dxfId="140" priority="140">
      <formula>AE65="Act"</formula>
    </cfRule>
  </conditionalFormatting>
  <conditionalFormatting sqref="AE104:BV105">
    <cfRule type="expression" dxfId="139" priority="137">
      <formula>AE104="Fcst"</formula>
    </cfRule>
    <cfRule type="expression" dxfId="138" priority="138">
      <formula>AE104="Act"</formula>
    </cfRule>
  </conditionalFormatting>
  <conditionalFormatting sqref="Y50:AD51">
    <cfRule type="expression" dxfId="137" priority="136">
      <formula>Y50=TRUE</formula>
    </cfRule>
  </conditionalFormatting>
  <conditionalFormatting sqref="Y52:AD52">
    <cfRule type="expression" dxfId="136" priority="134">
      <formula>Y52="Fcst"</formula>
    </cfRule>
    <cfRule type="expression" dxfId="135" priority="135">
      <formula>Y52="Act"</formula>
    </cfRule>
  </conditionalFormatting>
  <conditionalFormatting sqref="Y60:AD61">
    <cfRule type="expression" dxfId="134" priority="133">
      <formula>Y60=TRUE</formula>
    </cfRule>
  </conditionalFormatting>
  <conditionalFormatting sqref="Y62:AD62">
    <cfRule type="expression" dxfId="133" priority="131">
      <formula>Y62="Fcst"</formula>
    </cfRule>
    <cfRule type="expression" dxfId="132" priority="132">
      <formula>Y62="Act"</formula>
    </cfRule>
  </conditionalFormatting>
  <conditionalFormatting sqref="Y77:AD78">
    <cfRule type="expression" dxfId="131" priority="130">
      <formula>Y77=TRUE</formula>
    </cfRule>
  </conditionalFormatting>
  <conditionalFormatting sqref="Y81:AD81 Y79:AD79">
    <cfRule type="expression" dxfId="130" priority="128">
      <formula>Y79="Fcst"</formula>
    </cfRule>
    <cfRule type="expression" dxfId="129" priority="129">
      <formula>Y79="Act"</formula>
    </cfRule>
  </conditionalFormatting>
  <conditionalFormatting sqref="Y101:AD101">
    <cfRule type="expression" dxfId="128" priority="125">
      <formula>Y101="Fcst"</formula>
    </cfRule>
    <cfRule type="expression" dxfId="127" priority="126">
      <formula>Y101="Act"</formula>
    </cfRule>
  </conditionalFormatting>
  <conditionalFormatting sqref="Y82:AD84">
    <cfRule type="expression" dxfId="126" priority="123">
      <formula>Y82="Fcst"</formula>
    </cfRule>
    <cfRule type="expression" dxfId="125" priority="124">
      <formula>Y82="Act"</formula>
    </cfRule>
  </conditionalFormatting>
  <conditionalFormatting sqref="Y65:AD65">
    <cfRule type="expression" dxfId="124" priority="121">
      <formula>Y65="Fcst"</formula>
    </cfRule>
    <cfRule type="expression" dxfId="123" priority="122">
      <formula>Y65="Act"</formula>
    </cfRule>
  </conditionalFormatting>
  <conditionalFormatting sqref="Y104:AD105">
    <cfRule type="expression" dxfId="122" priority="119">
      <formula>Y104="Fcst"</formula>
    </cfRule>
    <cfRule type="expression" dxfId="121" priority="120">
      <formula>Y104="Act"</formula>
    </cfRule>
  </conditionalFormatting>
  <conditionalFormatting sqref="S50:X51">
    <cfRule type="expression" dxfId="120" priority="118">
      <formula>S50=TRUE</formula>
    </cfRule>
  </conditionalFormatting>
  <conditionalFormatting sqref="S52:X52">
    <cfRule type="expression" dxfId="119" priority="116">
      <formula>S52="Fcst"</formula>
    </cfRule>
    <cfRule type="expression" dxfId="118" priority="117">
      <formula>S52="Act"</formula>
    </cfRule>
  </conditionalFormatting>
  <conditionalFormatting sqref="S60:X61">
    <cfRule type="expression" dxfId="117" priority="115">
      <formula>S60=TRUE</formula>
    </cfRule>
  </conditionalFormatting>
  <conditionalFormatting sqref="S62:X62">
    <cfRule type="expression" dxfId="116" priority="113">
      <formula>S62="Fcst"</formula>
    </cfRule>
    <cfRule type="expression" dxfId="115" priority="114">
      <formula>S62="Act"</formula>
    </cfRule>
  </conditionalFormatting>
  <conditionalFormatting sqref="S77:X78">
    <cfRule type="expression" dxfId="114" priority="112">
      <formula>S77=TRUE</formula>
    </cfRule>
  </conditionalFormatting>
  <conditionalFormatting sqref="S81:X81 S79:X79">
    <cfRule type="expression" dxfId="113" priority="110">
      <formula>S79="Fcst"</formula>
    </cfRule>
    <cfRule type="expression" dxfId="112" priority="111">
      <formula>S79="Act"</formula>
    </cfRule>
  </conditionalFormatting>
  <conditionalFormatting sqref="S101:X101">
    <cfRule type="expression" dxfId="111" priority="107">
      <formula>S101="Fcst"</formula>
    </cfRule>
    <cfRule type="expression" dxfId="110" priority="108">
      <formula>S101="Act"</formula>
    </cfRule>
  </conditionalFormatting>
  <conditionalFormatting sqref="S82:X84">
    <cfRule type="expression" dxfId="109" priority="105">
      <formula>S82="Fcst"</formula>
    </cfRule>
    <cfRule type="expression" dxfId="108" priority="106">
      <formula>S82="Act"</formula>
    </cfRule>
  </conditionalFormatting>
  <conditionalFormatting sqref="S65:X65">
    <cfRule type="expression" dxfId="107" priority="103">
      <formula>S65="Fcst"</formula>
    </cfRule>
    <cfRule type="expression" dxfId="106" priority="104">
      <formula>S65="Act"</formula>
    </cfRule>
  </conditionalFormatting>
  <conditionalFormatting sqref="S104:X105">
    <cfRule type="expression" dxfId="105" priority="101">
      <formula>S104="Fcst"</formula>
    </cfRule>
    <cfRule type="expression" dxfId="104" priority="102">
      <formula>S104="Act"</formula>
    </cfRule>
  </conditionalFormatting>
  <conditionalFormatting sqref="AI50:BB51">
    <cfRule type="expression" dxfId="103" priority="100">
      <formula>AI50=TRUE</formula>
    </cfRule>
  </conditionalFormatting>
  <conditionalFormatting sqref="AI52:BB52">
    <cfRule type="expression" dxfId="102" priority="98">
      <formula>AI52="Fcst"</formula>
    </cfRule>
    <cfRule type="expression" dxfId="101" priority="99">
      <formula>AI52="Act"</formula>
    </cfRule>
  </conditionalFormatting>
  <conditionalFormatting sqref="AI60:BB61">
    <cfRule type="expression" dxfId="100" priority="97">
      <formula>AI60=TRUE</formula>
    </cfRule>
  </conditionalFormatting>
  <conditionalFormatting sqref="AI62:BB62">
    <cfRule type="expression" dxfId="99" priority="95">
      <formula>AI62="Fcst"</formula>
    </cfRule>
    <cfRule type="expression" dxfId="98" priority="96">
      <formula>AI62="Act"</formula>
    </cfRule>
  </conditionalFormatting>
  <conditionalFormatting sqref="AI77:BB78">
    <cfRule type="expression" dxfId="97" priority="94">
      <formula>AI77=TRUE</formula>
    </cfRule>
  </conditionalFormatting>
  <conditionalFormatting sqref="AI81:BB81 AI79:BB79">
    <cfRule type="expression" dxfId="96" priority="92">
      <formula>AI79="Fcst"</formula>
    </cfRule>
    <cfRule type="expression" dxfId="95" priority="93">
      <formula>AI79="Act"</formula>
    </cfRule>
  </conditionalFormatting>
  <conditionalFormatting sqref="AI101:BB101">
    <cfRule type="expression" dxfId="94" priority="89">
      <formula>AI101="Fcst"</formula>
    </cfRule>
    <cfRule type="expression" dxfId="93" priority="90">
      <formula>AI101="Act"</formula>
    </cfRule>
  </conditionalFormatting>
  <conditionalFormatting sqref="AI82:BB84">
    <cfRule type="expression" dxfId="92" priority="87">
      <formula>AI82="Fcst"</formula>
    </cfRule>
    <cfRule type="expression" dxfId="91" priority="88">
      <formula>AI82="Act"</formula>
    </cfRule>
  </conditionalFormatting>
  <conditionalFormatting sqref="AI65:BB65">
    <cfRule type="expression" dxfId="90" priority="85">
      <formula>AI65="Fcst"</formula>
    </cfRule>
    <cfRule type="expression" dxfId="89" priority="86">
      <formula>AI65="Act"</formula>
    </cfRule>
  </conditionalFormatting>
  <conditionalFormatting sqref="AI104:BB105">
    <cfRule type="expression" dxfId="88" priority="83">
      <formula>AI104="Fcst"</formula>
    </cfRule>
    <cfRule type="expression" dxfId="87" priority="84">
      <formula>AI104="Act"</formula>
    </cfRule>
  </conditionalFormatting>
  <conditionalFormatting sqref="AQ50:AV51">
    <cfRule type="expression" dxfId="86" priority="82">
      <formula>AQ50=TRUE</formula>
    </cfRule>
  </conditionalFormatting>
  <conditionalFormatting sqref="AQ52:AV52">
    <cfRule type="expression" dxfId="85" priority="80">
      <formula>AQ52="Fcst"</formula>
    </cfRule>
    <cfRule type="expression" dxfId="84" priority="81">
      <formula>AQ52="Act"</formula>
    </cfRule>
  </conditionalFormatting>
  <conditionalFormatting sqref="AQ60:AV61">
    <cfRule type="expression" dxfId="83" priority="79">
      <formula>AQ60=TRUE</formula>
    </cfRule>
  </conditionalFormatting>
  <conditionalFormatting sqref="AQ62:AV62">
    <cfRule type="expression" dxfId="82" priority="77">
      <formula>AQ62="Fcst"</formula>
    </cfRule>
    <cfRule type="expression" dxfId="81" priority="78">
      <formula>AQ62="Act"</formula>
    </cfRule>
  </conditionalFormatting>
  <conditionalFormatting sqref="AQ77:AV78">
    <cfRule type="expression" dxfId="80" priority="76">
      <formula>AQ77=TRUE</formula>
    </cfRule>
  </conditionalFormatting>
  <conditionalFormatting sqref="AQ81:AV81 AQ79:AV79">
    <cfRule type="expression" dxfId="79" priority="74">
      <formula>AQ79="Fcst"</formula>
    </cfRule>
    <cfRule type="expression" dxfId="78" priority="75">
      <formula>AQ79="Act"</formula>
    </cfRule>
  </conditionalFormatting>
  <conditionalFormatting sqref="AQ101:AV101">
    <cfRule type="expression" dxfId="77" priority="71">
      <formula>AQ101="Fcst"</formula>
    </cfRule>
    <cfRule type="expression" dxfId="76" priority="72">
      <formula>AQ101="Act"</formula>
    </cfRule>
  </conditionalFormatting>
  <conditionalFormatting sqref="AQ82:AV84">
    <cfRule type="expression" dxfId="75" priority="69">
      <formula>AQ82="Fcst"</formula>
    </cfRule>
    <cfRule type="expression" dxfId="74" priority="70">
      <formula>AQ82="Act"</formula>
    </cfRule>
  </conditionalFormatting>
  <conditionalFormatting sqref="AQ65:AV65">
    <cfRule type="expression" dxfId="73" priority="67">
      <formula>AQ65="Fcst"</formula>
    </cfRule>
    <cfRule type="expression" dxfId="72" priority="68">
      <formula>AQ65="Act"</formula>
    </cfRule>
  </conditionalFormatting>
  <conditionalFormatting sqref="AQ104:AV105">
    <cfRule type="expression" dxfId="71" priority="65">
      <formula>AQ104="Fcst"</formula>
    </cfRule>
    <cfRule type="expression" dxfId="70" priority="66">
      <formula>AQ104="Act"</formula>
    </cfRule>
  </conditionalFormatting>
  <conditionalFormatting sqref="AK50:AP51">
    <cfRule type="expression" dxfId="69" priority="64">
      <formula>AK50=TRUE</formula>
    </cfRule>
  </conditionalFormatting>
  <conditionalFormatting sqref="AK52:AP52">
    <cfRule type="expression" dxfId="68" priority="62">
      <formula>AK52="Fcst"</formula>
    </cfRule>
    <cfRule type="expression" dxfId="67" priority="63">
      <formula>AK52="Act"</formula>
    </cfRule>
  </conditionalFormatting>
  <conditionalFormatting sqref="AK60:AP61">
    <cfRule type="expression" dxfId="66" priority="61">
      <formula>AK60=TRUE</formula>
    </cfRule>
  </conditionalFormatting>
  <conditionalFormatting sqref="AK62:AP62">
    <cfRule type="expression" dxfId="65" priority="59">
      <formula>AK62="Fcst"</formula>
    </cfRule>
    <cfRule type="expression" dxfId="64" priority="60">
      <formula>AK62="Act"</formula>
    </cfRule>
  </conditionalFormatting>
  <conditionalFormatting sqref="AK77:AP78">
    <cfRule type="expression" dxfId="63" priority="58">
      <formula>AK77=TRUE</formula>
    </cfRule>
  </conditionalFormatting>
  <conditionalFormatting sqref="AK81:AP81 AK79:AP79">
    <cfRule type="expression" dxfId="62" priority="56">
      <formula>AK79="Fcst"</formula>
    </cfRule>
    <cfRule type="expression" dxfId="61" priority="57">
      <formula>AK79="Act"</formula>
    </cfRule>
  </conditionalFormatting>
  <conditionalFormatting sqref="AK101:AP101">
    <cfRule type="expression" dxfId="60" priority="53">
      <formula>AK101="Fcst"</formula>
    </cfRule>
    <cfRule type="expression" dxfId="59" priority="54">
      <formula>AK101="Act"</formula>
    </cfRule>
  </conditionalFormatting>
  <conditionalFormatting sqref="AK82:AP84">
    <cfRule type="expression" dxfId="58" priority="51">
      <formula>AK82="Fcst"</formula>
    </cfRule>
    <cfRule type="expression" dxfId="57" priority="52">
      <formula>AK82="Act"</formula>
    </cfRule>
  </conditionalFormatting>
  <conditionalFormatting sqref="AK65:AP65">
    <cfRule type="expression" dxfId="56" priority="49">
      <formula>AK65="Fcst"</formula>
    </cfRule>
    <cfRule type="expression" dxfId="55" priority="50">
      <formula>AK65="Act"</formula>
    </cfRule>
  </conditionalFormatting>
  <conditionalFormatting sqref="AK104:AP105">
    <cfRule type="expression" dxfId="54" priority="47">
      <formula>AK104="Fcst"</formula>
    </cfRule>
    <cfRule type="expression" dxfId="53" priority="48">
      <formula>AK104="Act"</formula>
    </cfRule>
  </conditionalFormatting>
  <conditionalFormatting sqref="AI50:AJ51">
    <cfRule type="expression" dxfId="52" priority="46">
      <formula>AI50=TRUE</formula>
    </cfRule>
  </conditionalFormatting>
  <conditionalFormatting sqref="AI52:AJ52">
    <cfRule type="expression" dxfId="51" priority="44">
      <formula>AI52="Fcst"</formula>
    </cfRule>
    <cfRule type="expression" dxfId="50" priority="45">
      <formula>AI52="Act"</formula>
    </cfRule>
  </conditionalFormatting>
  <conditionalFormatting sqref="AI60:AJ61">
    <cfRule type="expression" dxfId="49" priority="43">
      <formula>AI60=TRUE</formula>
    </cfRule>
  </conditionalFormatting>
  <conditionalFormatting sqref="AI62:AJ62">
    <cfRule type="expression" dxfId="48" priority="41">
      <formula>AI62="Fcst"</formula>
    </cfRule>
    <cfRule type="expression" dxfId="47" priority="42">
      <formula>AI62="Act"</formula>
    </cfRule>
  </conditionalFormatting>
  <conditionalFormatting sqref="AI77:AJ78">
    <cfRule type="expression" dxfId="46" priority="40">
      <formula>AI77=TRUE</formula>
    </cfRule>
  </conditionalFormatting>
  <conditionalFormatting sqref="AI79:AJ79 AI81:AJ81">
    <cfRule type="expression" dxfId="45" priority="38">
      <formula>AI79="Fcst"</formula>
    </cfRule>
    <cfRule type="expression" dxfId="44" priority="39">
      <formula>AI79="Act"</formula>
    </cfRule>
  </conditionalFormatting>
  <conditionalFormatting sqref="AI101:AJ101">
    <cfRule type="expression" dxfId="43" priority="35">
      <formula>AI101="Fcst"</formula>
    </cfRule>
    <cfRule type="expression" dxfId="42" priority="36">
      <formula>AI101="Act"</formula>
    </cfRule>
  </conditionalFormatting>
  <conditionalFormatting sqref="AI82:AJ84">
    <cfRule type="expression" dxfId="41" priority="33">
      <formula>AI82="Fcst"</formula>
    </cfRule>
    <cfRule type="expression" dxfId="40" priority="34">
      <formula>AI82="Act"</formula>
    </cfRule>
  </conditionalFormatting>
  <conditionalFormatting sqref="AI65:AJ65">
    <cfRule type="expression" dxfId="39" priority="31">
      <formula>AI65="Fcst"</formula>
    </cfRule>
    <cfRule type="expression" dxfId="38" priority="32">
      <formula>AI65="Act"</formula>
    </cfRule>
  </conditionalFormatting>
  <conditionalFormatting sqref="AI104:AJ105">
    <cfRule type="expression" dxfId="37" priority="29">
      <formula>AI104="Fcst"</formula>
    </cfRule>
    <cfRule type="expression" dxfId="36" priority="30">
      <formula>AI104="Act"</formula>
    </cfRule>
  </conditionalFormatting>
  <conditionalFormatting sqref="O50:BV50">
    <cfRule type="cellIs" dxfId="35" priority="216" stopIfTrue="1" operator="equal">
      <formula>TRUE</formula>
    </cfRule>
    <cfRule type="cellIs" dxfId="34" priority="217" stopIfTrue="1" operator="equal">
      <formula>FALSE</formula>
    </cfRule>
  </conditionalFormatting>
  <conditionalFormatting sqref="O51:BV51">
    <cfRule type="cellIs" dxfId="33" priority="218" stopIfTrue="1" operator="equal">
      <formula>TRUE</formula>
    </cfRule>
    <cfRule type="cellIs" dxfId="32" priority="219" stopIfTrue="1" operator="equal">
      <formula>FALSE</formula>
    </cfRule>
  </conditionalFormatting>
  <conditionalFormatting sqref="O52:BV52">
    <cfRule type="expression" dxfId="31" priority="21">
      <formula>O52="Fcst"</formula>
    </cfRule>
    <cfRule type="expression" dxfId="30" priority="22">
      <formula>O52="Act"</formula>
    </cfRule>
  </conditionalFormatting>
  <conditionalFormatting sqref="O60:BV60">
    <cfRule type="cellIs" dxfId="29" priority="17" stopIfTrue="1" operator="equal">
      <formula>TRUE</formula>
    </cfRule>
    <cfRule type="cellIs" dxfId="28" priority="18" stopIfTrue="1" operator="equal">
      <formula>FALSE</formula>
    </cfRule>
  </conditionalFormatting>
  <conditionalFormatting sqref="O61:BV61">
    <cfRule type="cellIs" dxfId="27" priority="19" stopIfTrue="1" operator="equal">
      <formula>TRUE</formula>
    </cfRule>
    <cfRule type="cellIs" dxfId="26" priority="20" stopIfTrue="1" operator="equal">
      <formula>FALSE</formula>
    </cfRule>
  </conditionalFormatting>
  <conditionalFormatting sqref="O62:BV62">
    <cfRule type="expression" dxfId="25" priority="15">
      <formula>O62="Fcst"</formula>
    </cfRule>
    <cfRule type="expression" dxfId="24" priority="16">
      <formula>O62="Act"</formula>
    </cfRule>
  </conditionalFormatting>
  <conditionalFormatting sqref="O77:BV77">
    <cfRule type="cellIs" dxfId="23" priority="11" stopIfTrue="1" operator="equal">
      <formula>TRUE</formula>
    </cfRule>
    <cfRule type="cellIs" dxfId="22" priority="12" stopIfTrue="1" operator="equal">
      <formula>FALSE</formula>
    </cfRule>
  </conditionalFormatting>
  <conditionalFormatting sqref="O78:BV78">
    <cfRule type="cellIs" dxfId="21" priority="13" stopIfTrue="1" operator="equal">
      <formula>TRUE</formula>
    </cfRule>
    <cfRule type="cellIs" dxfId="20" priority="14" stopIfTrue="1" operator="equal">
      <formula>FALSE</formula>
    </cfRule>
  </conditionalFormatting>
  <conditionalFormatting sqref="O79:BV79">
    <cfRule type="expression" dxfId="19" priority="9">
      <formula>O79="Fcst"</formula>
    </cfRule>
    <cfRule type="expression" dxfId="18" priority="10">
      <formula>O79="Act"</formula>
    </cfRule>
  </conditionalFormatting>
  <conditionalFormatting sqref="O101:BV101">
    <cfRule type="expression" dxfId="17" priority="3">
      <formula>O101="Fcst"</formula>
    </cfRule>
    <cfRule type="expression" dxfId="16" priority="4">
      <formula>O101="Act"</formula>
    </cfRule>
  </conditionalFormatting>
  <conditionalFormatting sqref="O115:BV117">
    <cfRule type="cellIs" dxfId="15" priority="224" stopIfTrue="1" operator="equal">
      <formula>TRUE</formula>
    </cfRule>
  </conditionalFormatting>
  <conditionalFormatting sqref="O115:BV117">
    <cfRule type="cellIs" dxfId="14" priority="225" stopIfTrue="1" operator="equal">
      <formula>FALSE</formula>
    </cfRule>
  </conditionalFormatting>
  <conditionalFormatting sqref="O99:BV100">
    <cfRule type="cellIs" dxfId="13" priority="226" stopIfTrue="1" operator="equal">
      <formula>TRUE</formula>
    </cfRule>
  </conditionalFormatting>
  <conditionalFormatting sqref="O99:BV100">
    <cfRule type="cellIs" dxfId="12" priority="227" stopIfTrue="1" operator="equal">
      <formula>FALSE</formula>
    </cfRule>
  </conditionalFormatting>
  <conditionalFormatting sqref="O91:BV92">
    <cfRule type="cellIs" dxfId="11" priority="228" stopIfTrue="1" operator="equal">
      <formula>TRUE</formula>
    </cfRule>
  </conditionalFormatting>
  <conditionalFormatting sqref="O91:BV92">
    <cfRule type="cellIs" dxfId="10" priority="229" stopIfTrue="1" operator="equal">
      <formula>FALSE</formula>
    </cfRule>
  </conditionalFormatting>
  <conditionalFormatting sqref="O70:BV70">
    <cfRule type="cellIs" dxfId="9" priority="230" stopIfTrue="1" operator="equal">
      <formula>TRUE</formula>
    </cfRule>
  </conditionalFormatting>
  <conditionalFormatting sqref="O70:BV70">
    <cfRule type="cellIs" dxfId="8" priority="231" stopIfTrue="1" operator="equal">
      <formula>FALSE</formula>
    </cfRule>
  </conditionalFormatting>
  <conditionalFormatting sqref="J3">
    <cfRule type="expression" dxfId="7" priority="1">
      <formula>J3="OK"</formula>
    </cfRule>
    <cfRule type="expression" dxfId="6" priority="2">
      <formula>J3="ERROR"</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80210-985F-45EA-AF1F-981075AFFA9F}">
  <sheetPr codeName="Sheet11"/>
  <dimension ref="A1:O29"/>
  <sheetViews>
    <sheetView showGridLines="0" zoomScale="90" zoomScaleNormal="90" workbookViewId="0"/>
  </sheetViews>
  <sheetFormatPr defaultColWidth="0" defaultRowHeight="15.75" zeroHeight="1" x14ac:dyDescent="0.35"/>
  <cols>
    <col min="1" max="2" width="2.7109375" customWidth="1"/>
    <col min="3" max="3" width="4.7109375" customWidth="1"/>
    <col min="4" max="4" width="30.7109375" customWidth="1"/>
    <col min="5" max="9" width="1.7109375" customWidth="1"/>
    <col min="10" max="15" width="11.7109375" customWidth="1"/>
    <col min="16" max="16384" width="11.7109375" hidden="1"/>
  </cols>
  <sheetData>
    <row r="1" spans="1:14" ht="19.5" x14ac:dyDescent="0.35">
      <c r="A1" s="11" t="s">
        <v>0</v>
      </c>
      <c r="B1" s="11"/>
      <c r="C1" s="11"/>
      <c r="D1" s="11"/>
      <c r="E1" s="11"/>
      <c r="F1" s="11"/>
      <c r="G1" s="11"/>
      <c r="H1" s="11"/>
      <c r="I1" s="11"/>
      <c r="J1" s="11"/>
      <c r="K1" s="11"/>
      <c r="L1" s="11"/>
      <c r="M1" s="11"/>
      <c r="N1" s="11"/>
    </row>
    <row r="2" spans="1:14" ht="20.25" thickBot="1" x14ac:dyDescent="0.4">
      <c r="A2" s="20" t="s">
        <v>1</v>
      </c>
      <c r="B2" s="20"/>
      <c r="C2" s="20"/>
      <c r="D2" s="20"/>
      <c r="E2" s="20"/>
      <c r="F2" s="20"/>
      <c r="G2" s="20"/>
      <c r="H2" s="20"/>
      <c r="I2" s="20"/>
      <c r="J2" s="20"/>
      <c r="K2" s="20"/>
      <c r="L2" s="20"/>
      <c r="M2" s="20"/>
      <c r="N2" s="20"/>
    </row>
    <row r="3" spans="1:14" ht="19.5" x14ac:dyDescent="0.35">
      <c r="B3" s="51" t="s">
        <v>2</v>
      </c>
    </row>
    <row r="4" spans="1:14" s="2" customFormat="1" x14ac:dyDescent="0.35">
      <c r="C4" s="52" t="s">
        <v>24</v>
      </c>
    </row>
    <row r="5" spans="1:14" x14ac:dyDescent="0.35">
      <c r="C5" s="16" t="s">
        <v>25</v>
      </c>
    </row>
    <row r="6" spans="1:14" x14ac:dyDescent="0.35"/>
    <row r="7" spans="1:14" ht="20.25" thickBot="1" x14ac:dyDescent="0.4">
      <c r="A7" s="20" t="s">
        <v>3</v>
      </c>
      <c r="B7" s="20"/>
      <c r="C7" s="20"/>
      <c r="D7" s="20"/>
      <c r="E7" s="20"/>
      <c r="F7" s="20"/>
      <c r="G7" s="20"/>
      <c r="H7" s="20"/>
      <c r="I7" s="20"/>
      <c r="J7" s="20"/>
      <c r="K7" s="20"/>
      <c r="L7" s="20"/>
      <c r="M7" s="20"/>
      <c r="N7" s="20"/>
    </row>
    <row r="8" spans="1:14" x14ac:dyDescent="0.35"/>
    <row r="9" spans="1:14" ht="19.5" x14ac:dyDescent="0.35">
      <c r="B9" s="51" t="s">
        <v>4</v>
      </c>
    </row>
    <row r="10" spans="1:14" x14ac:dyDescent="0.35">
      <c r="D10" s="3" t="s">
        <v>5</v>
      </c>
      <c r="J10" s="53">
        <v>1000</v>
      </c>
    </row>
    <row r="11" spans="1:14" x14ac:dyDescent="0.35">
      <c r="D11" s="3" t="s">
        <v>22</v>
      </c>
      <c r="J11" s="54">
        <v>1000</v>
      </c>
    </row>
    <row r="12" spans="1:14" s="17" customFormat="1" x14ac:dyDescent="0.35">
      <c r="D12" s="3" t="s">
        <v>129</v>
      </c>
      <c r="J12" s="55">
        <v>1000</v>
      </c>
    </row>
    <row r="13" spans="1:14" x14ac:dyDescent="0.35">
      <c r="D13" s="3" t="s">
        <v>23</v>
      </c>
      <c r="J13" s="56">
        <v>1000</v>
      </c>
    </row>
    <row r="14" spans="1:14" x14ac:dyDescent="0.35">
      <c r="D14" s="3" t="s">
        <v>6</v>
      </c>
      <c r="J14" s="57">
        <v>1000</v>
      </c>
    </row>
    <row r="15" spans="1:14" x14ac:dyDescent="0.35">
      <c r="D15" s="3" t="s">
        <v>7</v>
      </c>
      <c r="J15" s="24" t="b">
        <v>1</v>
      </c>
    </row>
    <row r="16" spans="1:14" x14ac:dyDescent="0.35">
      <c r="D16" s="3" t="s">
        <v>8</v>
      </c>
      <c r="J16" s="24" t="b">
        <v>0</v>
      </c>
    </row>
    <row r="17" spans="1:14" x14ac:dyDescent="0.35">
      <c r="D17" s="3" t="s">
        <v>9</v>
      </c>
      <c r="J17" s="12" t="b">
        <v>1</v>
      </c>
    </row>
    <row r="18" spans="1:14" x14ac:dyDescent="0.35">
      <c r="D18" s="3" t="s">
        <v>10</v>
      </c>
      <c r="J18" s="12" t="b">
        <v>0</v>
      </c>
    </row>
    <row r="19" spans="1:14" x14ac:dyDescent="0.35">
      <c r="D19" s="3" t="s">
        <v>11</v>
      </c>
      <c r="J19" s="4" t="s">
        <v>128</v>
      </c>
    </row>
    <row r="20" spans="1:14" x14ac:dyDescent="0.35">
      <c r="D20" s="3" t="s">
        <v>13</v>
      </c>
      <c r="J20" s="58"/>
    </row>
    <row r="21" spans="1:14" x14ac:dyDescent="0.35">
      <c r="D21" s="3" t="s">
        <v>14</v>
      </c>
      <c r="J21" s="5">
        <v>200000</v>
      </c>
    </row>
    <row r="22" spans="1:14" x14ac:dyDescent="0.35">
      <c r="D22" s="3" t="s">
        <v>15</v>
      </c>
      <c r="J22" s="14">
        <v>1</v>
      </c>
    </row>
    <row r="23" spans="1:14" s="2" customFormat="1" x14ac:dyDescent="0.35">
      <c r="D23" s="3" t="s">
        <v>26</v>
      </c>
      <c r="J23" s="15">
        <v>43466</v>
      </c>
    </row>
    <row r="24" spans="1:14" x14ac:dyDescent="0.35">
      <c r="D24" s="3" t="s">
        <v>16</v>
      </c>
      <c r="J24" s="6" t="s">
        <v>17</v>
      </c>
    </row>
    <row r="25" spans="1:14" x14ac:dyDescent="0.35">
      <c r="D25" s="3" t="s">
        <v>18</v>
      </c>
      <c r="J25" s="7">
        <v>1000000</v>
      </c>
    </row>
    <row r="26" spans="1:14" x14ac:dyDescent="0.35">
      <c r="D26" s="3" t="s">
        <v>19</v>
      </c>
      <c r="J26" s="18" t="s">
        <v>20</v>
      </c>
    </row>
    <row r="27" spans="1:14" x14ac:dyDescent="0.35">
      <c r="D27" s="3"/>
      <c r="J27" s="6"/>
    </row>
    <row r="28" spans="1:14" s="17" customFormat="1" ht="20.25" thickBot="1" x14ac:dyDescent="0.4">
      <c r="A28" s="20" t="s">
        <v>67</v>
      </c>
      <c r="B28" s="20"/>
      <c r="C28" s="20"/>
      <c r="D28" s="20"/>
      <c r="E28" s="20"/>
      <c r="F28" s="20"/>
      <c r="G28" s="20"/>
      <c r="H28" s="20"/>
      <c r="I28" s="20"/>
      <c r="J28" s="20"/>
      <c r="K28" s="20"/>
      <c r="L28" s="20"/>
      <c r="M28" s="20"/>
      <c r="N28" s="20"/>
    </row>
    <row r="29" spans="1:14" s="17" customFormat="1" hidden="1" x14ac:dyDescent="0.35"/>
  </sheetData>
  <phoneticPr fontId="2"/>
  <conditionalFormatting sqref="J17">
    <cfRule type="expression" dxfId="5" priority="9">
      <formula>J17=TRUE</formula>
    </cfRule>
    <cfRule type="expression" dxfId="4" priority="10">
      <formula>J17=FALSE</formula>
    </cfRule>
  </conditionalFormatting>
  <conditionalFormatting sqref="J18">
    <cfRule type="expression" dxfId="3" priority="1">
      <formula>J18=TRUE</formula>
    </cfRule>
    <cfRule type="expression" dxfId="2" priority="2">
      <formula>J18=FALSE</formula>
    </cfRule>
  </conditionalFormatting>
  <conditionalFormatting sqref="J15:J16">
    <cfRule type="cellIs" dxfId="1" priority="11" stopIfTrue="1" operator="equal">
      <formula>TRUE</formula>
    </cfRule>
    <cfRule type="cellIs" dxfId="0" priority="12" stopIfTrue="1" operator="equal">
      <formula>FALSE</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73</vt:i4>
      </vt:variant>
    </vt:vector>
  </HeadingPairs>
  <TitlesOfParts>
    <vt:vector size="80" baseType="lpstr">
      <vt:lpstr>Cover</vt:lpstr>
      <vt:lpstr>Business Plan</vt:lpstr>
      <vt:lpstr>Actual Data</vt:lpstr>
      <vt:lpstr>Div&gt;</vt:lpstr>
      <vt:lpstr>Navigation</vt:lpstr>
      <vt:lpstr>Setting</vt:lpstr>
      <vt:lpstr>Format</vt:lpstr>
      <vt:lpstr>ActualFlag.A.Ca</vt:lpstr>
      <vt:lpstr>ActualFlag.M.Ca</vt:lpstr>
      <vt:lpstr>ActualFlag.Q.Ca</vt:lpstr>
      <vt:lpstr>ActualFlag.S.Ca</vt:lpstr>
      <vt:lpstr>AnnualCounter.M.Ca</vt:lpstr>
      <vt:lpstr>AnnualCounter.Q.Ca</vt:lpstr>
      <vt:lpstr>AnnualCounter.S.Ca</vt:lpstr>
      <vt:lpstr>Check.Master</vt:lpstr>
      <vt:lpstr>ClientName.In</vt:lpstr>
      <vt:lpstr>COL_INP</vt:lpstr>
      <vt:lpstr>CurrencyUnit.In</vt:lpstr>
      <vt:lpstr>CurrencyUnitTitle.In</vt:lpstr>
      <vt:lpstr>CurrentPeriodFlag.A.Ca</vt:lpstr>
      <vt:lpstr>CurrentPeriodFlag.M.Ca</vt:lpstr>
      <vt:lpstr>CurrentPeriodFlag.Q.Ca</vt:lpstr>
      <vt:lpstr>CurrentPeriodFlag.S.Ca</vt:lpstr>
      <vt:lpstr>DaysInPeriod.A.Ca</vt:lpstr>
      <vt:lpstr>DaysInPeriod.M.Ca</vt:lpstr>
      <vt:lpstr>DaysInPeriod.Q.Ca</vt:lpstr>
      <vt:lpstr>DaysInPeriod.S.Ca</vt:lpstr>
      <vt:lpstr>ErrTol.In</vt:lpstr>
      <vt:lpstr>FcstStartDate.In</vt:lpstr>
      <vt:lpstr>HalfYearEndFlag.M.Ca</vt:lpstr>
      <vt:lpstr>HalfYearEndFlag.Q.Ca</vt:lpstr>
      <vt:lpstr>HalfYearPeriodNo.Q.Ca</vt:lpstr>
      <vt:lpstr>LABEL_INP</vt:lpstr>
      <vt:lpstr>Million.In</vt:lpstr>
      <vt:lpstr>ModelName.In</vt:lpstr>
      <vt:lpstr>ModelStartDate.In</vt:lpstr>
      <vt:lpstr>ModelStatus.In</vt:lpstr>
      <vt:lpstr>MonthInYear.In</vt:lpstr>
      <vt:lpstr>MonthPeriodNo.M.Ca</vt:lpstr>
      <vt:lpstr>PeriodFrom.A.Ca</vt:lpstr>
      <vt:lpstr>PeriodFrom.M.Ca</vt:lpstr>
      <vt:lpstr>PeriodFrom.Q.Ca</vt:lpstr>
      <vt:lpstr>PeriodFrom.S.Ca</vt:lpstr>
      <vt:lpstr>PeriodLabel.A.Ca</vt:lpstr>
      <vt:lpstr>PeriodLabel.M.Ca</vt:lpstr>
      <vt:lpstr>PeriodLabel.Q.Ca</vt:lpstr>
      <vt:lpstr>PeriodLabel.S.Ca</vt:lpstr>
      <vt:lpstr>PeriodNo.A.Ca</vt:lpstr>
      <vt:lpstr>PeriodNo.M.Ca</vt:lpstr>
      <vt:lpstr>PeriodNo.Q.Ca</vt:lpstr>
      <vt:lpstr>PeriodNo.S.Ca</vt:lpstr>
      <vt:lpstr>PeriodTo.A.Ca</vt:lpstr>
      <vt:lpstr>PeriodTo.M.Ca</vt:lpstr>
      <vt:lpstr>PeriodTo.Q.Ca</vt:lpstr>
      <vt:lpstr>PeriodTo.S.Ca</vt:lpstr>
      <vt:lpstr>'Actual Data'!Print_Titles</vt:lpstr>
      <vt:lpstr>'Business Plan'!Print_Titles</vt:lpstr>
      <vt:lpstr>QuarterCounter.M.Ca</vt:lpstr>
      <vt:lpstr>QuarterEndFlag.M.Ca</vt:lpstr>
      <vt:lpstr>QuarterLabel.M.Ca</vt:lpstr>
      <vt:lpstr>QuarterLabel.Q.Ca</vt:lpstr>
      <vt:lpstr>QuarterPeriodNo.M.Ca</vt:lpstr>
      <vt:lpstr>QuarterPeriodNo.Q.Ca</vt:lpstr>
      <vt:lpstr>ROW_INP</vt:lpstr>
      <vt:lpstr>SemiAnnualCounter.M.Ca</vt:lpstr>
      <vt:lpstr>SemiAnnualCounter.Q.Ca</vt:lpstr>
      <vt:lpstr>SemiAnnualLabel.M.Ca</vt:lpstr>
      <vt:lpstr>SemiAnnualLabel.Q.Ca</vt:lpstr>
      <vt:lpstr>SemiAnnualLabel.S.Ca</vt:lpstr>
      <vt:lpstr>SemiAnnualPeriodNo.M.Ca</vt:lpstr>
      <vt:lpstr>SemiAnnualPeriodNo.S.Ca</vt:lpstr>
      <vt:lpstr>Thousand.In</vt:lpstr>
      <vt:lpstr>YearEndFlag.M.Ca</vt:lpstr>
      <vt:lpstr>YearEndFlag.Q.Ca</vt:lpstr>
      <vt:lpstr>YearEndFlag.S.Ca</vt:lpstr>
      <vt:lpstr>YearLabel.A.Ca</vt:lpstr>
      <vt:lpstr>YearLabel.M.Ca</vt:lpstr>
      <vt:lpstr>YearLabel.Q.Ca</vt:lpstr>
      <vt:lpstr>YearLabel.S.Ca</vt:lpstr>
      <vt:lpstr>ZoomSetting.In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 Yoshimura</dc:creator>
  <cp:lastModifiedBy>arsko</cp:lastModifiedBy>
  <cp:lastPrinted>2019-10-12T05:10:35Z</cp:lastPrinted>
  <dcterms:created xsi:type="dcterms:W3CDTF">2019-08-08T01:41:05Z</dcterms:created>
  <dcterms:modified xsi:type="dcterms:W3CDTF">2022-06-23T03:42:58Z</dcterms:modified>
</cp:coreProperties>
</file>