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09-2 WACC Extra Lecture\"/>
    </mc:Choice>
  </mc:AlternateContent>
  <xr:revisionPtr revIDLastSave="0" documentId="8_{63286BAD-BED6-4C75-86C3-667C79849A6B}"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Mini Case 1" sheetId="8" r:id="rId2"/>
    <sheet name="Setting" sheetId="3" r:id="rId3"/>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#REF!</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1">'Mini Case 1'!$A:$N,'Mini Case 1'!$1:$14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1" i="8" l="1"/>
  <c r="P52" i="8" s="1"/>
  <c r="P50" i="8"/>
  <c r="M52" i="8"/>
  <c r="M51" i="8"/>
  <c r="M50" i="8"/>
  <c r="M46" i="8"/>
  <c r="M41" i="8"/>
  <c r="K29" i="8"/>
  <c r="K28" i="8"/>
  <c r="L27" i="8"/>
  <c r="K27" i="8"/>
  <c r="N35" i="8"/>
  <c r="K35" i="8"/>
  <c r="L34" i="8"/>
  <c r="K34" i="8"/>
  <c r="K33" i="8"/>
  <c r="L32" i="8"/>
  <c r="K32" i="8"/>
  <c r="Q21" i="8"/>
  <c r="L21" i="8" s="1"/>
  <c r="Q20" i="8"/>
  <c r="Q28" i="8" s="1"/>
  <c r="Q29" i="8" s="1"/>
  <c r="Q33" i="8" s="1"/>
  <c r="Q35" i="8" s="1"/>
  <c r="P20" i="8"/>
  <c r="P22" i="8" s="1"/>
  <c r="O20" i="8"/>
  <c r="O22" i="8" s="1"/>
  <c r="N22" i="8"/>
  <c r="K21" i="8"/>
  <c r="K22" i="8"/>
  <c r="K20" i="8"/>
  <c r="L19" i="8"/>
  <c r="K19" i="8"/>
  <c r="L61" i="8"/>
  <c r="L60" i="8"/>
  <c r="M58" i="8"/>
  <c r="Q62" i="8"/>
  <c r="P62" i="8"/>
  <c r="O62" i="8"/>
  <c r="K58" i="8"/>
  <c r="K56" i="8"/>
  <c r="K62" i="8"/>
  <c r="K61" i="8"/>
  <c r="K60" i="8"/>
  <c r="P28" i="8" l="1"/>
  <c r="P29" i="8" s="1"/>
  <c r="P33" i="8" s="1"/>
  <c r="P35" i="8" s="1"/>
  <c r="O28" i="8"/>
  <c r="O29" i="8" s="1"/>
  <c r="Q22" i="8"/>
  <c r="L22" i="8" s="1"/>
  <c r="L20" i="8"/>
  <c r="L62" i="8"/>
  <c r="P8" i="8"/>
  <c r="Q8" i="8"/>
  <c r="O8" i="8"/>
  <c r="L28" i="8" l="1"/>
  <c r="L29" i="8"/>
  <c r="O33" i="8"/>
  <c r="M23" i="8"/>
  <c r="M40" i="8" s="1"/>
  <c r="M42" i="8" s="1"/>
  <c r="J4" i="8"/>
  <c r="O35" i="8" l="1"/>
  <c r="L33" i="8"/>
  <c r="A3" i="8"/>
  <c r="A2" i="8"/>
  <c r="A1" i="8"/>
  <c r="L35" i="8" l="1"/>
  <c r="M36" i="8"/>
  <c r="M45" i="8" s="1"/>
  <c r="M47" i="8" s="1"/>
  <c r="G4" i="6"/>
  <c r="G7" i="6"/>
  <c r="O70" i="3" l="1"/>
  <c r="O92" i="3"/>
  <c r="O91" i="3"/>
  <c r="O115" i="3"/>
  <c r="O117" i="3"/>
  <c r="O116" i="3"/>
  <c r="M31" i="3" l="1"/>
  <c r="A14" i="8" l="1"/>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47" i="3" l="1"/>
  <c r="O6" i="8"/>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51" i="3" l="1"/>
  <c r="O50" i="3"/>
  <c r="P46" i="3"/>
  <c r="O10" i="8"/>
  <c r="O53" i="3"/>
  <c r="O49" i="3"/>
  <c r="O7" i="8"/>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O52" i="3" l="1"/>
  <c r="O9" i="8"/>
  <c r="O4" i="8"/>
  <c r="P50" i="3"/>
  <c r="P7" i="8"/>
  <c r="P6" i="8"/>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O5" i="8" l="1"/>
  <c r="P9" i="8"/>
  <c r="Q6" i="8"/>
  <c r="P52" i="3"/>
  <c r="P10" i="8"/>
  <c r="P4" i="8"/>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P5" i="8" l="1"/>
  <c r="Q50" i="3"/>
  <c r="Q7" i="8"/>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Q4" i="8" l="1"/>
  <c r="Q9" i="8"/>
  <c r="Q52" i="3"/>
  <c r="Q10" i="8"/>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Q5" i="8" l="1"/>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S95" i="3" l="1"/>
  <c r="R52" i="3"/>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R76" i="3"/>
  <c r="R101" i="3" l="1"/>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52" i="3" l="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50" i="3" l="1"/>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52" i="3" l="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50" i="3" l="1"/>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U52" i="3" l="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50" i="3" l="1"/>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52" i="3" l="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50" i="3" l="1"/>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74" i="3"/>
  <c r="X77" i="3" s="1"/>
  <c r="W52" i="3" l="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50" i="3" l="1"/>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52" i="3" l="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50" i="3" l="1"/>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Y52" i="3" l="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50" i="3" l="1"/>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Z52" i="3" l="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50" i="3" l="1"/>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52" i="3" l="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50" i="3" l="1"/>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52" i="3" l="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C50" i="3" l="1"/>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C52" i="3" l="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D50" i="3" l="1"/>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D52" i="3" l="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E50" i="3" l="1"/>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52" i="3" l="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F50" i="3" l="1"/>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F52" i="3" l="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G50" i="3" l="1"/>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G52" i="3" l="1"/>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H50" i="3" l="1"/>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52" i="3" l="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I50" i="3" l="1"/>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I52" i="3" l="1"/>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50" i="3" l="1"/>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J52" i="3" l="1"/>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K50" i="3" l="1"/>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K52" i="3" l="1"/>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L50" i="3" l="1"/>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52" i="3" l="1"/>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BM117" i="3" l="1"/>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M60" i="3" l="1"/>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N99" i="3" l="1"/>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N60" i="3" l="1"/>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P78" i="3" l="1"/>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O60" i="3" l="1"/>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P99" i="3" l="1"/>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P101" i="3" l="1"/>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Q99" i="3" l="1"/>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alcChain>
</file>

<file path=xl/sharedStrings.xml><?xml version="1.0" encoding="utf-8"?>
<sst xmlns="http://schemas.openxmlformats.org/spreadsheetml/2006/main" count="302" uniqueCount="175">
  <si>
    <t>Check</t>
    <phoneticPr fontId="2"/>
  </si>
  <si>
    <t>Unit</t>
    <phoneticPr fontId="2"/>
  </si>
  <si>
    <t>%</t>
    <phoneticPr fontId="2"/>
  </si>
  <si>
    <t>T/F</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</si>
  <si>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</si>
  <si>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</si>
  <si>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</si>
  <si>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</si>
  <si>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</si>
  <si>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</si>
  <si>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</si>
  <si>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</si>
  <si>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</si>
  <si>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</si>
  <si>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</si>
  <si>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</si>
  <si>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</si>
  <si>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</si>
  <si>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</si>
  <si>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</si>
  <si>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</si>
  <si>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</si>
  <si>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</si>
  <si>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</si>
  <si>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</si>
  <si>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</si>
  <si>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</si>
  <si>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</si>
  <si>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</si>
  <si>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</si>
  <si>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</si>
  <si>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</si>
  <si>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</si>
  <si>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</si>
  <si>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</si>
  <si>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</si>
  <si>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</si>
  <si>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</si>
  <si>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</si>
  <si>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</si>
  <si>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</si>
  <si>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</si>
  <si>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</si>
  <si>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</si>
  <si>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</si>
  <si>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</si>
  <si>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</si>
  <si>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</si>
  <si>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</si>
  <si>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</si>
  <si>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</si>
  <si>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</si>
  <si>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</si>
  <si>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</si>
  <si>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</si>
  <si>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</si>
  <si>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</si>
  <si>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</si>
  <si>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5"/>
  </si>
  <si>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</si>
  <si>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</si>
  <si>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</si>
  <si>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</si>
  <si>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</si>
  <si>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</si>
  <si>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</si>
  <si>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</si>
  <si>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</si>
  <si>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</si>
  <si>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</si>
  <si>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</si>
  <si>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</si>
  <si>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</si>
  <si>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</si>
  <si>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</si>
  <si>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</si>
  <si>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</si>
  <si>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</si>
  <si>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</si>
  <si>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</si>
  <si>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</si>
  <si>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</si>
  <si>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</si>
  <si>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</si>
  <si>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</si>
  <si>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</si>
  <si>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</si>
  <si>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</si>
  <si>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</si>
  <si>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</si>
  <si>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</si>
  <si>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</si>
  <si>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</si>
  <si>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</si>
  <si>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</si>
  <si>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</si>
  <si>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</si>
  <si>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</si>
  <si>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</si>
  <si>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</si>
  <si>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</si>
  <si>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</si>
  <si>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</si>
  <si>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</si>
  <si>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</si>
  <si>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</si>
  <si>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</si>
  <si>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</si>
  <si>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</si>
  <si>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</si>
  <si>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</si>
  <si>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</si>
  <si>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</si>
  <si>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</si>
  <si>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</si>
  <si>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</si>
  <si>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</si>
  <si>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</si>
  <si>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</si>
  <si>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</si>
  <si>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</si>
  <si>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</si>
  <si>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</si>
  <si>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</si>
  <si>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</si>
  <si>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</si>
  <si>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</si>
  <si>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</si>
  <si>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</si>
  <si>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</si>
  <si>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</si>
  <si>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</si>
  <si>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</si>
  <si>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</si>
  <si>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</si>
  <si>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</si>
  <si>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</si>
  <si>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</si>
  <si>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</si>
  <si>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</si>
  <si>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</si>
  <si>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</si>
  <si>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</si>
  <si>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Valuation Course</t>
    <phoneticPr fontId="2"/>
  </si>
  <si>
    <t>WACC</t>
    <phoneticPr fontId="2"/>
  </si>
  <si>
    <t>WACC Sample</t>
    <phoneticPr fontId="2"/>
  </si>
  <si>
    <t>JPY</t>
    <phoneticPr fontId="2"/>
  </si>
  <si>
    <t>Module Title</t>
    <phoneticPr fontId="2"/>
  </si>
  <si>
    <t>Sub Module Title</t>
    <phoneticPr fontId="2"/>
  </si>
  <si>
    <t>Const Calc</t>
    <phoneticPr fontId="2"/>
  </si>
  <si>
    <t>Time-Serise Inputs</t>
    <phoneticPr fontId="2"/>
  </si>
  <si>
    <t>Time-Serise Calc</t>
    <phoneticPr fontId="2"/>
  </si>
  <si>
    <t>Time-Serise Calc - Sub</t>
    <phoneticPr fontId="2"/>
  </si>
  <si>
    <t>Const Input - JPY</t>
    <phoneticPr fontId="2"/>
  </si>
  <si>
    <t>Const Input - %</t>
    <phoneticPr fontId="2"/>
  </si>
  <si>
    <t>Debt Return</t>
    <phoneticPr fontId="2"/>
  </si>
  <si>
    <t>IRR</t>
    <phoneticPr fontId="2"/>
  </si>
  <si>
    <t>貸付</t>
    <rPh sb="0" eb="2">
      <t>カシツケ</t>
    </rPh>
    <phoneticPr fontId="2"/>
  </si>
  <si>
    <t>受取利息</t>
    <rPh sb="0" eb="2">
      <t>ウケトリ</t>
    </rPh>
    <rPh sb="2" eb="4">
      <t>リソク</t>
    </rPh>
    <phoneticPr fontId="2"/>
  </si>
  <si>
    <t>元本返済</t>
    <rPh sb="0" eb="2">
      <t>ガンポン</t>
    </rPh>
    <rPh sb="2" eb="4">
      <t>ヘンサイ</t>
    </rPh>
    <phoneticPr fontId="2"/>
  </si>
  <si>
    <t>合計</t>
    <rPh sb="0" eb="2">
      <t>ゴウケイ</t>
    </rPh>
    <phoneticPr fontId="2"/>
  </si>
  <si>
    <t>Equity Return</t>
  </si>
  <si>
    <t>Equity Return</t>
    <phoneticPr fontId="2"/>
  </si>
  <si>
    <t>出資</t>
    <rPh sb="0" eb="2">
      <t>シュッシ</t>
    </rPh>
    <phoneticPr fontId="2"/>
  </si>
  <si>
    <t>受取配当金</t>
    <rPh sb="0" eb="2">
      <t>ウケトリ</t>
    </rPh>
    <rPh sb="2" eb="5">
      <t>ハイトウキン</t>
    </rPh>
    <phoneticPr fontId="2"/>
  </si>
  <si>
    <t>出資返還</t>
    <rPh sb="0" eb="2">
      <t>シュッシ</t>
    </rPh>
    <rPh sb="2" eb="4">
      <t>ヘンカン</t>
    </rPh>
    <phoneticPr fontId="2"/>
  </si>
  <si>
    <t>FCF</t>
    <phoneticPr fontId="2"/>
  </si>
  <si>
    <t>支払利息</t>
    <rPh sb="0" eb="2">
      <t>シハライ</t>
    </rPh>
    <rPh sb="2" eb="4">
      <t>リソク</t>
    </rPh>
    <phoneticPr fontId="2"/>
  </si>
  <si>
    <t>調達比率</t>
    <rPh sb="0" eb="2">
      <t>チョウタツ</t>
    </rPh>
    <rPh sb="2" eb="4">
      <t>ヒリツ</t>
    </rPh>
    <phoneticPr fontId="2"/>
  </si>
  <si>
    <t>Weighted Debt Return</t>
  </si>
  <si>
    <t>Weighted Debt Return</t>
    <phoneticPr fontId="2"/>
  </si>
  <si>
    <t>%</t>
  </si>
  <si>
    <t>Weighted Equity Return</t>
  </si>
  <si>
    <t>Weighted Equity Return</t>
    <phoneticPr fontId="2"/>
  </si>
  <si>
    <t>Total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</si>
</sst>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0.00%_);\-0.00%_);&quot;-  &quot;"/>
  </numFmts>
  <fonts count="28"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name val="Times New Roman"/>
      <family val="1"/>
    </font>
    <font>
      <sz val="9"/>
      <color rgb="FF0000FF"/>
      <name val="游ゴシック"/>
      <family val="3"/>
      <charset val="128"/>
      <scheme val="minor"/>
    </font>
    <font>
      <sz val="9"/>
      <color theme="0" tint="-0.499984740745262"/>
      <name val="游ゴシック"/>
      <family val="3"/>
      <charset val="128"/>
      <scheme val="minor"/>
    </font>
  </fonts>
  <fills count="13">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1" fillId="0" borderId="12">
      <alignment vertical="center"/>
    </xf>
    <xf numFmtId="0" fontId="21" fillId="0" borderId="0">
      <alignment vertical="center"/>
    </xf>
    <xf numFmtId="0" fontId="23" fillId="0" borderId="0">
      <alignment vertical="center"/>
    </xf>
    <xf numFmtId="176" fontId="20" fillId="3" borderId="2" applyNumberFormat="0" applyProtection="0">
      <alignment vertical="center"/>
    </xf>
    <xf numFmtId="176" fontId="20" fillId="9" borderId="2" applyNumberFormat="0">
      <alignment vertical="center"/>
    </xf>
    <xf numFmtId="176" fontId="1" fillId="4" borderId="2" applyNumberFormat="0">
      <alignment vertical="center"/>
    </xf>
    <xf numFmtId="0" fontId="7" fillId="0" borderId="3" applyNumberFormat="0">
      <alignment vertical="center"/>
    </xf>
    <xf numFmtId="0" fontId="7" fillId="0" borderId="4" applyNumberFormat="0">
      <alignment vertical="center"/>
    </xf>
    <xf numFmtId="176" fontId="1" fillId="0" borderId="0">
      <alignment vertical="center"/>
    </xf>
    <xf numFmtId="178" fontId="1" fillId="0" borderId="0">
      <alignment vertical="center"/>
    </xf>
    <xf numFmtId="0" fontId="5" fillId="0" borderId="0">
      <alignment vertical="center"/>
    </xf>
    <xf numFmtId="176" fontId="6" fillId="0" borderId="0">
      <alignment vertical="center"/>
    </xf>
    <xf numFmtId="0" fontId="11" fillId="0" borderId="0">
      <alignment vertical="center"/>
    </xf>
    <xf numFmtId="0" fontId="22" fillId="0" borderId="0">
      <alignment vertical="center"/>
    </xf>
    <xf numFmtId="0" fontId="4" fillId="0" borderId="0">
      <alignment vertical="center"/>
    </xf>
    <xf numFmtId="179" fontId="1" fillId="0" borderId="0">
      <alignment vertical="center"/>
    </xf>
    <xf numFmtId="176" fontId="20" fillId="0" borderId="2" applyNumberFormat="0">
      <alignment vertical="center"/>
    </xf>
    <xf numFmtId="176" fontId="1" fillId="10" borderId="0" applyNumberFormat="0" applyFont="0" applyBorder="0" applyAlignment="0">
      <alignment vertical="center"/>
    </xf>
    <xf numFmtId="176" fontId="20" fillId="5" borderId="2" applyNumberFormat="0">
      <alignment vertical="center"/>
    </xf>
    <xf numFmtId="0" fontId="16" fillId="0" borderId="0" applyNumberFormat="0" applyFont="0" applyFill="0" applyBorder="0" applyAlignment="0" applyProtection="0">
      <alignment vertical="center"/>
    </xf>
  </cellStyleXfs>
  <cellXfs count="77">
    <xf numFmtId="0" fontId="0" fillId="0" borderId="0" xfId="0">
      <alignment vertical="center"/>
    </xf>
    <xf numFmtId="0" fontId="0" fillId="0" borderId="0" xfId="0">
      <alignment vertical="center"/>
    </xf>
    <xf numFmtId="0" fontId="5" fillId="0" borderId="0" xfId="0" applyFont="1">
      <alignment vertical="center"/>
    </xf>
    <xf numFmtId="0" fontId="7" fillId="0" borderId="3" xfId="0" applyFont="1" applyBorder="1">
      <alignment vertical="center"/>
    </xf>
    <xf numFmtId="0" fontId="8" fillId="0" borderId="3" xfId="0" applyFont="1" applyBorder="1">
      <alignment vertical="center"/>
    </xf>
    <xf numFmtId="0" fontId="9" fillId="0" borderId="0" xfId="0" applyFont="1">
      <alignment vertical="center"/>
    </xf>
    <xf numFmtId="179" fontId="0" fillId="0" borderId="0" xfId="0" applyNumberFormat="1">
      <alignment vertical="center"/>
    </xf>
    <xf numFmtId="0" fontId="23" fillId="0" borderId="0" xfId="4">
      <alignment vertical="center"/>
    </xf>
    <xf numFmtId="0" fontId="0" fillId="0" borderId="0" xfId="0">
      <alignment vertical="center"/>
    </xf>
    <xf numFmtId="0" fontId="11" fillId="0" borderId="0" xfId="14">
      <alignment vertical="center"/>
    </xf>
    <xf numFmtId="0" fontId="21" fillId="0" borderId="12" xfId="2">
      <alignment vertical="center"/>
    </xf>
    <xf numFmtId="180" fontId="0" fillId="0" borderId="0" xfId="0" applyNumberFormat="1">
      <alignment vertical="center"/>
    </xf>
    <xf numFmtId="180" fontId="20" fillId="9"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0" fillId="9" borderId="2" xfId="6" applyNumberFormat="1">
      <alignment vertical="center"/>
    </xf>
    <xf numFmtId="0" fontId="12" fillId="0" borderId="0" xfId="0" applyFont="1" applyAlignment="1">
      <alignment horizontal="center" vertical="center"/>
    </xf>
    <xf numFmtId="0" fontId="8" fillId="6" borderId="2" xfId="0" applyFont="1" applyFill="1" applyBorder="1" applyAlignment="1">
      <alignment horizontal="center" vertical="center"/>
    </xf>
    <xf numFmtId="0" fontId="20" fillId="9" borderId="2" xfId="6" applyNumberFormat="1" applyAlignment="1">
      <alignment horizontal="center" vertical="center"/>
    </xf>
    <xf numFmtId="0" fontId="16" fillId="0" borderId="0" xfId="0" applyFont="1" applyBorder="1">
      <alignment vertical="center"/>
    </xf>
    <xf numFmtId="0" fontId="18" fillId="0" borderId="0" xfId="0" applyFont="1" applyBorder="1" applyAlignment="1">
      <alignment horizontal="center"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9" xfId="0" applyFont="1" applyBorder="1">
      <alignment vertical="center"/>
    </xf>
    <xf numFmtId="0" fontId="13" fillId="0" borderId="0" xfId="0" applyFont="1" applyBorder="1" applyAlignment="1">
      <alignment horizontal="center"/>
    </xf>
    <xf numFmtId="0" fontId="14" fillId="0" borderId="0" xfId="0" applyFont="1" applyBorder="1" applyAlignment="1">
      <alignment horizontal="center"/>
    </xf>
    <xf numFmtId="0" fontId="19" fillId="0" borderId="0" xfId="0" applyFont="1" applyBorder="1" applyAlignment="1">
      <alignment horizontal="center"/>
    </xf>
    <xf numFmtId="0" fontId="16" fillId="0" borderId="10" xfId="0" applyFont="1" applyBorder="1">
      <alignment vertical="center"/>
    </xf>
    <xf numFmtId="0" fontId="16" fillId="0" borderId="1" xfId="0" applyFont="1" applyBorder="1">
      <alignment vertical="center"/>
    </xf>
    <xf numFmtId="0" fontId="16" fillId="0" borderId="11" xfId="0" applyFont="1" applyBorder="1">
      <alignment vertical="center"/>
    </xf>
    <xf numFmtId="0" fontId="17" fillId="0" borderId="0" xfId="0" applyFont="1" applyBorder="1" applyAlignment="1">
      <alignment horizontal="center" vertical="center"/>
    </xf>
    <xf numFmtId="179" fontId="1" fillId="8" borderId="2" xfId="7" applyNumberFormat="1" applyFill="1">
      <alignment vertical="center"/>
    </xf>
    <xf numFmtId="0" fontId="10" fillId="0" borderId="2" xfId="0" applyFont="1" applyBorder="1" applyAlignment="1">
      <alignment horizontal="center" vertical="center"/>
    </xf>
    <xf numFmtId="0" fontId="10" fillId="6" borderId="2" xfId="0" applyFont="1" applyFill="1" applyBorder="1" applyAlignment="1">
      <alignment horizontal="center" vertical="center"/>
    </xf>
    <xf numFmtId="0" fontId="11" fillId="0" borderId="0" xfId="14" applyFont="1">
      <alignment vertical="center"/>
    </xf>
    <xf numFmtId="0" fontId="20" fillId="3" borderId="2" xfId="5" applyNumberFormat="1" applyProtection="1">
      <alignment vertical="center"/>
      <protection locked="0"/>
    </xf>
    <xf numFmtId="179" fontId="20" fillId="3" borderId="2" xfId="5" applyNumberFormat="1" applyProtection="1">
      <alignment vertical="center"/>
      <protection locked="0"/>
    </xf>
    <xf numFmtId="0" fontId="20" fillId="0" borderId="2" xfId="5" applyNumberFormat="1" applyFill="1" applyProtection="1">
      <alignment vertical="center"/>
      <protection locked="0"/>
    </xf>
    <xf numFmtId="0" fontId="21" fillId="0" borderId="0" xfId="3">
      <alignment vertical="center"/>
    </xf>
    <xf numFmtId="0" fontId="11" fillId="0" borderId="0" xfId="14" applyFill="1" applyBorder="1">
      <alignment vertical="center"/>
    </xf>
    <xf numFmtId="0" fontId="20" fillId="3" borderId="2" xfId="5" applyNumberFormat="1" applyFill="1" applyProtection="1">
      <alignment vertical="center"/>
      <protection locked="0"/>
    </xf>
    <xf numFmtId="0" fontId="24" fillId="0" borderId="0" xfId="0" applyFont="1" applyFill="1" applyBorder="1" applyAlignment="1">
      <alignment horizontal="center" vertical="center"/>
    </xf>
    <xf numFmtId="0" fontId="3" fillId="11" borderId="12" xfId="2" applyFont="1" applyFill="1">
      <alignment vertical="center"/>
    </xf>
    <xf numFmtId="181" fontId="8" fillId="0" borderId="3" xfId="0" applyNumberFormat="1" applyFont="1" applyBorder="1">
      <alignment vertical="center"/>
    </xf>
    <xf numFmtId="0" fontId="10" fillId="12" borderId="2" xfId="0" applyFont="1" applyFill="1" applyBorder="1" applyAlignment="1">
      <alignment horizontal="center" vertical="center"/>
    </xf>
    <xf numFmtId="0" fontId="21" fillId="0" borderId="12" xfId="2" applyFont="1">
      <alignment vertical="center"/>
    </xf>
    <xf numFmtId="0" fontId="10" fillId="0" borderId="0" xfId="0" applyFont="1">
      <alignment vertical="center"/>
    </xf>
    <xf numFmtId="179" fontId="10" fillId="0" borderId="0" xfId="0" applyNumberFormat="1" applyFont="1" applyFill="1">
      <alignment vertical="center"/>
    </xf>
    <xf numFmtId="179" fontId="10" fillId="0" borderId="0" xfId="0" applyNumberFormat="1" applyFont="1">
      <alignment vertical="center"/>
    </xf>
    <xf numFmtId="0" fontId="10" fillId="0" borderId="0" xfId="0" applyFont="1" applyAlignment="1">
      <alignment horizontal="center" vertical="center"/>
    </xf>
    <xf numFmtId="0" fontId="26" fillId="9" borderId="2" xfId="6" applyNumberFormat="1" applyFont="1">
      <alignment vertical="center"/>
    </xf>
    <xf numFmtId="0" fontId="21" fillId="0" borderId="0" xfId="3" applyFont="1">
      <alignment vertical="center"/>
    </xf>
    <xf numFmtId="0" fontId="23" fillId="0" borderId="0" xfId="4" applyFont="1">
      <alignment vertical="center"/>
    </xf>
    <xf numFmtId="0" fontId="5" fillId="0" borderId="0" xfId="12" applyFont="1" applyFill="1">
      <alignment vertical="center"/>
    </xf>
    <xf numFmtId="176" fontId="27" fillId="0" borderId="0" xfId="13" applyFont="1">
      <alignment vertical="center"/>
    </xf>
    <xf numFmtId="181" fontId="26" fillId="3" borderId="2" xfId="5" applyNumberFormat="1" applyFont="1">
      <alignment vertical="center"/>
    </xf>
    <xf numFmtId="177" fontId="26" fillId="3" borderId="2" xfId="5" applyNumberFormat="1" applyFont="1" applyFill="1">
      <alignment vertical="center"/>
    </xf>
    <xf numFmtId="0" fontId="5" fillId="0" borderId="3" xfId="12" applyFont="1" applyBorder="1">
      <alignment vertical="center"/>
    </xf>
    <xf numFmtId="176" fontId="27" fillId="0" borderId="3" xfId="13" applyFont="1" applyBorder="1">
      <alignment vertical="center"/>
    </xf>
    <xf numFmtId="0" fontId="5" fillId="0" borderId="0" xfId="12" applyFont="1">
      <alignment vertical="center"/>
    </xf>
    <xf numFmtId="0" fontId="10" fillId="0" borderId="0" xfId="0" applyFont="1" applyFill="1">
      <alignment vertical="center"/>
    </xf>
    <xf numFmtId="176" fontId="7" fillId="0" borderId="3" xfId="8" applyNumberFormat="1" applyFont="1" applyFill="1">
      <alignment vertical="center"/>
    </xf>
    <xf numFmtId="181" fontId="27" fillId="0" borderId="0" xfId="0" applyNumberFormat="1" applyFont="1">
      <alignment vertical="center"/>
    </xf>
    <xf numFmtId="181" fontId="10" fillId="10" borderId="0" xfId="19" applyNumberFormat="1" applyFont="1">
      <alignment vertical="center"/>
    </xf>
    <xf numFmtId="177" fontId="10" fillId="10" borderId="0" xfId="19" applyNumberFormat="1" applyFont="1">
      <alignment vertical="center"/>
    </xf>
    <xf numFmtId="182" fontId="10" fillId="0" borderId="0" xfId="19" applyNumberFormat="1" applyFont="1" applyFill="1">
      <alignment vertical="center"/>
    </xf>
    <xf numFmtId="0" fontId="7" fillId="0" borderId="3" xfId="8">
      <alignment vertical="center"/>
    </xf>
    <xf numFmtId="181" fontId="7" fillId="0" borderId="3" xfId="8" applyNumberFormat="1">
      <alignment vertical="center"/>
    </xf>
    <xf numFmtId="181" fontId="10" fillId="0" borderId="0" xfId="19" applyNumberFormat="1" applyFont="1" applyFill="1">
      <alignment vertical="center"/>
    </xf>
    <xf numFmtId="177" fontId="10" fillId="0" borderId="0" xfId="19" applyNumberFormat="1" applyFont="1" applyFill="1">
      <alignment vertical="center"/>
    </xf>
    <xf numFmtId="177" fontId="8" fillId="0" borderId="3" xfId="0" applyNumberFormat="1" applyFont="1" applyBorder="1">
      <alignment vertical="center"/>
    </xf>
    <xf numFmtId="182" fontId="8" fillId="0" borderId="3" xfId="0" applyNumberFormat="1" applyFont="1" applyBorder="1">
      <alignment vertical="center"/>
    </xf>
    <xf numFmtId="181" fontId="26" fillId="3" borderId="2" xfId="5" applyNumberFormat="1" applyFont="1" applyFill="1">
      <alignment vertical="center"/>
    </xf>
    <xf numFmtId="0" fontId="25" fillId="7" borderId="0" xfId="0" applyFont="1" applyFill="1" applyBorder="1" applyAlignment="1">
      <alignment horizontal="center" vertical="center" wrapText="1"/>
    </xf>
    <xf numFmtId="0" fontId="16" fillId="7"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0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8</xdr:col>
      <xdr:colOff>557388</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90" zoomScaleNormal="9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8" customWidth="1"/>
    <col min="12" max="12" width="8.85546875" customWidth="1"/>
    <col min="13" max="13" width="2.7109375" style="8" customWidth="1"/>
    <col min="14" max="16384" width="8.85546875" hidden="1"/>
  </cols>
  <sheetData>
    <row r="1" spans="2:12" ht="16.5" thickBot="1" x14ac:dyDescent="0.4"/>
    <row r="2" spans="2:12" x14ac:dyDescent="0.35">
      <c r="B2" s="21"/>
      <c r="C2" s="22"/>
      <c r="D2" s="22"/>
      <c r="E2" s="22"/>
      <c r="F2" s="22"/>
      <c r="G2" s="22"/>
      <c r="H2" s="22"/>
      <c r="I2" s="22"/>
      <c r="J2" s="22"/>
      <c r="K2" s="22"/>
      <c r="L2" s="23"/>
    </row>
    <row r="3" spans="2:12" x14ac:dyDescent="0.35">
      <c r="B3" s="24"/>
      <c r="C3" s="19"/>
      <c r="D3" s="19"/>
      <c r="E3" s="19"/>
      <c r="F3" s="19"/>
      <c r="G3" s="19"/>
      <c r="H3" s="19"/>
      <c r="I3" s="19"/>
      <c r="J3" s="19"/>
      <c r="K3" s="19"/>
      <c r="L3" s="25"/>
    </row>
    <row r="4" spans="2:12" ht="18.75" x14ac:dyDescent="0.35">
      <c r="B4" s="24"/>
      <c r="C4" s="19"/>
      <c r="D4" s="19"/>
      <c r="E4" s="19"/>
      <c r="F4" s="19"/>
      <c r="G4" s="43" t="str">
        <f>ClientName.In</f>
        <v>WACC</v>
      </c>
      <c r="H4" s="19"/>
      <c r="I4" s="19"/>
      <c r="J4" s="19"/>
      <c r="K4" s="19"/>
      <c r="L4" s="25"/>
    </row>
    <row r="5" spans="2:12" x14ac:dyDescent="0.35">
      <c r="B5" s="24"/>
      <c r="C5" s="19"/>
      <c r="D5" s="19"/>
      <c r="E5" s="19"/>
      <c r="F5" s="19"/>
      <c r="G5" s="19"/>
      <c r="H5" s="19"/>
      <c r="I5" s="19"/>
      <c r="J5" s="19"/>
      <c r="K5" s="19"/>
      <c r="L5" s="25"/>
    </row>
    <row r="6" spans="2:12" x14ac:dyDescent="0.35">
      <c r="B6" s="24"/>
      <c r="C6" s="19"/>
      <c r="D6" s="19"/>
      <c r="E6" s="19"/>
      <c r="F6" s="19"/>
      <c r="G6" s="19"/>
      <c r="H6" s="19"/>
      <c r="I6" s="19"/>
      <c r="J6" s="19"/>
      <c r="K6" s="19"/>
      <c r="L6" s="25"/>
    </row>
    <row r="7" spans="2:12" ht="18.75" x14ac:dyDescent="0.35">
      <c r="B7" s="24"/>
      <c r="C7" s="19"/>
      <c r="D7" s="19"/>
      <c r="E7" s="19"/>
      <c r="F7" s="19"/>
      <c r="G7" s="32" t="str">
        <f>ModelName.In</f>
        <v>Valuation Course</v>
      </c>
      <c r="H7" s="19"/>
      <c r="I7" s="19"/>
      <c r="J7" s="19"/>
      <c r="K7" s="19"/>
      <c r="L7" s="25"/>
    </row>
    <row r="8" spans="2:12" x14ac:dyDescent="0.35">
      <c r="B8" s="24"/>
      <c r="C8" s="19"/>
      <c r="D8" s="19"/>
      <c r="E8" s="19"/>
      <c r="F8" s="19"/>
      <c r="G8" s="19"/>
      <c r="H8" s="19"/>
      <c r="I8" s="19"/>
      <c r="J8" s="19"/>
      <c r="K8" s="19"/>
      <c r="L8" s="25"/>
    </row>
    <row r="9" spans="2:12" x14ac:dyDescent="0.35">
      <c r="B9" s="24"/>
      <c r="C9" s="19"/>
      <c r="D9" s="19"/>
      <c r="E9" s="19"/>
      <c r="F9" s="19"/>
      <c r="G9" s="19"/>
      <c r="H9" s="19"/>
      <c r="I9" s="19"/>
      <c r="J9" s="19"/>
      <c r="K9" s="19"/>
      <c r="L9" s="25"/>
    </row>
    <row r="10" spans="2:12" x14ac:dyDescent="0.35">
      <c r="B10" s="24"/>
      <c r="C10" s="19"/>
      <c r="D10" s="19"/>
      <c r="E10" s="19"/>
      <c r="F10" s="19"/>
      <c r="G10" s="20" t="s">
        <v>55</v>
      </c>
      <c r="H10" s="19"/>
      <c r="I10" s="19"/>
      <c r="J10" s="19"/>
      <c r="K10" s="19"/>
      <c r="L10" s="25"/>
    </row>
    <row r="11" spans="2:12" x14ac:dyDescent="0.35">
      <c r="B11" s="24"/>
      <c r="C11" s="19"/>
      <c r="D11" s="19"/>
      <c r="E11" s="19"/>
      <c r="F11" s="19"/>
      <c r="G11" s="19"/>
      <c r="H11" s="19"/>
      <c r="I11" s="19"/>
      <c r="J11" s="19"/>
      <c r="K11" s="19"/>
      <c r="L11" s="25"/>
    </row>
    <row r="12" spans="2:12" x14ac:dyDescent="0.35">
      <c r="B12" s="24"/>
      <c r="C12" s="19"/>
      <c r="D12" s="19"/>
      <c r="E12" s="19"/>
      <c r="F12" s="19"/>
      <c r="G12" s="19"/>
      <c r="H12" s="19"/>
      <c r="I12" s="19"/>
      <c r="J12" s="19"/>
      <c r="K12" s="19"/>
      <c r="L12" s="25"/>
    </row>
    <row r="13" spans="2:12" x14ac:dyDescent="0.35">
      <c r="B13" s="24"/>
      <c r="C13" s="19"/>
      <c r="D13" s="19"/>
      <c r="E13" s="19"/>
      <c r="F13" s="19"/>
      <c r="G13" s="19"/>
      <c r="H13" s="19"/>
      <c r="I13" s="19"/>
      <c r="J13" s="19"/>
      <c r="K13" s="19"/>
      <c r="L13" s="25"/>
    </row>
    <row r="14" spans="2:12" x14ac:dyDescent="0.35">
      <c r="B14" s="24"/>
      <c r="C14" s="19"/>
      <c r="D14" s="19"/>
      <c r="E14" s="19"/>
      <c r="F14" s="19"/>
      <c r="G14" s="19"/>
      <c r="H14" s="19"/>
      <c r="I14" s="19"/>
      <c r="J14" s="19"/>
      <c r="K14" s="19"/>
      <c r="L14" s="25"/>
    </row>
    <row r="15" spans="2:12" x14ac:dyDescent="0.2">
      <c r="B15" s="24"/>
      <c r="C15" s="19"/>
      <c r="D15" s="19"/>
      <c r="E15" s="19"/>
      <c r="F15" s="19"/>
      <c r="G15" s="26" t="s">
        <v>56</v>
      </c>
      <c r="H15" s="19"/>
      <c r="I15" s="19"/>
      <c r="J15" s="19"/>
      <c r="K15" s="19"/>
      <c r="L15" s="25"/>
    </row>
    <row r="16" spans="2:12" x14ac:dyDescent="0.25">
      <c r="B16" s="24"/>
      <c r="C16" s="19"/>
      <c r="D16" s="19"/>
      <c r="E16" s="19"/>
      <c r="F16" s="19"/>
      <c r="G16" s="27" t="s">
        <v>58</v>
      </c>
      <c r="H16" s="19"/>
      <c r="I16" s="19"/>
      <c r="J16" s="19"/>
      <c r="K16" s="19"/>
      <c r="L16" s="25"/>
    </row>
    <row r="17" spans="2:12" x14ac:dyDescent="0.35">
      <c r="B17" s="24"/>
      <c r="C17" s="19"/>
      <c r="D17" s="19"/>
      <c r="E17" s="19"/>
      <c r="F17" s="19"/>
      <c r="G17" s="19"/>
      <c r="H17" s="19"/>
      <c r="I17" s="19"/>
      <c r="J17" s="19"/>
      <c r="K17" s="19"/>
      <c r="L17" s="25"/>
    </row>
    <row r="18" spans="2:12" x14ac:dyDescent="0.35">
      <c r="B18" s="24"/>
      <c r="C18" s="19"/>
      <c r="D18" s="19"/>
      <c r="E18" s="19"/>
      <c r="F18" s="19"/>
      <c r="G18" s="19"/>
      <c r="H18" s="19"/>
      <c r="I18" s="19"/>
      <c r="J18" s="19"/>
      <c r="K18" s="19"/>
      <c r="L18" s="25"/>
    </row>
    <row r="19" spans="2:12" x14ac:dyDescent="0.25">
      <c r="B19" s="24"/>
      <c r="C19" s="19"/>
      <c r="D19" s="19"/>
      <c r="E19" s="19"/>
      <c r="F19" s="19"/>
      <c r="G19" s="28" t="s">
        <v>57</v>
      </c>
      <c r="H19" s="19"/>
      <c r="I19" s="19"/>
      <c r="J19" s="19"/>
      <c r="K19" s="19"/>
      <c r="L19" s="25"/>
    </row>
    <row r="20" spans="2:12" x14ac:dyDescent="0.35">
      <c r="B20" s="24"/>
      <c r="C20" s="19"/>
      <c r="D20" s="19"/>
      <c r="E20" s="19"/>
      <c r="F20" s="19"/>
      <c r="G20" s="19"/>
      <c r="H20" s="19"/>
      <c r="I20" s="19"/>
      <c r="J20" s="19"/>
      <c r="K20" s="19"/>
      <c r="L20" s="25"/>
    </row>
    <row r="21" spans="2:12" ht="22.15" customHeight="1" x14ac:dyDescent="0.35">
      <c r="B21" s="24"/>
      <c r="C21" s="75" t="s">
        <v>110</v>
      </c>
      <c r="D21" s="76"/>
      <c r="E21" s="76"/>
      <c r="F21" s="76"/>
      <c r="G21" s="76"/>
      <c r="H21" s="76"/>
      <c r="I21" s="76"/>
      <c r="J21" s="76"/>
      <c r="K21" s="76"/>
      <c r="L21" s="25"/>
    </row>
    <row r="22" spans="2:12" ht="22.15" customHeight="1" x14ac:dyDescent="0.35">
      <c r="B22" s="24"/>
      <c r="C22" s="76"/>
      <c r="D22" s="76"/>
      <c r="E22" s="76"/>
      <c r="F22" s="76"/>
      <c r="G22" s="76"/>
      <c r="H22" s="76"/>
      <c r="I22" s="76"/>
      <c r="J22" s="76"/>
      <c r="K22" s="76"/>
      <c r="L22" s="25"/>
    </row>
    <row r="23" spans="2:12" ht="22.15" customHeight="1" x14ac:dyDescent="0.35">
      <c r="B23" s="24"/>
      <c r="C23" s="76"/>
      <c r="D23" s="76"/>
      <c r="E23" s="76"/>
      <c r="F23" s="76"/>
      <c r="G23" s="76"/>
      <c r="H23" s="76"/>
      <c r="I23" s="76"/>
      <c r="J23" s="76"/>
      <c r="K23" s="76"/>
      <c r="L23" s="25"/>
    </row>
    <row r="24" spans="2:12" ht="22.15" customHeight="1" x14ac:dyDescent="0.35">
      <c r="B24" s="24"/>
      <c r="C24" s="76"/>
      <c r="D24" s="76"/>
      <c r="E24" s="76"/>
      <c r="F24" s="76"/>
      <c r="G24" s="76"/>
      <c r="H24" s="76"/>
      <c r="I24" s="76"/>
      <c r="J24" s="76"/>
      <c r="K24" s="76"/>
      <c r="L24" s="25"/>
    </row>
    <row r="25" spans="2:12" ht="22.15" customHeight="1" x14ac:dyDescent="0.35">
      <c r="B25" s="24"/>
      <c r="C25" s="76"/>
      <c r="D25" s="76"/>
      <c r="E25" s="76"/>
      <c r="F25" s="76"/>
      <c r="G25" s="76"/>
      <c r="H25" s="76"/>
      <c r="I25" s="76"/>
      <c r="J25" s="76"/>
      <c r="K25" s="76"/>
      <c r="L25" s="25"/>
    </row>
    <row r="26" spans="2:12" ht="22.15" customHeight="1" x14ac:dyDescent="0.35">
      <c r="B26" s="24"/>
      <c r="C26" s="76"/>
      <c r="D26" s="76"/>
      <c r="E26" s="76"/>
      <c r="F26" s="76"/>
      <c r="G26" s="76"/>
      <c r="H26" s="76"/>
      <c r="I26" s="76"/>
      <c r="J26" s="76"/>
      <c r="K26" s="76"/>
      <c r="L26" s="25"/>
    </row>
    <row r="27" spans="2:12" ht="22.15" customHeight="1" x14ac:dyDescent="0.35">
      <c r="B27" s="24"/>
      <c r="C27" s="76"/>
      <c r="D27" s="76"/>
      <c r="E27" s="76"/>
      <c r="F27" s="76"/>
      <c r="G27" s="76"/>
      <c r="H27" s="76"/>
      <c r="I27" s="76"/>
      <c r="J27" s="76"/>
      <c r="K27" s="76"/>
      <c r="L27" s="25"/>
    </row>
    <row r="28" spans="2:12" ht="22.15" customHeight="1" x14ac:dyDescent="0.35">
      <c r="B28" s="24"/>
      <c r="C28" s="76"/>
      <c r="D28" s="76"/>
      <c r="E28" s="76"/>
      <c r="F28" s="76"/>
      <c r="G28" s="76"/>
      <c r="H28" s="76"/>
      <c r="I28" s="76"/>
      <c r="J28" s="76"/>
      <c r="K28" s="76"/>
      <c r="L28" s="25"/>
    </row>
    <row r="29" spans="2:12" x14ac:dyDescent="0.35">
      <c r="B29" s="24"/>
      <c r="C29" s="19"/>
      <c r="D29" s="19"/>
      <c r="E29" s="19"/>
      <c r="F29" s="19"/>
      <c r="G29" s="19"/>
      <c r="H29" s="19"/>
      <c r="I29" s="19"/>
      <c r="J29" s="19"/>
      <c r="K29" s="19"/>
      <c r="L29" s="25"/>
    </row>
    <row r="30" spans="2:12" ht="16.5" thickBot="1" x14ac:dyDescent="0.4">
      <c r="B30" s="29"/>
      <c r="C30" s="30"/>
      <c r="D30" s="30"/>
      <c r="E30" s="30"/>
      <c r="F30" s="30"/>
      <c r="G30" s="30"/>
      <c r="H30" s="30"/>
      <c r="I30" s="30"/>
      <c r="J30" s="30"/>
      <c r="K30" s="30"/>
      <c r="L30" s="31"/>
    </row>
    <row r="31" spans="2:12" x14ac:dyDescent="0.35"/>
  </sheetData>
  <sheetProtection sheet="1" objects="1" scenarios="1"/>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45B8-05BF-4DDC-AF2D-395BF0BD14A9}">
  <sheetPr codeName="Sheet6">
    <pageSetUpPr fitToPage="1"/>
  </sheetPr>
  <dimension ref="A1:CA67"/>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6" sqref="O26"/>
    </sheetView>
  </sheetViews>
  <sheetFormatPr defaultColWidth="0" defaultRowHeight="15.75" zeroHeight="1" x14ac:dyDescent="0.35"/>
  <cols>
    <col min="1" max="2" width="2.7109375" style="48" customWidth="1"/>
    <col min="3" max="3" width="4.7109375" style="48" customWidth="1"/>
    <col min="4" max="4" width="30.7109375" style="48" customWidth="1"/>
    <col min="5" max="9" width="1.7109375" style="48" customWidth="1"/>
    <col min="10" max="17" width="11.7109375" style="48" customWidth="1"/>
    <col min="18" max="18" width="40.5703125" style="48" customWidth="1"/>
    <col min="19" max="79" width="0" style="48" hidden="1" customWidth="1"/>
    <col min="80" max="16384" width="11.7109375" style="48" hidden="1"/>
  </cols>
  <sheetData>
    <row r="1" spans="1:17" ht="20.25" thickBot="1" x14ac:dyDescent="0.4">
      <c r="A1" s="47" t="str">
        <f>ModelName.In</f>
        <v>Valuation Course</v>
      </c>
      <c r="B1" s="47"/>
      <c r="C1" s="47"/>
      <c r="D1" s="47"/>
      <c r="E1" s="47"/>
      <c r="F1" s="47"/>
      <c r="G1" s="47"/>
      <c r="H1" s="47"/>
      <c r="I1" s="47"/>
      <c r="J1" s="47"/>
      <c r="K1" s="47"/>
      <c r="L1" s="47"/>
      <c r="M1" s="47"/>
      <c r="N1" s="47"/>
      <c r="O1" s="47"/>
      <c r="P1" s="47"/>
      <c r="Q1" s="47"/>
    </row>
    <row r="2" spans="1:17" x14ac:dyDescent="0.35">
      <c r="A2" s="48" t="str">
        <f>"Status: "&amp;ModelStatus.In</f>
        <v>Status: Draft Model</v>
      </c>
    </row>
    <row r="3" spans="1:17" x14ac:dyDescent="0.35">
      <c r="A3" s="48" t="str">
        <f ca="1">"Sheet: "&amp;RIGHT(CELL("filename",A$1),LEN(CELL("filename",A$1))-FIND("]",CELL("filename",A$1)))</f>
        <v>Sheet: Mini Case 1</v>
      </c>
    </row>
    <row r="4" spans="1:17" x14ac:dyDescent="0.35">
      <c r="D4" s="48" t="s">
        <v>19</v>
      </c>
      <c r="J4" s="48" t="b">
        <f>AND(J13:J67)</f>
        <v>1</v>
      </c>
      <c r="K4" s="36" t="s">
        <v>49</v>
      </c>
      <c r="O4" s="16">
        <f t="shared" ref="O4:Q4" si="0">YearLabel.A.Ca</f>
        <v>2023</v>
      </c>
      <c r="P4" s="16">
        <f t="shared" si="0"/>
        <v>2024</v>
      </c>
      <c r="Q4" s="16">
        <f t="shared" si="0"/>
        <v>2025</v>
      </c>
    </row>
    <row r="5" spans="1:17" x14ac:dyDescent="0.35">
      <c r="D5" s="48" t="s">
        <v>17</v>
      </c>
      <c r="O5" s="17" t="str">
        <f t="shared" ref="O5:Q5" si="1">PeriodLabel.A.Ca</f>
        <v>Current Prd</v>
      </c>
      <c r="P5" s="17" t="str">
        <f t="shared" si="1"/>
        <v>Fcst</v>
      </c>
      <c r="Q5" s="17" t="str">
        <f t="shared" si="1"/>
        <v>Fcst</v>
      </c>
    </row>
    <row r="6" spans="1:17" x14ac:dyDescent="0.35">
      <c r="D6" s="48" t="s">
        <v>20</v>
      </c>
      <c r="O6" s="49">
        <f t="shared" ref="O6:Q6" si="2">PeriodFrom.A.Ca</f>
        <v>44652</v>
      </c>
      <c r="P6" s="49">
        <f t="shared" si="2"/>
        <v>45017</v>
      </c>
      <c r="Q6" s="49">
        <f t="shared" si="2"/>
        <v>45383</v>
      </c>
    </row>
    <row r="7" spans="1:17" x14ac:dyDescent="0.35">
      <c r="D7" s="48" t="s">
        <v>21</v>
      </c>
      <c r="O7" s="50">
        <f t="shared" ref="O7:Q7" si="3">PeriodTo.A.Ca</f>
        <v>45016</v>
      </c>
      <c r="P7" s="50">
        <f t="shared" si="3"/>
        <v>45382</v>
      </c>
      <c r="Q7" s="50">
        <f t="shared" si="3"/>
        <v>45747</v>
      </c>
    </row>
    <row r="8" spans="1:17" x14ac:dyDescent="0.35">
      <c r="D8" s="48" t="s">
        <v>18</v>
      </c>
      <c r="O8" s="48">
        <f t="shared" ref="O8:Q8" si="4">PeriodNo.A.Ca</f>
        <v>1</v>
      </c>
      <c r="P8" s="48">
        <f t="shared" si="4"/>
        <v>2</v>
      </c>
      <c r="Q8" s="48">
        <f t="shared" si="4"/>
        <v>3</v>
      </c>
    </row>
    <row r="9" spans="1:17" x14ac:dyDescent="0.35">
      <c r="D9" s="48" t="s">
        <v>23</v>
      </c>
      <c r="O9" s="51" t="b">
        <f t="shared" ref="O9:Q9" si="5">ActualFlag.A.Ca</f>
        <v>0</v>
      </c>
      <c r="P9" s="51" t="b">
        <f t="shared" si="5"/>
        <v>0</v>
      </c>
      <c r="Q9" s="51" t="b">
        <f t="shared" si="5"/>
        <v>0</v>
      </c>
    </row>
    <row r="10" spans="1:17" x14ac:dyDescent="0.35">
      <c r="D10" s="48" t="s">
        <v>28</v>
      </c>
      <c r="O10" s="51" t="b">
        <f t="shared" ref="O10:Q10" si="6">CurrentPeriodFlag.A.Ca</f>
        <v>1</v>
      </c>
      <c r="P10" s="51" t="b">
        <f t="shared" si="6"/>
        <v>0</v>
      </c>
      <c r="Q10" s="51" t="b">
        <f t="shared" si="6"/>
        <v>0</v>
      </c>
    </row>
    <row r="13" spans="1:17" hidden="1" x14ac:dyDescent="0.35">
      <c r="J13" s="52" t="b">
        <v>1</v>
      </c>
    </row>
    <row r="14" spans="1:17" x14ac:dyDescent="0.35">
      <c r="A14" s="5" t="str">
        <f>CurrencyUnitTitle.In</f>
        <v>Values in JPY unless otherwise stated</v>
      </c>
      <c r="E14" s="5" t="s">
        <v>72</v>
      </c>
      <c r="F14" s="5"/>
      <c r="G14" s="5"/>
      <c r="H14" s="5"/>
      <c r="I14" s="5"/>
      <c r="J14" s="5" t="s">
        <v>0</v>
      </c>
      <c r="K14" s="5" t="s">
        <v>1</v>
      </c>
      <c r="L14" s="5" t="s">
        <v>6</v>
      </c>
      <c r="M14" s="5" t="s">
        <v>7</v>
      </c>
      <c r="N14" s="5"/>
    </row>
    <row r="15" spans="1:17" ht="20.25" thickBot="1" x14ac:dyDescent="0.4">
      <c r="A15" s="44" t="s">
        <v>145</v>
      </c>
      <c r="B15" s="44"/>
      <c r="C15" s="44"/>
      <c r="D15" s="44"/>
      <c r="E15" s="44"/>
      <c r="F15" s="44"/>
      <c r="G15" s="44"/>
      <c r="H15" s="44"/>
      <c r="I15" s="44"/>
      <c r="J15" s="44"/>
      <c r="K15" s="44"/>
      <c r="L15" s="44"/>
      <c r="M15" s="44"/>
      <c r="N15" s="44"/>
      <c r="O15" s="44"/>
      <c r="P15" s="44"/>
      <c r="Q15" s="44"/>
    </row>
    <row r="16" spans="1:17" x14ac:dyDescent="0.35"/>
    <row r="17" spans="2:17" x14ac:dyDescent="0.35"/>
    <row r="18" spans="2:17" ht="19.5" x14ac:dyDescent="0.35">
      <c r="B18" s="53" t="s">
        <v>155</v>
      </c>
    </row>
    <row r="19" spans="2:17" x14ac:dyDescent="0.35">
      <c r="D19" s="48" t="s">
        <v>157</v>
      </c>
      <c r="K19" s="55" t="str">
        <f t="shared" ref="K19:K22" si="7">CurrencyUnit.In</f>
        <v>JPY</v>
      </c>
      <c r="L19" s="64">
        <f t="shared" ref="L19:L20" si="8" xml:space="preserve"> SUM(O19:Q19)</f>
        <v>0</v>
      </c>
      <c r="N19" s="57">
        <v>-700</v>
      </c>
      <c r="O19" s="57">
        <v>0</v>
      </c>
      <c r="P19" s="57">
        <v>0</v>
      </c>
      <c r="Q19" s="57">
        <v>0</v>
      </c>
    </row>
    <row r="20" spans="2:17" x14ac:dyDescent="0.35">
      <c r="D20" s="48" t="s">
        <v>158</v>
      </c>
      <c r="K20" s="55" t="str">
        <f t="shared" si="7"/>
        <v>JPY</v>
      </c>
      <c r="L20" s="64">
        <f t="shared" si="8"/>
        <v>42</v>
      </c>
      <c r="N20" s="57">
        <v>0</v>
      </c>
      <c r="O20" s="57">
        <f>0-$N19*2%</f>
        <v>14</v>
      </c>
      <c r="P20" s="57">
        <f t="shared" ref="P20:Q20" si="9">0-$N19*2%</f>
        <v>14</v>
      </c>
      <c r="Q20" s="57">
        <f t="shared" si="9"/>
        <v>14</v>
      </c>
    </row>
    <row r="21" spans="2:17" x14ac:dyDescent="0.35">
      <c r="D21" s="48" t="s">
        <v>159</v>
      </c>
      <c r="K21" s="55" t="str">
        <f t="shared" si="7"/>
        <v>JPY</v>
      </c>
      <c r="L21" s="64">
        <f t="shared" ref="L21" si="10" xml:space="preserve"> SUM(O21:Q21)</f>
        <v>700</v>
      </c>
      <c r="N21" s="57">
        <v>0</v>
      </c>
      <c r="O21" s="57">
        <v>0</v>
      </c>
      <c r="P21" s="57">
        <v>0</v>
      </c>
      <c r="Q21" s="57">
        <f>0-$N19</f>
        <v>700</v>
      </c>
    </row>
    <row r="22" spans="2:17" x14ac:dyDescent="0.35">
      <c r="D22" s="68" t="s">
        <v>160</v>
      </c>
      <c r="E22" s="68"/>
      <c r="F22" s="68"/>
      <c r="G22" s="68"/>
      <c r="H22" s="68"/>
      <c r="I22" s="68"/>
      <c r="J22" s="68"/>
      <c r="K22" s="59" t="str">
        <f t="shared" si="7"/>
        <v>JPY</v>
      </c>
      <c r="L22" s="69">
        <f xml:space="preserve"> SUM(O22:Q22)</f>
        <v>742</v>
      </c>
      <c r="M22" s="68"/>
      <c r="N22" s="69">
        <f>SUM(N19:N21)</f>
        <v>-700</v>
      </c>
      <c r="O22" s="69">
        <f t="shared" ref="O22:Q22" si="11">SUM(O19:O21)</f>
        <v>14</v>
      </c>
      <c r="P22" s="69">
        <f t="shared" si="11"/>
        <v>14</v>
      </c>
      <c r="Q22" s="69">
        <f t="shared" si="11"/>
        <v>714</v>
      </c>
    </row>
    <row r="23" spans="2:17" x14ac:dyDescent="0.35">
      <c r="D23" s="48" t="s">
        <v>156</v>
      </c>
      <c r="K23" s="61" t="s">
        <v>2</v>
      </c>
      <c r="L23" s="56"/>
      <c r="M23" s="67">
        <f>IRR(N22:Q22)</f>
        <v>2.0000000000002904E-2</v>
      </c>
      <c r="O23" s="62"/>
      <c r="P23" s="62"/>
      <c r="Q23" s="62"/>
    </row>
    <row r="24" spans="2:17" x14ac:dyDescent="0.35"/>
    <row r="25" spans="2:17" ht="19.5" x14ac:dyDescent="0.35">
      <c r="B25" s="53" t="s">
        <v>162</v>
      </c>
    </row>
    <row r="26" spans="2:17" x14ac:dyDescent="0.35">
      <c r="C26" s="54" t="s">
        <v>164</v>
      </c>
    </row>
    <row r="27" spans="2:17" x14ac:dyDescent="0.35">
      <c r="D27" s="48" t="s">
        <v>166</v>
      </c>
      <c r="K27" s="55" t="str">
        <f t="shared" ref="K27:K29" si="12">CurrencyUnit.In</f>
        <v>JPY</v>
      </c>
      <c r="L27" s="64">
        <f t="shared" ref="L27" si="13" xml:space="preserve"> SUM(O27:Q27)</f>
        <v>300</v>
      </c>
      <c r="O27" s="57">
        <v>100</v>
      </c>
      <c r="P27" s="74">
        <v>100</v>
      </c>
      <c r="Q27" s="57">
        <v>100</v>
      </c>
    </row>
    <row r="28" spans="2:17" x14ac:dyDescent="0.35">
      <c r="D28" s="48" t="s">
        <v>167</v>
      </c>
      <c r="K28" s="55" t="str">
        <f t="shared" si="12"/>
        <v>JPY</v>
      </c>
      <c r="L28" s="64">
        <f xml:space="preserve"> SUM(O28:Q28)</f>
        <v>-42</v>
      </c>
      <c r="O28" s="70">
        <f>0-O20</f>
        <v>-14</v>
      </c>
      <c r="P28" s="70">
        <f t="shared" ref="P28:Q28" si="14">0-P20</f>
        <v>-14</v>
      </c>
      <c r="Q28" s="70">
        <f t="shared" si="14"/>
        <v>-14</v>
      </c>
    </row>
    <row r="29" spans="2:17" x14ac:dyDescent="0.35">
      <c r="D29" s="68" t="s">
        <v>160</v>
      </c>
      <c r="E29" s="68"/>
      <c r="F29" s="68"/>
      <c r="G29" s="68"/>
      <c r="H29" s="68"/>
      <c r="I29" s="68"/>
      <c r="J29" s="68"/>
      <c r="K29" s="59" t="str">
        <f t="shared" si="12"/>
        <v>JPY</v>
      </c>
      <c r="L29" s="69">
        <f xml:space="preserve"> SUM(O29:Q29)</f>
        <v>258</v>
      </c>
      <c r="M29" s="68"/>
      <c r="N29" s="69"/>
      <c r="O29" s="69">
        <f>SUM(O27:O28)</f>
        <v>86</v>
      </c>
      <c r="P29" s="69">
        <f t="shared" ref="P29:Q29" si="15">SUM(P27:P28)</f>
        <v>86</v>
      </c>
      <c r="Q29" s="69">
        <f t="shared" si="15"/>
        <v>86</v>
      </c>
    </row>
    <row r="30" spans="2:17" x14ac:dyDescent="0.35"/>
    <row r="31" spans="2:17" x14ac:dyDescent="0.35">
      <c r="C31" s="54" t="s">
        <v>161</v>
      </c>
    </row>
    <row r="32" spans="2:17" x14ac:dyDescent="0.35">
      <c r="D32" s="48" t="s">
        <v>163</v>
      </c>
      <c r="K32" s="55" t="str">
        <f t="shared" ref="K32:K35" si="16">CurrencyUnit.In</f>
        <v>JPY</v>
      </c>
      <c r="L32" s="64">
        <f t="shared" ref="L32:L34" si="17" xml:space="preserve"> SUM(O32:Q32)</f>
        <v>0</v>
      </c>
      <c r="N32" s="57">
        <v>-300</v>
      </c>
      <c r="O32" s="57">
        <v>0</v>
      </c>
      <c r="P32" s="57">
        <v>0</v>
      </c>
      <c r="Q32" s="57">
        <v>0</v>
      </c>
    </row>
    <row r="33" spans="2:17" x14ac:dyDescent="0.35">
      <c r="D33" s="48" t="s">
        <v>164</v>
      </c>
      <c r="K33" s="55" t="str">
        <f t="shared" si="16"/>
        <v>JPY</v>
      </c>
      <c r="L33" s="64">
        <f t="shared" si="17"/>
        <v>258</v>
      </c>
      <c r="N33" s="70"/>
      <c r="O33" s="70">
        <f>O29</f>
        <v>86</v>
      </c>
      <c r="P33" s="70">
        <f t="shared" ref="P33:Q33" si="18">P29</f>
        <v>86</v>
      </c>
      <c r="Q33" s="70">
        <f t="shared" si="18"/>
        <v>86</v>
      </c>
    </row>
    <row r="34" spans="2:17" x14ac:dyDescent="0.35">
      <c r="D34" s="48" t="s">
        <v>165</v>
      </c>
      <c r="K34" s="55" t="str">
        <f t="shared" si="16"/>
        <v>JPY</v>
      </c>
      <c r="L34" s="64">
        <f t="shared" si="17"/>
        <v>300</v>
      </c>
      <c r="N34" s="57">
        <v>0</v>
      </c>
      <c r="O34" s="57">
        <v>0</v>
      </c>
      <c r="P34" s="57">
        <v>0</v>
      </c>
      <c r="Q34" s="57">
        <v>300</v>
      </c>
    </row>
    <row r="35" spans="2:17" x14ac:dyDescent="0.35">
      <c r="D35" s="68" t="s">
        <v>160</v>
      </c>
      <c r="E35" s="68"/>
      <c r="F35" s="68"/>
      <c r="G35" s="68"/>
      <c r="H35" s="68"/>
      <c r="I35" s="68"/>
      <c r="J35" s="68"/>
      <c r="K35" s="59" t="str">
        <f t="shared" si="16"/>
        <v>JPY</v>
      </c>
      <c r="L35" s="69">
        <f xml:space="preserve"> SUM(O35:Q35)</f>
        <v>558</v>
      </c>
      <c r="M35" s="68"/>
      <c r="N35" s="69">
        <f>SUM(N32:N34)</f>
        <v>-300</v>
      </c>
      <c r="O35" s="69">
        <f t="shared" ref="O35" si="19">SUM(O32:O34)</f>
        <v>86</v>
      </c>
      <c r="P35" s="69">
        <f t="shared" ref="P35" si="20">SUM(P32:P34)</f>
        <v>86</v>
      </c>
      <c r="Q35" s="69">
        <f t="shared" ref="Q35" si="21">SUM(Q32:Q34)</f>
        <v>386</v>
      </c>
    </row>
    <row r="36" spans="2:17" x14ac:dyDescent="0.35">
      <c r="D36" s="48" t="s">
        <v>156</v>
      </c>
      <c r="K36" s="61" t="s">
        <v>2</v>
      </c>
      <c r="L36" s="56"/>
      <c r="M36" s="67">
        <f>IRR(N35:Q35)</f>
        <v>0.28666666666200857</v>
      </c>
      <c r="O36" s="62"/>
      <c r="P36" s="62"/>
      <c r="Q36" s="62"/>
    </row>
    <row r="37" spans="2:17" x14ac:dyDescent="0.35"/>
    <row r="38" spans="2:17" ht="19.5" x14ac:dyDescent="0.35">
      <c r="B38" s="53" t="s">
        <v>144</v>
      </c>
    </row>
    <row r="39" spans="2:17" x14ac:dyDescent="0.35">
      <c r="C39" s="54" t="s">
        <v>155</v>
      </c>
    </row>
    <row r="40" spans="2:17" x14ac:dyDescent="0.35">
      <c r="D40" s="48" t="s">
        <v>156</v>
      </c>
      <c r="K40" s="61" t="s">
        <v>2</v>
      </c>
      <c r="L40" s="56"/>
      <c r="M40" s="67">
        <f>M23</f>
        <v>2.0000000000002904E-2</v>
      </c>
      <c r="O40" s="62"/>
      <c r="P40" s="62"/>
      <c r="Q40" s="62"/>
    </row>
    <row r="41" spans="2:17" x14ac:dyDescent="0.35">
      <c r="D41" s="48" t="s">
        <v>168</v>
      </c>
      <c r="K41" s="61" t="s">
        <v>2</v>
      </c>
      <c r="L41" s="56"/>
      <c r="M41" s="71">
        <f>0-N19/1000</f>
        <v>0.7</v>
      </c>
      <c r="O41" s="62"/>
      <c r="P41" s="62"/>
      <c r="Q41" s="62"/>
    </row>
    <row r="42" spans="2:17" x14ac:dyDescent="0.35">
      <c r="D42" s="3" t="s">
        <v>170</v>
      </c>
      <c r="E42" s="4"/>
      <c r="F42" s="4"/>
      <c r="G42" s="4"/>
      <c r="H42" s="4"/>
      <c r="I42" s="4"/>
      <c r="J42" s="4"/>
      <c r="K42" s="59" t="s">
        <v>171</v>
      </c>
      <c r="L42" s="60"/>
      <c r="M42" s="72">
        <f>M40*M41</f>
        <v>1.4000000000002032E-2</v>
      </c>
    </row>
    <row r="43" spans="2:17" x14ac:dyDescent="0.35"/>
    <row r="44" spans="2:17" x14ac:dyDescent="0.35">
      <c r="C44" s="54" t="s">
        <v>162</v>
      </c>
    </row>
    <row r="45" spans="2:17" x14ac:dyDescent="0.35">
      <c r="D45" s="48" t="s">
        <v>156</v>
      </c>
      <c r="K45" s="61" t="s">
        <v>2</v>
      </c>
      <c r="L45" s="56"/>
      <c r="M45" s="67">
        <f>M36</f>
        <v>0.28666666666200857</v>
      </c>
      <c r="O45" s="62"/>
      <c r="P45" s="62"/>
      <c r="Q45" s="62"/>
    </row>
    <row r="46" spans="2:17" x14ac:dyDescent="0.35">
      <c r="D46" s="48" t="s">
        <v>168</v>
      </c>
      <c r="K46" s="61" t="s">
        <v>2</v>
      </c>
      <c r="L46" s="56"/>
      <c r="M46" s="71">
        <f>0-N32/1000</f>
        <v>0.3</v>
      </c>
      <c r="O46" s="62"/>
      <c r="P46" s="62"/>
      <c r="Q46" s="62"/>
    </row>
    <row r="47" spans="2:17" x14ac:dyDescent="0.35">
      <c r="D47" s="3" t="s">
        <v>173</v>
      </c>
      <c r="E47" s="4"/>
      <c r="F47" s="4"/>
      <c r="G47" s="4"/>
      <c r="H47" s="4"/>
      <c r="I47" s="4"/>
      <c r="J47" s="4"/>
      <c r="K47" s="59" t="s">
        <v>171</v>
      </c>
      <c r="L47" s="60"/>
      <c r="M47" s="72">
        <f>M45*M46</f>
        <v>8.5999999998602569E-2</v>
      </c>
    </row>
    <row r="48" spans="2:17" x14ac:dyDescent="0.35"/>
    <row r="49" spans="2:17" x14ac:dyDescent="0.35">
      <c r="C49" s="54" t="s">
        <v>144</v>
      </c>
    </row>
    <row r="50" spans="2:17" x14ac:dyDescent="0.35">
      <c r="D50" s="48" t="s">
        <v>169</v>
      </c>
      <c r="K50" s="61" t="s">
        <v>2</v>
      </c>
      <c r="L50" s="56"/>
      <c r="M50" s="67">
        <f>M42</f>
        <v>1.4000000000002032E-2</v>
      </c>
      <c r="O50" s="62"/>
      <c r="P50" s="57">
        <f>P27</f>
        <v>100</v>
      </c>
      <c r="Q50" s="62"/>
    </row>
    <row r="51" spans="2:17" x14ac:dyDescent="0.35">
      <c r="D51" s="48" t="s">
        <v>172</v>
      </c>
      <c r="K51" s="61" t="s">
        <v>2</v>
      </c>
      <c r="L51" s="56"/>
      <c r="M51" s="67">
        <f>M47</f>
        <v>8.5999999998602569E-2</v>
      </c>
      <c r="O51" s="62"/>
      <c r="P51" s="57">
        <f>0-N22-N35</f>
        <v>1000</v>
      </c>
      <c r="Q51" s="62"/>
    </row>
    <row r="52" spans="2:17" x14ac:dyDescent="0.35">
      <c r="D52" s="3" t="s">
        <v>174</v>
      </c>
      <c r="E52" s="4"/>
      <c r="F52" s="4"/>
      <c r="G52" s="4"/>
      <c r="H52" s="4"/>
      <c r="I52" s="4"/>
      <c r="J52" s="4"/>
      <c r="K52" s="59" t="s">
        <v>171</v>
      </c>
      <c r="L52" s="60"/>
      <c r="M52" s="73">
        <f>SUM(M50:M51)</f>
        <v>9.9999999998604594E-2</v>
      </c>
      <c r="P52" s="73">
        <f>P50/P51</f>
        <v>0.1</v>
      </c>
    </row>
    <row r="53" spans="2:17" x14ac:dyDescent="0.35"/>
    <row r="54" spans="2:17" ht="19.5" x14ac:dyDescent="0.35">
      <c r="B54" s="53" t="s">
        <v>147</v>
      </c>
    </row>
    <row r="55" spans="2:17" x14ac:dyDescent="0.35">
      <c r="C55" s="54" t="s">
        <v>148</v>
      </c>
    </row>
    <row r="56" spans="2:17" x14ac:dyDescent="0.35">
      <c r="D56" s="48" t="s">
        <v>153</v>
      </c>
      <c r="K56" s="55" t="str">
        <f t="shared" ref="K56" si="22">CurrencyUnit.In</f>
        <v>JPY</v>
      </c>
      <c r="L56" s="56"/>
      <c r="M56" s="57">
        <v>0</v>
      </c>
    </row>
    <row r="57" spans="2:17" x14ac:dyDescent="0.35">
      <c r="D57" s="48" t="s">
        <v>154</v>
      </c>
      <c r="K57" s="55" t="s">
        <v>2</v>
      </c>
      <c r="L57" s="56"/>
      <c r="M57" s="58">
        <v>0</v>
      </c>
    </row>
    <row r="58" spans="2:17" x14ac:dyDescent="0.35">
      <c r="D58" s="3" t="s">
        <v>149</v>
      </c>
      <c r="E58" s="4"/>
      <c r="F58" s="4"/>
      <c r="G58" s="4"/>
      <c r="H58" s="4"/>
      <c r="I58" s="4"/>
      <c r="J58" s="4"/>
      <c r="K58" s="59" t="str">
        <f t="shared" ref="K58" si="23">CurrencyUnit.In</f>
        <v>JPY</v>
      </c>
      <c r="L58" s="60"/>
      <c r="M58" s="45">
        <f>M56*M57</f>
        <v>0</v>
      </c>
    </row>
    <row r="59" spans="2:17" x14ac:dyDescent="0.35"/>
    <row r="60" spans="2:17" x14ac:dyDescent="0.35">
      <c r="D60" s="48" t="s">
        <v>150</v>
      </c>
      <c r="K60" s="55" t="str">
        <f t="shared" ref="K60:K62" si="24">CurrencyUnit.In</f>
        <v>JPY</v>
      </c>
      <c r="L60" s="64">
        <f xml:space="preserve"> SUM(O60:Q60)</f>
        <v>0</v>
      </c>
      <c r="O60" s="57">
        <v>0</v>
      </c>
      <c r="P60" s="57">
        <v>0</v>
      </c>
      <c r="Q60" s="57">
        <v>0</v>
      </c>
    </row>
    <row r="61" spans="2:17" x14ac:dyDescent="0.35">
      <c r="D61" s="48" t="s">
        <v>151</v>
      </c>
      <c r="K61" s="55" t="str">
        <f t="shared" si="24"/>
        <v>JPY</v>
      </c>
      <c r="L61" s="64">
        <f xml:space="preserve"> SUM(O61:Q61)</f>
        <v>0</v>
      </c>
      <c r="O61" s="65">
        <v>0</v>
      </c>
      <c r="P61" s="65">
        <v>0</v>
      </c>
      <c r="Q61" s="65">
        <v>0</v>
      </c>
    </row>
    <row r="62" spans="2:17" x14ac:dyDescent="0.35">
      <c r="D62" s="3" t="s">
        <v>152</v>
      </c>
      <c r="E62" s="4"/>
      <c r="F62" s="4"/>
      <c r="G62" s="4"/>
      <c r="H62" s="4"/>
      <c r="I62" s="4"/>
      <c r="J62" s="4"/>
      <c r="K62" s="59" t="str">
        <f t="shared" si="24"/>
        <v>JPY</v>
      </c>
      <c r="L62" s="60">
        <f xml:space="preserve"> SUM(O62:Q62)</f>
        <v>0</v>
      </c>
      <c r="M62" s="4"/>
      <c r="N62" s="63"/>
      <c r="O62" s="63">
        <f>SUM(O60:O61)</f>
        <v>0</v>
      </c>
      <c r="P62" s="63">
        <f>SUM(P60:P61)</f>
        <v>0</v>
      </c>
      <c r="Q62" s="63">
        <f>SUM(Q60:Q61)</f>
        <v>0</v>
      </c>
    </row>
    <row r="63" spans="2:17" x14ac:dyDescent="0.35"/>
    <row r="64" spans="2:17" x14ac:dyDescent="0.35">
      <c r="D64" s="48" t="s">
        <v>149</v>
      </c>
      <c r="K64" s="61" t="s">
        <v>2</v>
      </c>
      <c r="L64" s="56"/>
      <c r="M64" s="66">
        <v>0</v>
      </c>
      <c r="O64" s="62"/>
      <c r="P64" s="62"/>
      <c r="Q64" s="62"/>
    </row>
    <row r="65" spans="1:17" x14ac:dyDescent="0.35"/>
    <row r="66" spans="1:17" x14ac:dyDescent="0.35"/>
    <row r="67" spans="1:17" ht="20.25" thickBot="1" x14ac:dyDescent="0.4">
      <c r="A67" s="44" t="s">
        <v>45</v>
      </c>
      <c r="B67" s="44"/>
      <c r="C67" s="44"/>
      <c r="D67" s="44"/>
      <c r="E67" s="44"/>
      <c r="F67" s="44"/>
      <c r="G67" s="44"/>
      <c r="H67" s="44"/>
      <c r="I67" s="44"/>
      <c r="J67" s="44"/>
      <c r="K67" s="44"/>
      <c r="L67" s="44"/>
      <c r="M67" s="44"/>
      <c r="N67" s="44"/>
      <c r="O67" s="44"/>
      <c r="P67" s="44"/>
      <c r="Q67" s="44"/>
    </row>
  </sheetData>
  <phoneticPr fontId="2"/>
  <conditionalFormatting sqref="O5:Q5">
    <cfRule type="expression" dxfId="203" priority="49">
      <formula>O5="Fcst"</formula>
    </cfRule>
    <cfRule type="expression" dxfId="202" priority="50">
      <formula>O5="Act"</formula>
    </cfRule>
  </conditionalFormatting>
  <conditionalFormatting sqref="J4">
    <cfRule type="expression" dxfId="201" priority="7">
      <formula>J4=TRUE</formula>
    </cfRule>
    <cfRule type="expression" dxfId="200" priority="8">
      <formula>J4=FALSE</formula>
    </cfRule>
  </conditionalFormatting>
  <conditionalFormatting sqref="O9:Q10">
    <cfRule type="cellIs" dxfId="199" priority="55" stopIfTrue="1" operator="equal">
      <formula>TRUE</formula>
    </cfRule>
    <cfRule type="cellIs" dxfId="198" priority="5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90" zoomScaleNormal="90" workbookViewId="0">
      <pane xSplit="14" ySplit="14" topLeftCell="O15" activePane="bottomRight" state="frozen"/>
      <selection pane="topRight" activeCell="O1" sqref="O1"/>
      <selection pane="bottomLeft" activeCell="A14" sqref="A14"/>
      <selection pane="bottomRight" activeCell="N23" sqref="N23"/>
    </sheetView>
  </sheetViews>
  <sheetFormatPr defaultColWidth="0" defaultRowHeight="15.75" zeroHeight="1" x14ac:dyDescent="0.35"/>
  <cols>
    <col min="1" max="2" width="2.7109375" style="1" customWidth="1"/>
    <col min="3" max="3" width="4.7109375" style="1" customWidth="1"/>
    <col min="4" max="4" width="30.7109375" style="1" customWidth="1"/>
    <col min="5" max="9" width="1.7109375" style="1" customWidth="1"/>
    <col min="10" max="13" width="11.7109375" style="1" customWidth="1"/>
    <col min="14" max="14" width="3.5703125" style="1" customWidth="1"/>
    <col min="15" max="18" width="11.7109375" style="1" customWidth="1"/>
    <col min="19" max="74" width="11.7109375" style="8" customWidth="1"/>
    <col min="75" max="75" width="20.7109375" style="1" customWidth="1"/>
    <col min="76" max="16384" width="11.7109375" style="1" hidden="1"/>
  </cols>
  <sheetData>
    <row r="1" spans="1:74" ht="20.25" thickBot="1" x14ac:dyDescent="0.4">
      <c r="A1" s="10" t="str">
        <f>ModelName.In</f>
        <v>Valuation Course</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customFormat="1" x14ac:dyDescent="0.35">
      <c r="A2" t="str">
        <f>"Status: "&amp;ModelStatus.In</f>
        <v>Status: Draft Model</v>
      </c>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customFormat="1" x14ac:dyDescent="0.35">
      <c r="A3" t="str">
        <f ca="1">"Sheet: "&amp;RIGHT(CELL("filename",A$1),LEN(CELL("filename",A$1))-FIND("]",CELL("filename",A$1)))</f>
        <v>Sheet: Setting</v>
      </c>
      <c r="J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74" customFormat="1" hidden="1" x14ac:dyDescent="0.35">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74" customFormat="1" hidden="1" x14ac:dyDescent="0.35">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customFormat="1" hidden="1" x14ac:dyDescent="0.35">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customFormat="1" hidden="1" x14ac:dyDescent="0.35">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customFormat="1" hidden="1" x14ac:dyDescent="0.35">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customFormat="1" hidden="1" x14ac:dyDescent="0.35">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customFormat="1" hidden="1" x14ac:dyDescent="0.35">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customFormat="1" hidden="1" x14ac:dyDescent="0.35">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customFormat="1" hidden="1" x14ac:dyDescent="0.35">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customFormat="1" hidden="1" x14ac:dyDescent="0.35">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x14ac:dyDescent="0.35">
      <c r="A14" s="5" t="str">
        <f>CurrencyUnitTitle.In</f>
        <v>Values in JPY unless otherwise stated</v>
      </c>
      <c r="E14" s="5" t="s">
        <v>72</v>
      </c>
      <c r="F14" s="5"/>
      <c r="G14" s="5"/>
      <c r="H14" s="5"/>
      <c r="I14" s="5"/>
      <c r="J14" s="5" t="s">
        <v>0</v>
      </c>
      <c r="K14" s="5" t="s">
        <v>1</v>
      </c>
      <c r="L14" s="5" t="s">
        <v>6</v>
      </c>
      <c r="M14" s="5" t="s">
        <v>7</v>
      </c>
      <c r="N14" s="5"/>
    </row>
    <row r="15" spans="1:74" ht="20.25" thickBot="1" x14ac:dyDescent="0.4">
      <c r="A15" s="10" t="s">
        <v>50</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s="8" customFormat="1" ht="19.5" x14ac:dyDescent="0.35">
      <c r="B17" s="40" t="s">
        <v>54</v>
      </c>
    </row>
    <row r="18" spans="2:14" x14ac:dyDescent="0.35">
      <c r="C18" s="7" t="s">
        <v>9</v>
      </c>
    </row>
    <row r="19" spans="2:14" x14ac:dyDescent="0.35">
      <c r="D19" s="42" t="s">
        <v>143</v>
      </c>
      <c r="E19" s="9" t="s">
        <v>14</v>
      </c>
    </row>
    <row r="20" spans="2:14" x14ac:dyDescent="0.35"/>
    <row r="21" spans="2:14" x14ac:dyDescent="0.35">
      <c r="C21" s="7" t="s">
        <v>10</v>
      </c>
    </row>
    <row r="22" spans="2:14" x14ac:dyDescent="0.35">
      <c r="D22" s="37" t="s">
        <v>11</v>
      </c>
      <c r="E22" s="9" t="s">
        <v>15</v>
      </c>
    </row>
    <row r="23" spans="2:14" x14ac:dyDescent="0.35"/>
    <row r="24" spans="2:14" x14ac:dyDescent="0.35">
      <c r="C24" s="7" t="s">
        <v>8</v>
      </c>
    </row>
    <row r="25" spans="2:14" x14ac:dyDescent="0.35">
      <c r="D25" s="42" t="s">
        <v>144</v>
      </c>
      <c r="E25" s="9" t="s">
        <v>16</v>
      </c>
    </row>
    <row r="26" spans="2:14" x14ac:dyDescent="0.35"/>
    <row r="27" spans="2:14" ht="19.5" x14ac:dyDescent="0.35">
      <c r="B27" s="40" t="s">
        <v>51</v>
      </c>
    </row>
    <row r="28" spans="2:14" x14ac:dyDescent="0.35">
      <c r="D28" s="1" t="s">
        <v>5</v>
      </c>
      <c r="K28" s="2" t="s">
        <v>4</v>
      </c>
      <c r="M28" s="38">
        <v>44652</v>
      </c>
      <c r="N28" s="9" t="s">
        <v>13</v>
      </c>
    </row>
    <row r="29" spans="2:14" s="8" customFormat="1" x14ac:dyDescent="0.35">
      <c r="D29" s="8" t="s">
        <v>26</v>
      </c>
      <c r="K29" s="2" t="s">
        <v>4</v>
      </c>
      <c r="M29" s="38">
        <v>44927</v>
      </c>
      <c r="N29" s="9" t="s">
        <v>27</v>
      </c>
    </row>
    <row r="30" spans="2:14" x14ac:dyDescent="0.35">
      <c r="D30" s="1" t="s">
        <v>35</v>
      </c>
      <c r="K30" s="2" t="s">
        <v>38</v>
      </c>
      <c r="M30" s="42" t="s">
        <v>146</v>
      </c>
      <c r="N30" s="9" t="s">
        <v>52</v>
      </c>
    </row>
    <row r="31" spans="2:14" x14ac:dyDescent="0.35">
      <c r="D31" s="8" t="s">
        <v>12</v>
      </c>
      <c r="K31" s="2" t="s">
        <v>38</v>
      </c>
      <c r="M31" s="39" t="str">
        <f>"Values in "&amp;CurrencyUnit.In&amp;" unless otherwise stated"</f>
        <v>Values in JPY unless otherwise stated</v>
      </c>
      <c r="N31" s="9" t="s">
        <v>53</v>
      </c>
    </row>
    <row r="32" spans="2:14" s="8" customFormat="1" x14ac:dyDescent="0.35"/>
    <row r="33" spans="1:75" x14ac:dyDescent="0.35">
      <c r="D33" s="8" t="s">
        <v>29</v>
      </c>
      <c r="K33" s="2" t="s">
        <v>39</v>
      </c>
      <c r="M33" s="15">
        <f>10^-6</f>
        <v>9.9999999999999995E-7</v>
      </c>
      <c r="N33" s="9" t="s">
        <v>32</v>
      </c>
    </row>
    <row r="34" spans="1:75" x14ac:dyDescent="0.35">
      <c r="D34" s="8" t="s">
        <v>30</v>
      </c>
      <c r="K34" s="2" t="s">
        <v>39</v>
      </c>
      <c r="M34" s="12">
        <f>10^3</f>
        <v>1000</v>
      </c>
      <c r="N34" s="9" t="s">
        <v>33</v>
      </c>
    </row>
    <row r="35" spans="1:75" customFormat="1" x14ac:dyDescent="0.35">
      <c r="D35" s="8" t="s">
        <v>31</v>
      </c>
      <c r="K35" s="2" t="s">
        <v>39</v>
      </c>
      <c r="M35" s="12">
        <f>10^6</f>
        <v>1000000</v>
      </c>
      <c r="N35" s="9" t="s">
        <v>34</v>
      </c>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row>
    <row r="36" spans="1:75" customFormat="1" x14ac:dyDescent="0.35">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row>
    <row r="37" spans="1:75" s="8" customFormat="1" x14ac:dyDescent="0.35">
      <c r="D37" s="8" t="s">
        <v>108</v>
      </c>
      <c r="K37" s="2" t="s">
        <v>109</v>
      </c>
      <c r="M37" s="12">
        <v>12</v>
      </c>
      <c r="N37" s="9" t="s">
        <v>142</v>
      </c>
    </row>
    <row r="38" spans="1:75" s="8" customFormat="1" x14ac:dyDescent="0.35"/>
    <row r="39" spans="1:75" s="8" customFormat="1" x14ac:dyDescent="0.35">
      <c r="D39" s="8" t="s">
        <v>118</v>
      </c>
      <c r="K39" s="2" t="s">
        <v>116</v>
      </c>
      <c r="M39" s="12" t="s">
        <v>111</v>
      </c>
      <c r="N39" s="9" t="s">
        <v>112</v>
      </c>
    </row>
    <row r="40" spans="1:75" s="8" customFormat="1" x14ac:dyDescent="0.35">
      <c r="D40" s="8" t="s">
        <v>117</v>
      </c>
      <c r="K40" s="2" t="s">
        <v>116</v>
      </c>
      <c r="M40" s="12" t="s">
        <v>114</v>
      </c>
      <c r="N40" s="9" t="s">
        <v>113</v>
      </c>
    </row>
    <row r="41" spans="1:75" s="8" customFormat="1" x14ac:dyDescent="0.35">
      <c r="D41" s="8" t="s">
        <v>119</v>
      </c>
      <c r="K41" s="2" t="s">
        <v>116</v>
      </c>
      <c r="M41" s="12" t="s">
        <v>120</v>
      </c>
      <c r="N41" s="41" t="s">
        <v>115</v>
      </c>
    </row>
    <row r="42" spans="1:75" customFormat="1" x14ac:dyDescent="0.35"/>
    <row r="43" spans="1:75" s="8" customFormat="1" ht="20.25" thickBot="1" x14ac:dyDescent="0.4">
      <c r="A43" s="10" t="s">
        <v>24</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row>
    <row r="44" spans="1:75" s="8" customFormat="1" x14ac:dyDescent="0.35"/>
    <row r="45" spans="1:75" s="8" customFormat="1" ht="19.5" x14ac:dyDescent="0.35">
      <c r="B45" s="40" t="s">
        <v>25</v>
      </c>
    </row>
    <row r="46" spans="1:75" s="8" customFormat="1" x14ac:dyDescent="0.35">
      <c r="D46" s="8" t="s">
        <v>60</v>
      </c>
      <c r="K46" s="2" t="s">
        <v>4</v>
      </c>
      <c r="O46" s="33">
        <f>ModelStartDate.In</f>
        <v>44652</v>
      </c>
      <c r="P46" s="6">
        <f>O47+1</f>
        <v>45017</v>
      </c>
      <c r="Q46" s="6">
        <f t="shared" ref="Q46:BV46" si="0">P47+1</f>
        <v>45383</v>
      </c>
      <c r="R46" s="6">
        <f t="shared" si="0"/>
        <v>45748</v>
      </c>
      <c r="S46" s="6">
        <f t="shared" si="0"/>
        <v>46113</v>
      </c>
      <c r="T46" s="6">
        <f t="shared" si="0"/>
        <v>46478</v>
      </c>
      <c r="U46" s="6">
        <f t="shared" si="0"/>
        <v>46844</v>
      </c>
      <c r="V46" s="6">
        <f t="shared" si="0"/>
        <v>47209</v>
      </c>
      <c r="W46" s="6">
        <f t="shared" si="0"/>
        <v>47574</v>
      </c>
      <c r="X46" s="6">
        <f t="shared" si="0"/>
        <v>47939</v>
      </c>
      <c r="Y46" s="6">
        <f t="shared" si="0"/>
        <v>48305</v>
      </c>
      <c r="Z46" s="6">
        <f t="shared" si="0"/>
        <v>48670</v>
      </c>
      <c r="AA46" s="6">
        <f t="shared" si="0"/>
        <v>49035</v>
      </c>
      <c r="AB46" s="6">
        <f t="shared" si="0"/>
        <v>49400</v>
      </c>
      <c r="AC46" s="6">
        <f t="shared" si="0"/>
        <v>49766</v>
      </c>
      <c r="AD46" s="6">
        <f t="shared" si="0"/>
        <v>50131</v>
      </c>
      <c r="AE46" s="6">
        <f t="shared" si="0"/>
        <v>50496</v>
      </c>
      <c r="AF46" s="6">
        <f t="shared" si="0"/>
        <v>50861</v>
      </c>
      <c r="AG46" s="6">
        <f t="shared" si="0"/>
        <v>51227</v>
      </c>
      <c r="AH46" s="6">
        <f t="shared" si="0"/>
        <v>51592</v>
      </c>
      <c r="AI46" s="6">
        <f t="shared" si="0"/>
        <v>51957</v>
      </c>
      <c r="AJ46" s="6">
        <f t="shared" si="0"/>
        <v>52322</v>
      </c>
      <c r="AK46" s="6">
        <f t="shared" si="0"/>
        <v>52688</v>
      </c>
      <c r="AL46" s="6">
        <f t="shared" si="0"/>
        <v>53053</v>
      </c>
      <c r="AM46" s="6">
        <f t="shared" si="0"/>
        <v>53418</v>
      </c>
      <c r="AN46" s="6">
        <f t="shared" si="0"/>
        <v>53783</v>
      </c>
      <c r="AO46" s="6">
        <f t="shared" si="0"/>
        <v>54149</v>
      </c>
      <c r="AP46" s="6">
        <f t="shared" si="0"/>
        <v>54514</v>
      </c>
      <c r="AQ46" s="6">
        <f t="shared" si="0"/>
        <v>54879</v>
      </c>
      <c r="AR46" s="6">
        <f t="shared" si="0"/>
        <v>55244</v>
      </c>
      <c r="AS46" s="6">
        <f t="shared" si="0"/>
        <v>55610</v>
      </c>
      <c r="AT46" s="6">
        <f t="shared" si="0"/>
        <v>55975</v>
      </c>
      <c r="AU46" s="6">
        <f t="shared" si="0"/>
        <v>56340</v>
      </c>
      <c r="AV46" s="6">
        <f t="shared" si="0"/>
        <v>56705</v>
      </c>
      <c r="AW46" s="6">
        <f t="shared" si="0"/>
        <v>57071</v>
      </c>
      <c r="AX46" s="6">
        <f t="shared" si="0"/>
        <v>57436</v>
      </c>
      <c r="AY46" s="6">
        <f t="shared" si="0"/>
        <v>57801</v>
      </c>
      <c r="AZ46" s="6">
        <f t="shared" si="0"/>
        <v>58166</v>
      </c>
      <c r="BA46" s="6">
        <f t="shared" si="0"/>
        <v>58532</v>
      </c>
      <c r="BB46" s="6">
        <f t="shared" si="0"/>
        <v>58897</v>
      </c>
      <c r="BC46" s="6">
        <f t="shared" si="0"/>
        <v>59262</v>
      </c>
      <c r="BD46" s="6">
        <f t="shared" si="0"/>
        <v>59627</v>
      </c>
      <c r="BE46" s="6">
        <f t="shared" si="0"/>
        <v>59993</v>
      </c>
      <c r="BF46" s="6">
        <f t="shared" si="0"/>
        <v>60358</v>
      </c>
      <c r="BG46" s="6">
        <f t="shared" si="0"/>
        <v>60723</v>
      </c>
      <c r="BH46" s="6">
        <f t="shared" si="0"/>
        <v>61088</v>
      </c>
      <c r="BI46" s="6">
        <f t="shared" si="0"/>
        <v>61454</v>
      </c>
      <c r="BJ46" s="6">
        <f t="shared" si="0"/>
        <v>61819</v>
      </c>
      <c r="BK46" s="6">
        <f t="shared" si="0"/>
        <v>62184</v>
      </c>
      <c r="BL46" s="6">
        <f t="shared" si="0"/>
        <v>62549</v>
      </c>
      <c r="BM46" s="6">
        <f t="shared" si="0"/>
        <v>62915</v>
      </c>
      <c r="BN46" s="6">
        <f t="shared" si="0"/>
        <v>63280</v>
      </c>
      <c r="BO46" s="6">
        <f t="shared" si="0"/>
        <v>63645</v>
      </c>
      <c r="BP46" s="6">
        <f t="shared" si="0"/>
        <v>64010</v>
      </c>
      <c r="BQ46" s="6">
        <f t="shared" si="0"/>
        <v>64376</v>
      </c>
      <c r="BR46" s="6">
        <f t="shared" si="0"/>
        <v>64741</v>
      </c>
      <c r="BS46" s="6">
        <f t="shared" si="0"/>
        <v>65106</v>
      </c>
      <c r="BT46" s="6">
        <f t="shared" si="0"/>
        <v>65471</v>
      </c>
      <c r="BU46" s="6">
        <f t="shared" si="0"/>
        <v>65837</v>
      </c>
      <c r="BV46" s="6">
        <f t="shared" si="0"/>
        <v>66202</v>
      </c>
      <c r="BW46" s="9" t="s">
        <v>59</v>
      </c>
    </row>
    <row r="47" spans="1:75" s="8" customFormat="1" x14ac:dyDescent="0.35">
      <c r="D47" s="8" t="s">
        <v>61</v>
      </c>
      <c r="K47" s="2" t="s">
        <v>4</v>
      </c>
      <c r="O47" s="6">
        <f>EOMONTH(O46,11)</f>
        <v>45016</v>
      </c>
      <c r="P47" s="6">
        <f>EOMONTH(P46,11)</f>
        <v>45382</v>
      </c>
      <c r="Q47" s="6">
        <f t="shared" ref="Q47:R47" si="1">EOMONTH(Q46,11)</f>
        <v>45747</v>
      </c>
      <c r="R47" s="6">
        <f t="shared" si="1"/>
        <v>46112</v>
      </c>
      <c r="S47" s="6">
        <f t="shared" ref="S47" si="2">EOMONTH(S46,11)</f>
        <v>46477</v>
      </c>
      <c r="T47" s="6">
        <f t="shared" ref="T47" si="3">EOMONTH(T46,11)</f>
        <v>46843</v>
      </c>
      <c r="U47" s="6">
        <f t="shared" ref="U47" si="4">EOMONTH(U46,11)</f>
        <v>47208</v>
      </c>
      <c r="V47" s="6">
        <f t="shared" ref="V47" si="5">EOMONTH(V46,11)</f>
        <v>47573</v>
      </c>
      <c r="W47" s="6">
        <f t="shared" ref="W47" si="6">EOMONTH(W46,11)</f>
        <v>47938</v>
      </c>
      <c r="X47" s="6">
        <f t="shared" ref="X47" si="7">EOMONTH(X46,11)</f>
        <v>48304</v>
      </c>
      <c r="Y47" s="6">
        <f t="shared" ref="Y47" si="8">EOMONTH(Y46,11)</f>
        <v>48669</v>
      </c>
      <c r="Z47" s="6">
        <f t="shared" ref="Z47" si="9">EOMONTH(Z46,11)</f>
        <v>49034</v>
      </c>
      <c r="AA47" s="6">
        <f t="shared" ref="AA47" si="10">EOMONTH(AA46,11)</f>
        <v>49399</v>
      </c>
      <c r="AB47" s="6">
        <f t="shared" ref="AB47" si="11">EOMONTH(AB46,11)</f>
        <v>49765</v>
      </c>
      <c r="AC47" s="6">
        <f t="shared" ref="AC47" si="12">EOMONTH(AC46,11)</f>
        <v>50130</v>
      </c>
      <c r="AD47" s="6">
        <f t="shared" ref="AD47" si="13">EOMONTH(AD46,11)</f>
        <v>50495</v>
      </c>
      <c r="AE47" s="6">
        <f t="shared" ref="AE47" si="14">EOMONTH(AE46,11)</f>
        <v>50860</v>
      </c>
      <c r="AF47" s="6">
        <f t="shared" ref="AF47" si="15">EOMONTH(AF46,11)</f>
        <v>51226</v>
      </c>
      <c r="AG47" s="6">
        <f t="shared" ref="AG47" si="16">EOMONTH(AG46,11)</f>
        <v>51591</v>
      </c>
      <c r="AH47" s="6">
        <f t="shared" ref="AH47" si="17">EOMONTH(AH46,11)</f>
        <v>51956</v>
      </c>
      <c r="AI47" s="6">
        <f t="shared" ref="AI47" si="18">EOMONTH(AI46,11)</f>
        <v>52321</v>
      </c>
      <c r="AJ47" s="6">
        <f t="shared" ref="AJ47" si="19">EOMONTH(AJ46,11)</f>
        <v>52687</v>
      </c>
      <c r="AK47" s="6">
        <f t="shared" ref="AK47" si="20">EOMONTH(AK46,11)</f>
        <v>53052</v>
      </c>
      <c r="AL47" s="6">
        <f t="shared" ref="AL47" si="21">EOMONTH(AL46,11)</f>
        <v>53417</v>
      </c>
      <c r="AM47" s="6">
        <f t="shared" ref="AM47" si="22">EOMONTH(AM46,11)</f>
        <v>53782</v>
      </c>
      <c r="AN47" s="6">
        <f t="shared" ref="AN47" si="23">EOMONTH(AN46,11)</f>
        <v>54148</v>
      </c>
      <c r="AO47" s="6">
        <f t="shared" ref="AO47" si="24">EOMONTH(AO46,11)</f>
        <v>54513</v>
      </c>
      <c r="AP47" s="6">
        <f t="shared" ref="AP47" si="25">EOMONTH(AP46,11)</f>
        <v>54878</v>
      </c>
      <c r="AQ47" s="6">
        <f t="shared" ref="AQ47" si="26">EOMONTH(AQ46,11)</f>
        <v>55243</v>
      </c>
      <c r="AR47" s="6">
        <f t="shared" ref="AR47" si="27">EOMONTH(AR46,11)</f>
        <v>55609</v>
      </c>
      <c r="AS47" s="6">
        <f t="shared" ref="AS47" si="28">EOMONTH(AS46,11)</f>
        <v>55974</v>
      </c>
      <c r="AT47" s="6">
        <f t="shared" ref="AT47" si="29">EOMONTH(AT46,11)</f>
        <v>56339</v>
      </c>
      <c r="AU47" s="6">
        <f t="shared" ref="AU47" si="30">EOMONTH(AU46,11)</f>
        <v>56704</v>
      </c>
      <c r="AV47" s="6">
        <f t="shared" ref="AV47" si="31">EOMONTH(AV46,11)</f>
        <v>57070</v>
      </c>
      <c r="AW47" s="6">
        <f t="shared" ref="AW47" si="32">EOMONTH(AW46,11)</f>
        <v>57435</v>
      </c>
      <c r="AX47" s="6">
        <f t="shared" ref="AX47" si="33">EOMONTH(AX46,11)</f>
        <v>57800</v>
      </c>
      <c r="AY47" s="6">
        <f t="shared" ref="AY47" si="34">EOMONTH(AY46,11)</f>
        <v>58165</v>
      </c>
      <c r="AZ47" s="6">
        <f t="shared" ref="AZ47" si="35">EOMONTH(AZ46,11)</f>
        <v>58531</v>
      </c>
      <c r="BA47" s="6">
        <f t="shared" ref="BA47" si="36">EOMONTH(BA46,11)</f>
        <v>58896</v>
      </c>
      <c r="BB47" s="6">
        <f t="shared" ref="BB47" si="37">EOMONTH(BB46,11)</f>
        <v>59261</v>
      </c>
      <c r="BC47" s="6">
        <f t="shared" ref="BC47" si="38">EOMONTH(BC46,11)</f>
        <v>59626</v>
      </c>
      <c r="BD47" s="6">
        <f t="shared" ref="BD47" si="39">EOMONTH(BD46,11)</f>
        <v>59992</v>
      </c>
      <c r="BE47" s="6">
        <f t="shared" ref="BE47" si="40">EOMONTH(BE46,11)</f>
        <v>60357</v>
      </c>
      <c r="BF47" s="6">
        <f t="shared" ref="BF47" si="41">EOMONTH(BF46,11)</f>
        <v>60722</v>
      </c>
      <c r="BG47" s="6">
        <f t="shared" ref="BG47" si="42">EOMONTH(BG46,11)</f>
        <v>61087</v>
      </c>
      <c r="BH47" s="6">
        <f t="shared" ref="BH47" si="43">EOMONTH(BH46,11)</f>
        <v>61453</v>
      </c>
      <c r="BI47" s="6">
        <f t="shared" ref="BI47" si="44">EOMONTH(BI46,11)</f>
        <v>61818</v>
      </c>
      <c r="BJ47" s="6">
        <f t="shared" ref="BJ47" si="45">EOMONTH(BJ46,11)</f>
        <v>62183</v>
      </c>
      <c r="BK47" s="6">
        <f t="shared" ref="BK47" si="46">EOMONTH(BK46,11)</f>
        <v>62548</v>
      </c>
      <c r="BL47" s="6">
        <f t="shared" ref="BL47" si="47">EOMONTH(BL46,11)</f>
        <v>62914</v>
      </c>
      <c r="BM47" s="6">
        <f t="shared" ref="BM47" si="48">EOMONTH(BM46,11)</f>
        <v>63279</v>
      </c>
      <c r="BN47" s="6">
        <f t="shared" ref="BN47" si="49">EOMONTH(BN46,11)</f>
        <v>63644</v>
      </c>
      <c r="BO47" s="6">
        <f t="shared" ref="BO47" si="50">EOMONTH(BO46,11)</f>
        <v>64009</v>
      </c>
      <c r="BP47" s="6">
        <f t="shared" ref="BP47" si="51">EOMONTH(BP46,11)</f>
        <v>64375</v>
      </c>
      <c r="BQ47" s="6">
        <f t="shared" ref="BQ47" si="52">EOMONTH(BQ46,11)</f>
        <v>64740</v>
      </c>
      <c r="BR47" s="6">
        <f t="shared" ref="BR47" si="53">EOMONTH(BR46,11)</f>
        <v>65105</v>
      </c>
      <c r="BS47" s="6">
        <f t="shared" ref="BS47" si="54">EOMONTH(BS46,11)</f>
        <v>65470</v>
      </c>
      <c r="BT47" s="6">
        <f t="shared" ref="BT47" si="55">EOMONTH(BT46,11)</f>
        <v>65836</v>
      </c>
      <c r="BU47" s="6">
        <f t="shared" ref="BU47" si="56">EOMONTH(BU46,11)</f>
        <v>66201</v>
      </c>
      <c r="BV47" s="6">
        <f t="shared" ref="BV47" si="57">EOMONTH(BV46,11)</f>
        <v>66566</v>
      </c>
      <c r="BW47" s="9" t="s">
        <v>105</v>
      </c>
    </row>
    <row r="48" spans="1:75" s="8" customFormat="1" x14ac:dyDescent="0.35">
      <c r="D48" s="8" t="s">
        <v>18</v>
      </c>
      <c r="K48" s="2" t="s">
        <v>40</v>
      </c>
      <c r="O48" s="12">
        <v>1</v>
      </c>
      <c r="P48" s="11">
        <f>O48+1</f>
        <v>2</v>
      </c>
      <c r="Q48" s="11">
        <f t="shared" ref="Q48:R48" si="58">P48+1</f>
        <v>3</v>
      </c>
      <c r="R48" s="11">
        <f t="shared" si="58"/>
        <v>4</v>
      </c>
      <c r="S48" s="11">
        <f t="shared" ref="S48:AH48" si="59">R48+1</f>
        <v>5</v>
      </c>
      <c r="T48" s="11">
        <f t="shared" si="59"/>
        <v>6</v>
      </c>
      <c r="U48" s="11">
        <f t="shared" si="59"/>
        <v>7</v>
      </c>
      <c r="V48" s="11">
        <f t="shared" si="59"/>
        <v>8</v>
      </c>
      <c r="W48" s="11">
        <f t="shared" si="59"/>
        <v>9</v>
      </c>
      <c r="X48" s="11">
        <f t="shared" si="59"/>
        <v>10</v>
      </c>
      <c r="Y48" s="11">
        <f t="shared" si="59"/>
        <v>11</v>
      </c>
      <c r="Z48" s="11">
        <f t="shared" si="59"/>
        <v>12</v>
      </c>
      <c r="AA48" s="11">
        <f t="shared" si="59"/>
        <v>13</v>
      </c>
      <c r="AB48" s="11">
        <f t="shared" si="59"/>
        <v>14</v>
      </c>
      <c r="AC48" s="11">
        <f t="shared" si="59"/>
        <v>15</v>
      </c>
      <c r="AD48" s="11">
        <f t="shared" si="59"/>
        <v>16</v>
      </c>
      <c r="AE48" s="11">
        <f t="shared" si="59"/>
        <v>17</v>
      </c>
      <c r="AF48" s="11">
        <f t="shared" si="59"/>
        <v>18</v>
      </c>
      <c r="AG48" s="11">
        <f t="shared" si="59"/>
        <v>19</v>
      </c>
      <c r="AH48" s="11">
        <f t="shared" si="59"/>
        <v>20</v>
      </c>
      <c r="AI48" s="11">
        <f t="shared" ref="AI48:BV48" si="60">AH48+1</f>
        <v>21</v>
      </c>
      <c r="AJ48" s="11">
        <f t="shared" si="60"/>
        <v>22</v>
      </c>
      <c r="AK48" s="11">
        <f t="shared" si="60"/>
        <v>23</v>
      </c>
      <c r="AL48" s="11">
        <f t="shared" si="60"/>
        <v>24</v>
      </c>
      <c r="AM48" s="11">
        <f t="shared" si="60"/>
        <v>25</v>
      </c>
      <c r="AN48" s="11">
        <f t="shared" si="60"/>
        <v>26</v>
      </c>
      <c r="AO48" s="11">
        <f t="shared" si="60"/>
        <v>27</v>
      </c>
      <c r="AP48" s="11">
        <f t="shared" si="60"/>
        <v>28</v>
      </c>
      <c r="AQ48" s="11">
        <f t="shared" si="60"/>
        <v>29</v>
      </c>
      <c r="AR48" s="11">
        <f t="shared" si="60"/>
        <v>30</v>
      </c>
      <c r="AS48" s="11">
        <f t="shared" si="60"/>
        <v>31</v>
      </c>
      <c r="AT48" s="11">
        <f t="shared" si="60"/>
        <v>32</v>
      </c>
      <c r="AU48" s="11">
        <f t="shared" si="60"/>
        <v>33</v>
      </c>
      <c r="AV48" s="11">
        <f t="shared" si="60"/>
        <v>34</v>
      </c>
      <c r="AW48" s="11">
        <f t="shared" si="60"/>
        <v>35</v>
      </c>
      <c r="AX48" s="11">
        <f t="shared" si="60"/>
        <v>36</v>
      </c>
      <c r="AY48" s="11">
        <f t="shared" si="60"/>
        <v>37</v>
      </c>
      <c r="AZ48" s="11">
        <f t="shared" si="60"/>
        <v>38</v>
      </c>
      <c r="BA48" s="11">
        <f t="shared" si="60"/>
        <v>39</v>
      </c>
      <c r="BB48" s="11">
        <f t="shared" si="60"/>
        <v>40</v>
      </c>
      <c r="BC48" s="11">
        <f t="shared" si="60"/>
        <v>41</v>
      </c>
      <c r="BD48" s="11">
        <f t="shared" si="60"/>
        <v>42</v>
      </c>
      <c r="BE48" s="11">
        <f t="shared" si="60"/>
        <v>43</v>
      </c>
      <c r="BF48" s="11">
        <f t="shared" si="60"/>
        <v>44</v>
      </c>
      <c r="BG48" s="11">
        <f t="shared" si="60"/>
        <v>45</v>
      </c>
      <c r="BH48" s="11">
        <f t="shared" si="60"/>
        <v>46</v>
      </c>
      <c r="BI48" s="11">
        <f t="shared" si="60"/>
        <v>47</v>
      </c>
      <c r="BJ48" s="11">
        <f t="shared" si="60"/>
        <v>48</v>
      </c>
      <c r="BK48" s="11">
        <f t="shared" si="60"/>
        <v>49</v>
      </c>
      <c r="BL48" s="11">
        <f t="shared" si="60"/>
        <v>50</v>
      </c>
      <c r="BM48" s="11">
        <f t="shared" si="60"/>
        <v>51</v>
      </c>
      <c r="BN48" s="11">
        <f t="shared" si="60"/>
        <v>52</v>
      </c>
      <c r="BO48" s="11">
        <f t="shared" si="60"/>
        <v>53</v>
      </c>
      <c r="BP48" s="11">
        <f t="shared" si="60"/>
        <v>54</v>
      </c>
      <c r="BQ48" s="11">
        <f t="shared" si="60"/>
        <v>55</v>
      </c>
      <c r="BR48" s="11">
        <f t="shared" si="60"/>
        <v>56</v>
      </c>
      <c r="BS48" s="11">
        <f t="shared" si="60"/>
        <v>57</v>
      </c>
      <c r="BT48" s="11">
        <f t="shared" si="60"/>
        <v>58</v>
      </c>
      <c r="BU48" s="11">
        <f t="shared" si="60"/>
        <v>59</v>
      </c>
      <c r="BV48" s="11">
        <f t="shared" si="60"/>
        <v>60</v>
      </c>
      <c r="BW48" s="36" t="s">
        <v>102</v>
      </c>
    </row>
    <row r="49" spans="2:75" s="8" customFormat="1" x14ac:dyDescent="0.35">
      <c r="D49" s="8" t="s">
        <v>62</v>
      </c>
      <c r="K49" s="2" t="s">
        <v>42</v>
      </c>
      <c r="O49" s="11">
        <f>O47-O46+1</f>
        <v>365</v>
      </c>
      <c r="P49" s="11">
        <f>P47-P46+1</f>
        <v>366</v>
      </c>
      <c r="Q49" s="11">
        <f>Q47-Q46+1</f>
        <v>365</v>
      </c>
      <c r="R49" s="11">
        <f>R47-R46+1</f>
        <v>365</v>
      </c>
      <c r="S49" s="11">
        <f t="shared" ref="S49:AH49" si="61">S47-S46+1</f>
        <v>365</v>
      </c>
      <c r="T49" s="11">
        <f t="shared" si="61"/>
        <v>366</v>
      </c>
      <c r="U49" s="11">
        <f t="shared" si="61"/>
        <v>365</v>
      </c>
      <c r="V49" s="11">
        <f t="shared" si="61"/>
        <v>365</v>
      </c>
      <c r="W49" s="11">
        <f t="shared" si="61"/>
        <v>365</v>
      </c>
      <c r="X49" s="11">
        <f t="shared" si="61"/>
        <v>366</v>
      </c>
      <c r="Y49" s="11">
        <f t="shared" si="61"/>
        <v>365</v>
      </c>
      <c r="Z49" s="11">
        <f t="shared" si="61"/>
        <v>365</v>
      </c>
      <c r="AA49" s="11">
        <f t="shared" si="61"/>
        <v>365</v>
      </c>
      <c r="AB49" s="11">
        <f t="shared" si="61"/>
        <v>366</v>
      </c>
      <c r="AC49" s="11">
        <f t="shared" si="61"/>
        <v>365</v>
      </c>
      <c r="AD49" s="11">
        <f t="shared" si="61"/>
        <v>365</v>
      </c>
      <c r="AE49" s="11">
        <f t="shared" si="61"/>
        <v>365</v>
      </c>
      <c r="AF49" s="11">
        <f t="shared" si="61"/>
        <v>366</v>
      </c>
      <c r="AG49" s="11">
        <f t="shared" si="61"/>
        <v>365</v>
      </c>
      <c r="AH49" s="11">
        <f t="shared" si="61"/>
        <v>365</v>
      </c>
      <c r="AI49" s="11">
        <f t="shared" ref="AI49:BV49" si="62">AI47-AI46+1</f>
        <v>365</v>
      </c>
      <c r="AJ49" s="11">
        <f t="shared" si="62"/>
        <v>366</v>
      </c>
      <c r="AK49" s="11">
        <f t="shared" si="62"/>
        <v>365</v>
      </c>
      <c r="AL49" s="11">
        <f t="shared" si="62"/>
        <v>365</v>
      </c>
      <c r="AM49" s="11">
        <f t="shared" si="62"/>
        <v>365</v>
      </c>
      <c r="AN49" s="11">
        <f t="shared" si="62"/>
        <v>366</v>
      </c>
      <c r="AO49" s="11">
        <f t="shared" si="62"/>
        <v>365</v>
      </c>
      <c r="AP49" s="11">
        <f t="shared" si="62"/>
        <v>365</v>
      </c>
      <c r="AQ49" s="11">
        <f t="shared" si="62"/>
        <v>365</v>
      </c>
      <c r="AR49" s="11">
        <f t="shared" si="62"/>
        <v>366</v>
      </c>
      <c r="AS49" s="11">
        <f t="shared" si="62"/>
        <v>365</v>
      </c>
      <c r="AT49" s="11">
        <f t="shared" si="62"/>
        <v>365</v>
      </c>
      <c r="AU49" s="11">
        <f t="shared" si="62"/>
        <v>365</v>
      </c>
      <c r="AV49" s="11">
        <f t="shared" si="62"/>
        <v>366</v>
      </c>
      <c r="AW49" s="11">
        <f t="shared" si="62"/>
        <v>365</v>
      </c>
      <c r="AX49" s="11">
        <f t="shared" si="62"/>
        <v>365</v>
      </c>
      <c r="AY49" s="11">
        <f t="shared" si="62"/>
        <v>365</v>
      </c>
      <c r="AZ49" s="11">
        <f t="shared" si="62"/>
        <v>366</v>
      </c>
      <c r="BA49" s="11">
        <f t="shared" si="62"/>
        <v>365</v>
      </c>
      <c r="BB49" s="11">
        <f t="shared" si="62"/>
        <v>365</v>
      </c>
      <c r="BC49" s="11">
        <f t="shared" si="62"/>
        <v>365</v>
      </c>
      <c r="BD49" s="11">
        <f t="shared" si="62"/>
        <v>366</v>
      </c>
      <c r="BE49" s="11">
        <f t="shared" si="62"/>
        <v>365</v>
      </c>
      <c r="BF49" s="11">
        <f t="shared" si="62"/>
        <v>365</v>
      </c>
      <c r="BG49" s="11">
        <f t="shared" si="62"/>
        <v>365</v>
      </c>
      <c r="BH49" s="11">
        <f t="shared" si="62"/>
        <v>366</v>
      </c>
      <c r="BI49" s="11">
        <f t="shared" si="62"/>
        <v>365</v>
      </c>
      <c r="BJ49" s="11">
        <f t="shared" si="62"/>
        <v>365</v>
      </c>
      <c r="BK49" s="11">
        <f t="shared" si="62"/>
        <v>365</v>
      </c>
      <c r="BL49" s="11">
        <f t="shared" si="62"/>
        <v>366</v>
      </c>
      <c r="BM49" s="11">
        <f t="shared" si="62"/>
        <v>365</v>
      </c>
      <c r="BN49" s="11">
        <f t="shared" si="62"/>
        <v>365</v>
      </c>
      <c r="BO49" s="11">
        <f t="shared" si="62"/>
        <v>365</v>
      </c>
      <c r="BP49" s="11">
        <f t="shared" si="62"/>
        <v>366</v>
      </c>
      <c r="BQ49" s="11">
        <f t="shared" si="62"/>
        <v>365</v>
      </c>
      <c r="BR49" s="11">
        <f t="shared" si="62"/>
        <v>365</v>
      </c>
      <c r="BS49" s="11">
        <f t="shared" si="62"/>
        <v>365</v>
      </c>
      <c r="BT49" s="11">
        <f t="shared" si="62"/>
        <v>366</v>
      </c>
      <c r="BU49" s="11">
        <f t="shared" si="62"/>
        <v>365</v>
      </c>
      <c r="BV49" s="11">
        <f t="shared" si="62"/>
        <v>365</v>
      </c>
      <c r="BW49" s="9" t="s">
        <v>63</v>
      </c>
    </row>
    <row r="50" spans="2:75" s="8" customFormat="1" x14ac:dyDescent="0.35">
      <c r="D50" s="8" t="s">
        <v>23</v>
      </c>
      <c r="K50" s="2" t="s">
        <v>3</v>
      </c>
      <c r="O50" s="34" t="b">
        <f t="shared" ref="O50" si="63">FcstStartDate.In&gt;=O47</f>
        <v>0</v>
      </c>
      <c r="P50" s="34" t="b">
        <f t="shared" ref="P50:BV50" si="64">FcstStartDate.In&gt;=P47</f>
        <v>0</v>
      </c>
      <c r="Q50" s="34" t="b">
        <f t="shared" si="64"/>
        <v>0</v>
      </c>
      <c r="R50" s="34" t="b">
        <f t="shared" si="64"/>
        <v>0</v>
      </c>
      <c r="S50" s="34" t="b">
        <f t="shared" si="64"/>
        <v>0</v>
      </c>
      <c r="T50" s="34" t="b">
        <f t="shared" si="64"/>
        <v>0</v>
      </c>
      <c r="U50" s="34" t="b">
        <f t="shared" si="64"/>
        <v>0</v>
      </c>
      <c r="V50" s="34" t="b">
        <f t="shared" si="64"/>
        <v>0</v>
      </c>
      <c r="W50" s="34" t="b">
        <f t="shared" si="64"/>
        <v>0</v>
      </c>
      <c r="X50" s="34" t="b">
        <f t="shared" si="64"/>
        <v>0</v>
      </c>
      <c r="Y50" s="34" t="b">
        <f t="shared" si="64"/>
        <v>0</v>
      </c>
      <c r="Z50" s="34" t="b">
        <f t="shared" si="64"/>
        <v>0</v>
      </c>
      <c r="AA50" s="34" t="b">
        <f t="shared" si="64"/>
        <v>0</v>
      </c>
      <c r="AB50" s="34" t="b">
        <f t="shared" si="64"/>
        <v>0</v>
      </c>
      <c r="AC50" s="34" t="b">
        <f t="shared" si="64"/>
        <v>0</v>
      </c>
      <c r="AD50" s="34" t="b">
        <f t="shared" si="64"/>
        <v>0</v>
      </c>
      <c r="AE50" s="34" t="b">
        <f t="shared" si="64"/>
        <v>0</v>
      </c>
      <c r="AF50" s="34" t="b">
        <f t="shared" si="64"/>
        <v>0</v>
      </c>
      <c r="AG50" s="34" t="b">
        <f t="shared" si="64"/>
        <v>0</v>
      </c>
      <c r="AH50" s="34" t="b">
        <f t="shared" si="64"/>
        <v>0</v>
      </c>
      <c r="AI50" s="34" t="b">
        <f t="shared" si="64"/>
        <v>0</v>
      </c>
      <c r="AJ50" s="34" t="b">
        <f t="shared" si="64"/>
        <v>0</v>
      </c>
      <c r="AK50" s="34" t="b">
        <f t="shared" si="64"/>
        <v>0</v>
      </c>
      <c r="AL50" s="34" t="b">
        <f t="shared" si="64"/>
        <v>0</v>
      </c>
      <c r="AM50" s="34" t="b">
        <f t="shared" si="64"/>
        <v>0</v>
      </c>
      <c r="AN50" s="34" t="b">
        <f t="shared" si="64"/>
        <v>0</v>
      </c>
      <c r="AO50" s="34" t="b">
        <f t="shared" si="64"/>
        <v>0</v>
      </c>
      <c r="AP50" s="34" t="b">
        <f t="shared" si="64"/>
        <v>0</v>
      </c>
      <c r="AQ50" s="34" t="b">
        <f t="shared" si="64"/>
        <v>0</v>
      </c>
      <c r="AR50" s="34" t="b">
        <f t="shared" si="64"/>
        <v>0</v>
      </c>
      <c r="AS50" s="34" t="b">
        <f t="shared" si="64"/>
        <v>0</v>
      </c>
      <c r="AT50" s="34" t="b">
        <f t="shared" si="64"/>
        <v>0</v>
      </c>
      <c r="AU50" s="34" t="b">
        <f t="shared" si="64"/>
        <v>0</v>
      </c>
      <c r="AV50" s="34" t="b">
        <f t="shared" si="64"/>
        <v>0</v>
      </c>
      <c r="AW50" s="34" t="b">
        <f t="shared" si="64"/>
        <v>0</v>
      </c>
      <c r="AX50" s="34" t="b">
        <f t="shared" si="64"/>
        <v>0</v>
      </c>
      <c r="AY50" s="34" t="b">
        <f t="shared" si="64"/>
        <v>0</v>
      </c>
      <c r="AZ50" s="34" t="b">
        <f t="shared" si="64"/>
        <v>0</v>
      </c>
      <c r="BA50" s="34" t="b">
        <f t="shared" si="64"/>
        <v>0</v>
      </c>
      <c r="BB50" s="34" t="b">
        <f t="shared" si="64"/>
        <v>0</v>
      </c>
      <c r="BC50" s="34" t="b">
        <f t="shared" si="64"/>
        <v>0</v>
      </c>
      <c r="BD50" s="34" t="b">
        <f t="shared" si="64"/>
        <v>0</v>
      </c>
      <c r="BE50" s="34" t="b">
        <f t="shared" si="64"/>
        <v>0</v>
      </c>
      <c r="BF50" s="34" t="b">
        <f t="shared" si="64"/>
        <v>0</v>
      </c>
      <c r="BG50" s="34" t="b">
        <f t="shared" si="64"/>
        <v>0</v>
      </c>
      <c r="BH50" s="34" t="b">
        <f t="shared" si="64"/>
        <v>0</v>
      </c>
      <c r="BI50" s="34" t="b">
        <f t="shared" si="64"/>
        <v>0</v>
      </c>
      <c r="BJ50" s="34" t="b">
        <f t="shared" si="64"/>
        <v>0</v>
      </c>
      <c r="BK50" s="34" t="b">
        <f t="shared" si="64"/>
        <v>0</v>
      </c>
      <c r="BL50" s="34" t="b">
        <f t="shared" si="64"/>
        <v>0</v>
      </c>
      <c r="BM50" s="34" t="b">
        <f t="shared" si="64"/>
        <v>0</v>
      </c>
      <c r="BN50" s="34" t="b">
        <f t="shared" si="64"/>
        <v>0</v>
      </c>
      <c r="BO50" s="34" t="b">
        <f t="shared" si="64"/>
        <v>0</v>
      </c>
      <c r="BP50" s="34" t="b">
        <f t="shared" si="64"/>
        <v>0</v>
      </c>
      <c r="BQ50" s="34" t="b">
        <f t="shared" si="64"/>
        <v>0</v>
      </c>
      <c r="BR50" s="34" t="b">
        <f t="shared" si="64"/>
        <v>0</v>
      </c>
      <c r="BS50" s="34" t="b">
        <f t="shared" si="64"/>
        <v>0</v>
      </c>
      <c r="BT50" s="34" t="b">
        <f t="shared" si="64"/>
        <v>0</v>
      </c>
      <c r="BU50" s="34" t="b">
        <f t="shared" si="64"/>
        <v>0</v>
      </c>
      <c r="BV50" s="34" t="b">
        <f t="shared" si="64"/>
        <v>0</v>
      </c>
      <c r="BW50" s="9" t="s">
        <v>64</v>
      </c>
    </row>
    <row r="51" spans="2:75" s="8" customFormat="1" x14ac:dyDescent="0.35">
      <c r="D51" s="8" t="s">
        <v>28</v>
      </c>
      <c r="K51" s="2" t="s">
        <v>3</v>
      </c>
      <c r="O51" s="34" t="b">
        <f t="shared" ref="O51" si="65">AND(O46&lt;=FcstStartDate.In,FcstStartDate.In&lt;=O47)</f>
        <v>1</v>
      </c>
      <c r="P51" s="34" t="b">
        <f t="shared" ref="P51:BV51" si="66">AND(P46&lt;=FcstStartDate.In,FcstStartDate.In&lt;=P47)</f>
        <v>0</v>
      </c>
      <c r="Q51" s="34" t="b">
        <f t="shared" si="66"/>
        <v>0</v>
      </c>
      <c r="R51" s="34" t="b">
        <f t="shared" si="66"/>
        <v>0</v>
      </c>
      <c r="S51" s="34" t="b">
        <f t="shared" si="66"/>
        <v>0</v>
      </c>
      <c r="T51" s="34" t="b">
        <f t="shared" si="66"/>
        <v>0</v>
      </c>
      <c r="U51" s="34" t="b">
        <f t="shared" si="66"/>
        <v>0</v>
      </c>
      <c r="V51" s="34" t="b">
        <f t="shared" si="66"/>
        <v>0</v>
      </c>
      <c r="W51" s="34" t="b">
        <f t="shared" si="66"/>
        <v>0</v>
      </c>
      <c r="X51" s="34" t="b">
        <f t="shared" si="66"/>
        <v>0</v>
      </c>
      <c r="Y51" s="34" t="b">
        <f t="shared" si="66"/>
        <v>0</v>
      </c>
      <c r="Z51" s="34" t="b">
        <f t="shared" si="66"/>
        <v>0</v>
      </c>
      <c r="AA51" s="34" t="b">
        <f t="shared" si="66"/>
        <v>0</v>
      </c>
      <c r="AB51" s="34" t="b">
        <f t="shared" si="66"/>
        <v>0</v>
      </c>
      <c r="AC51" s="34" t="b">
        <f t="shared" si="66"/>
        <v>0</v>
      </c>
      <c r="AD51" s="34" t="b">
        <f t="shared" si="66"/>
        <v>0</v>
      </c>
      <c r="AE51" s="34" t="b">
        <f t="shared" si="66"/>
        <v>0</v>
      </c>
      <c r="AF51" s="34" t="b">
        <f t="shared" si="66"/>
        <v>0</v>
      </c>
      <c r="AG51" s="34" t="b">
        <f t="shared" si="66"/>
        <v>0</v>
      </c>
      <c r="AH51" s="34" t="b">
        <f t="shared" si="66"/>
        <v>0</v>
      </c>
      <c r="AI51" s="34" t="b">
        <f t="shared" si="66"/>
        <v>0</v>
      </c>
      <c r="AJ51" s="34" t="b">
        <f t="shared" si="66"/>
        <v>0</v>
      </c>
      <c r="AK51" s="34" t="b">
        <f t="shared" si="66"/>
        <v>0</v>
      </c>
      <c r="AL51" s="34" t="b">
        <f t="shared" si="66"/>
        <v>0</v>
      </c>
      <c r="AM51" s="34" t="b">
        <f t="shared" si="66"/>
        <v>0</v>
      </c>
      <c r="AN51" s="34" t="b">
        <f t="shared" si="66"/>
        <v>0</v>
      </c>
      <c r="AO51" s="34" t="b">
        <f t="shared" si="66"/>
        <v>0</v>
      </c>
      <c r="AP51" s="34" t="b">
        <f t="shared" si="66"/>
        <v>0</v>
      </c>
      <c r="AQ51" s="34" t="b">
        <f t="shared" si="66"/>
        <v>0</v>
      </c>
      <c r="AR51" s="34" t="b">
        <f t="shared" si="66"/>
        <v>0</v>
      </c>
      <c r="AS51" s="34" t="b">
        <f t="shared" si="66"/>
        <v>0</v>
      </c>
      <c r="AT51" s="34" t="b">
        <f t="shared" si="66"/>
        <v>0</v>
      </c>
      <c r="AU51" s="34" t="b">
        <f t="shared" si="66"/>
        <v>0</v>
      </c>
      <c r="AV51" s="34" t="b">
        <f t="shared" si="66"/>
        <v>0</v>
      </c>
      <c r="AW51" s="34" t="b">
        <f t="shared" si="66"/>
        <v>0</v>
      </c>
      <c r="AX51" s="34" t="b">
        <f t="shared" si="66"/>
        <v>0</v>
      </c>
      <c r="AY51" s="34" t="b">
        <f t="shared" si="66"/>
        <v>0</v>
      </c>
      <c r="AZ51" s="34" t="b">
        <f t="shared" si="66"/>
        <v>0</v>
      </c>
      <c r="BA51" s="34" t="b">
        <f t="shared" si="66"/>
        <v>0</v>
      </c>
      <c r="BB51" s="34" t="b">
        <f t="shared" si="66"/>
        <v>0</v>
      </c>
      <c r="BC51" s="34" t="b">
        <f t="shared" si="66"/>
        <v>0</v>
      </c>
      <c r="BD51" s="34" t="b">
        <f t="shared" si="66"/>
        <v>0</v>
      </c>
      <c r="BE51" s="34" t="b">
        <f t="shared" si="66"/>
        <v>0</v>
      </c>
      <c r="BF51" s="34" t="b">
        <f t="shared" si="66"/>
        <v>0</v>
      </c>
      <c r="BG51" s="34" t="b">
        <f t="shared" si="66"/>
        <v>0</v>
      </c>
      <c r="BH51" s="34" t="b">
        <f t="shared" si="66"/>
        <v>0</v>
      </c>
      <c r="BI51" s="34" t="b">
        <f t="shared" si="66"/>
        <v>0</v>
      </c>
      <c r="BJ51" s="34" t="b">
        <f t="shared" si="66"/>
        <v>0</v>
      </c>
      <c r="BK51" s="34" t="b">
        <f t="shared" si="66"/>
        <v>0</v>
      </c>
      <c r="BL51" s="34" t="b">
        <f t="shared" si="66"/>
        <v>0</v>
      </c>
      <c r="BM51" s="34" t="b">
        <f t="shared" si="66"/>
        <v>0</v>
      </c>
      <c r="BN51" s="34" t="b">
        <f t="shared" si="66"/>
        <v>0</v>
      </c>
      <c r="BO51" s="34" t="b">
        <f t="shared" si="66"/>
        <v>0</v>
      </c>
      <c r="BP51" s="34" t="b">
        <f t="shared" si="66"/>
        <v>0</v>
      </c>
      <c r="BQ51" s="34" t="b">
        <f t="shared" si="66"/>
        <v>0</v>
      </c>
      <c r="BR51" s="34" t="b">
        <f t="shared" si="66"/>
        <v>0</v>
      </c>
      <c r="BS51" s="34" t="b">
        <f t="shared" si="66"/>
        <v>0</v>
      </c>
      <c r="BT51" s="34" t="b">
        <f t="shared" si="66"/>
        <v>0</v>
      </c>
      <c r="BU51" s="34" t="b">
        <f t="shared" si="66"/>
        <v>0</v>
      </c>
      <c r="BV51" s="34" t="b">
        <f t="shared" si="66"/>
        <v>0</v>
      </c>
      <c r="BW51" s="9" t="s">
        <v>65</v>
      </c>
    </row>
    <row r="52" spans="2:75" s="8" customFormat="1" x14ac:dyDescent="0.35">
      <c r="D52" s="8" t="s">
        <v>22</v>
      </c>
      <c r="K52" s="2" t="s">
        <v>38</v>
      </c>
      <c r="O52" s="35" t="str">
        <f t="shared" ref="O52" si="67">IF(O50,"Act",IF(O51,"Current Prd","Fcst"))</f>
        <v>Current Prd</v>
      </c>
      <c r="P52" s="35" t="str">
        <f t="shared" ref="P52" si="68">IF(P50,"Act",IF(P51,"Current Prd","Fcst"))</f>
        <v>Fcst</v>
      </c>
      <c r="Q52" s="35" t="str">
        <f t="shared" ref="Q52" si="69">IF(Q50,"Act",IF(Q51,"Current Prd","Fcst"))</f>
        <v>Fcst</v>
      </c>
      <c r="R52" s="35" t="str">
        <f t="shared" ref="R52" si="70">IF(R50,"Act",IF(R51,"Current Prd","Fcst"))</f>
        <v>Fcst</v>
      </c>
      <c r="S52" s="46" t="str">
        <f t="shared" ref="S52" si="71">IF(S50,"Act",IF(S51,"Current Prd","Fcst"))</f>
        <v>Fcst</v>
      </c>
      <c r="T52" s="35" t="str">
        <f t="shared" ref="T52" si="72">IF(T50,"Act",IF(T51,"Current Prd","Fcst"))</f>
        <v>Fcst</v>
      </c>
      <c r="U52" s="35" t="str">
        <f t="shared" ref="U52" si="73">IF(U50,"Act",IF(U51,"Current Prd","Fcst"))</f>
        <v>Fcst</v>
      </c>
      <c r="V52" s="35" t="str">
        <f t="shared" ref="V52" si="74">IF(V50,"Act",IF(V51,"Current Prd","Fcst"))</f>
        <v>Fcst</v>
      </c>
      <c r="W52" s="35" t="str">
        <f t="shared" ref="W52" si="75">IF(W50,"Act",IF(W51,"Current Prd","Fcst"))</f>
        <v>Fcst</v>
      </c>
      <c r="X52" s="35" t="str">
        <f t="shared" ref="X52" si="76">IF(X50,"Act",IF(X51,"Current Prd","Fcst"))</f>
        <v>Fcst</v>
      </c>
      <c r="Y52" s="35" t="str">
        <f t="shared" ref="Y52" si="77">IF(Y50,"Act",IF(Y51,"Current Prd","Fcst"))</f>
        <v>Fcst</v>
      </c>
      <c r="Z52" s="35" t="str">
        <f t="shared" ref="Z52" si="78">IF(Z50,"Act",IF(Z51,"Current Prd","Fcst"))</f>
        <v>Fcst</v>
      </c>
      <c r="AA52" s="35" t="str">
        <f t="shared" ref="AA52" si="79">IF(AA50,"Act",IF(AA51,"Current Prd","Fcst"))</f>
        <v>Fcst</v>
      </c>
      <c r="AB52" s="35" t="str">
        <f t="shared" ref="AB52" si="80">IF(AB50,"Act",IF(AB51,"Current Prd","Fcst"))</f>
        <v>Fcst</v>
      </c>
      <c r="AC52" s="35" t="str">
        <f t="shared" ref="AC52" si="81">IF(AC50,"Act",IF(AC51,"Current Prd","Fcst"))</f>
        <v>Fcst</v>
      </c>
      <c r="AD52" s="35" t="str">
        <f t="shared" ref="AD52" si="82">IF(AD50,"Act",IF(AD51,"Current Prd","Fcst"))</f>
        <v>Fcst</v>
      </c>
      <c r="AE52" s="35" t="str">
        <f t="shared" ref="AE52" si="83">IF(AE50,"Act",IF(AE51,"Current Prd","Fcst"))</f>
        <v>Fcst</v>
      </c>
      <c r="AF52" s="35" t="str">
        <f t="shared" ref="AF52" si="84">IF(AF50,"Act",IF(AF51,"Current Prd","Fcst"))</f>
        <v>Fcst</v>
      </c>
      <c r="AG52" s="35" t="str">
        <f t="shared" ref="AG52" si="85">IF(AG50,"Act",IF(AG51,"Current Prd","Fcst"))</f>
        <v>Fcst</v>
      </c>
      <c r="AH52" s="35" t="str">
        <f t="shared" ref="AH52" si="86">IF(AH50,"Act",IF(AH51,"Current Prd","Fcst"))</f>
        <v>Fcst</v>
      </c>
      <c r="AI52" s="35" t="str">
        <f t="shared" ref="AI52" si="87">IF(AI50,"Act",IF(AI51,"Current Prd","Fcst"))</f>
        <v>Fcst</v>
      </c>
      <c r="AJ52" s="35" t="str">
        <f t="shared" ref="AJ52" si="88">IF(AJ50,"Act",IF(AJ51,"Current Prd","Fcst"))</f>
        <v>Fcst</v>
      </c>
      <c r="AK52" s="35" t="str">
        <f t="shared" ref="AK52" si="89">IF(AK50,"Act",IF(AK51,"Current Prd","Fcst"))</f>
        <v>Fcst</v>
      </c>
      <c r="AL52" s="35" t="str">
        <f t="shared" ref="AL52" si="90">IF(AL50,"Act",IF(AL51,"Current Prd","Fcst"))</f>
        <v>Fcst</v>
      </c>
      <c r="AM52" s="35" t="str">
        <f t="shared" ref="AM52" si="91">IF(AM50,"Act",IF(AM51,"Current Prd","Fcst"))</f>
        <v>Fcst</v>
      </c>
      <c r="AN52" s="35" t="str">
        <f t="shared" ref="AN52" si="92">IF(AN50,"Act",IF(AN51,"Current Prd","Fcst"))</f>
        <v>Fcst</v>
      </c>
      <c r="AO52" s="35" t="str">
        <f t="shared" ref="AO52" si="93">IF(AO50,"Act",IF(AO51,"Current Prd","Fcst"))</f>
        <v>Fcst</v>
      </c>
      <c r="AP52" s="35" t="str">
        <f t="shared" ref="AP52" si="94">IF(AP50,"Act",IF(AP51,"Current Prd","Fcst"))</f>
        <v>Fcst</v>
      </c>
      <c r="AQ52" s="35" t="str">
        <f t="shared" ref="AQ52" si="95">IF(AQ50,"Act",IF(AQ51,"Current Prd","Fcst"))</f>
        <v>Fcst</v>
      </c>
      <c r="AR52" s="35" t="str">
        <f t="shared" ref="AR52" si="96">IF(AR50,"Act",IF(AR51,"Current Prd","Fcst"))</f>
        <v>Fcst</v>
      </c>
      <c r="AS52" s="35" t="str">
        <f t="shared" ref="AS52" si="97">IF(AS50,"Act",IF(AS51,"Current Prd","Fcst"))</f>
        <v>Fcst</v>
      </c>
      <c r="AT52" s="35" t="str">
        <f t="shared" ref="AT52" si="98">IF(AT50,"Act",IF(AT51,"Current Prd","Fcst"))</f>
        <v>Fcst</v>
      </c>
      <c r="AU52" s="35" t="str">
        <f t="shared" ref="AU52" si="99">IF(AU50,"Act",IF(AU51,"Current Prd","Fcst"))</f>
        <v>Fcst</v>
      </c>
      <c r="AV52" s="35" t="str">
        <f t="shared" ref="AV52" si="100">IF(AV50,"Act",IF(AV51,"Current Prd","Fcst"))</f>
        <v>Fcst</v>
      </c>
      <c r="AW52" s="35" t="str">
        <f t="shared" ref="AW52" si="101">IF(AW50,"Act",IF(AW51,"Current Prd","Fcst"))</f>
        <v>Fcst</v>
      </c>
      <c r="AX52" s="35" t="str">
        <f t="shared" ref="AX52" si="102">IF(AX50,"Act",IF(AX51,"Current Prd","Fcst"))</f>
        <v>Fcst</v>
      </c>
      <c r="AY52" s="35" t="str">
        <f t="shared" ref="AY52" si="103">IF(AY50,"Act",IF(AY51,"Current Prd","Fcst"))</f>
        <v>Fcst</v>
      </c>
      <c r="AZ52" s="35" t="str">
        <f t="shared" ref="AZ52" si="104">IF(AZ50,"Act",IF(AZ51,"Current Prd","Fcst"))</f>
        <v>Fcst</v>
      </c>
      <c r="BA52" s="35" t="str">
        <f t="shared" ref="BA52" si="105">IF(BA50,"Act",IF(BA51,"Current Prd","Fcst"))</f>
        <v>Fcst</v>
      </c>
      <c r="BB52" s="35" t="str">
        <f t="shared" ref="BB52" si="106">IF(BB50,"Act",IF(BB51,"Current Prd","Fcst"))</f>
        <v>Fcst</v>
      </c>
      <c r="BC52" s="35" t="str">
        <f t="shared" ref="BC52" si="107">IF(BC50,"Act",IF(BC51,"Current Prd","Fcst"))</f>
        <v>Fcst</v>
      </c>
      <c r="BD52" s="35" t="str">
        <f t="shared" ref="BD52" si="108">IF(BD50,"Act",IF(BD51,"Current Prd","Fcst"))</f>
        <v>Fcst</v>
      </c>
      <c r="BE52" s="35" t="str">
        <f t="shared" ref="BE52" si="109">IF(BE50,"Act",IF(BE51,"Current Prd","Fcst"))</f>
        <v>Fcst</v>
      </c>
      <c r="BF52" s="35" t="str">
        <f t="shared" ref="BF52" si="110">IF(BF50,"Act",IF(BF51,"Current Prd","Fcst"))</f>
        <v>Fcst</v>
      </c>
      <c r="BG52" s="35" t="str">
        <f t="shared" ref="BG52" si="111">IF(BG50,"Act",IF(BG51,"Current Prd","Fcst"))</f>
        <v>Fcst</v>
      </c>
      <c r="BH52" s="35" t="str">
        <f t="shared" ref="BH52" si="112">IF(BH50,"Act",IF(BH51,"Current Prd","Fcst"))</f>
        <v>Fcst</v>
      </c>
      <c r="BI52" s="35" t="str">
        <f t="shared" ref="BI52" si="113">IF(BI50,"Act",IF(BI51,"Current Prd","Fcst"))</f>
        <v>Fcst</v>
      </c>
      <c r="BJ52" s="35" t="str">
        <f t="shared" ref="BJ52" si="114">IF(BJ50,"Act",IF(BJ51,"Current Prd","Fcst"))</f>
        <v>Fcst</v>
      </c>
      <c r="BK52" s="35" t="str">
        <f t="shared" ref="BK52" si="115">IF(BK50,"Act",IF(BK51,"Current Prd","Fcst"))</f>
        <v>Fcst</v>
      </c>
      <c r="BL52" s="35" t="str">
        <f t="shared" ref="BL52" si="116">IF(BL50,"Act",IF(BL51,"Current Prd","Fcst"))</f>
        <v>Fcst</v>
      </c>
      <c r="BM52" s="35" t="str">
        <f t="shared" ref="BM52" si="117">IF(BM50,"Act",IF(BM51,"Current Prd","Fcst"))</f>
        <v>Fcst</v>
      </c>
      <c r="BN52" s="35" t="str">
        <f t="shared" ref="BN52" si="118">IF(BN50,"Act",IF(BN51,"Current Prd","Fcst"))</f>
        <v>Fcst</v>
      </c>
      <c r="BO52" s="35" t="str">
        <f t="shared" ref="BO52" si="119">IF(BO50,"Act",IF(BO51,"Current Prd","Fcst"))</f>
        <v>Fcst</v>
      </c>
      <c r="BP52" s="35" t="str">
        <f t="shared" ref="BP52" si="120">IF(BP50,"Act",IF(BP51,"Current Prd","Fcst"))</f>
        <v>Fcst</v>
      </c>
      <c r="BQ52" s="35" t="str">
        <f t="shared" ref="BQ52" si="121">IF(BQ50,"Act",IF(BQ51,"Current Prd","Fcst"))</f>
        <v>Fcst</v>
      </c>
      <c r="BR52" s="35" t="str">
        <f t="shared" ref="BR52" si="122">IF(BR50,"Act",IF(BR51,"Current Prd","Fcst"))</f>
        <v>Fcst</v>
      </c>
      <c r="BS52" s="35" t="str">
        <f t="shared" ref="BS52" si="123">IF(BS50,"Act",IF(BS51,"Current Prd","Fcst"))</f>
        <v>Fcst</v>
      </c>
      <c r="BT52" s="35" t="str">
        <f t="shared" ref="BT52" si="124">IF(BT50,"Act",IF(BT51,"Current Prd","Fcst"))</f>
        <v>Fcst</v>
      </c>
      <c r="BU52" s="35" t="str">
        <f t="shared" ref="BU52" si="125">IF(BU50,"Act",IF(BU51,"Current Prd","Fcst"))</f>
        <v>Fcst</v>
      </c>
      <c r="BV52" s="35" t="str">
        <f t="shared" ref="BV52" si="126">IF(BV50,"Act",IF(BV51,"Current Prd","Fcst"))</f>
        <v>Fcst</v>
      </c>
      <c r="BW52" s="9" t="s">
        <v>66</v>
      </c>
    </row>
    <row r="53" spans="2:75" s="8" customFormat="1" x14ac:dyDescent="0.35">
      <c r="D53" s="8" t="s">
        <v>19</v>
      </c>
      <c r="K53" s="2" t="s">
        <v>41</v>
      </c>
      <c r="O53" s="16">
        <f t="shared" ref="O53:AT53" si="127">YEAR(O47)</f>
        <v>2023</v>
      </c>
      <c r="P53" s="16">
        <f t="shared" si="127"/>
        <v>2024</v>
      </c>
      <c r="Q53" s="16">
        <f t="shared" si="127"/>
        <v>2025</v>
      </c>
      <c r="R53" s="16">
        <f t="shared" si="127"/>
        <v>2026</v>
      </c>
      <c r="S53" s="16">
        <f t="shared" si="127"/>
        <v>2027</v>
      </c>
      <c r="T53" s="16">
        <f t="shared" si="127"/>
        <v>2028</v>
      </c>
      <c r="U53" s="16">
        <f t="shared" si="127"/>
        <v>2029</v>
      </c>
      <c r="V53" s="16">
        <f t="shared" si="127"/>
        <v>2030</v>
      </c>
      <c r="W53" s="16">
        <f t="shared" si="127"/>
        <v>2031</v>
      </c>
      <c r="X53" s="16">
        <f t="shared" si="127"/>
        <v>2032</v>
      </c>
      <c r="Y53" s="16">
        <f t="shared" si="127"/>
        <v>2033</v>
      </c>
      <c r="Z53" s="16">
        <f t="shared" si="127"/>
        <v>2034</v>
      </c>
      <c r="AA53" s="16">
        <f t="shared" si="127"/>
        <v>2035</v>
      </c>
      <c r="AB53" s="16">
        <f t="shared" si="127"/>
        <v>2036</v>
      </c>
      <c r="AC53" s="16">
        <f t="shared" si="127"/>
        <v>2037</v>
      </c>
      <c r="AD53" s="16">
        <f t="shared" si="127"/>
        <v>2038</v>
      </c>
      <c r="AE53" s="16">
        <f t="shared" si="127"/>
        <v>2039</v>
      </c>
      <c r="AF53" s="16">
        <f t="shared" si="127"/>
        <v>2040</v>
      </c>
      <c r="AG53" s="16">
        <f t="shared" si="127"/>
        <v>2041</v>
      </c>
      <c r="AH53" s="16">
        <f t="shared" si="127"/>
        <v>2042</v>
      </c>
      <c r="AI53" s="16">
        <f t="shared" si="127"/>
        <v>2043</v>
      </c>
      <c r="AJ53" s="16">
        <f t="shared" si="127"/>
        <v>2044</v>
      </c>
      <c r="AK53" s="16">
        <f t="shared" si="127"/>
        <v>2045</v>
      </c>
      <c r="AL53" s="16">
        <f t="shared" si="127"/>
        <v>2046</v>
      </c>
      <c r="AM53" s="16">
        <f t="shared" si="127"/>
        <v>2047</v>
      </c>
      <c r="AN53" s="16">
        <f t="shared" si="127"/>
        <v>2048</v>
      </c>
      <c r="AO53" s="16">
        <f t="shared" si="127"/>
        <v>2049</v>
      </c>
      <c r="AP53" s="16">
        <f t="shared" si="127"/>
        <v>2050</v>
      </c>
      <c r="AQ53" s="16">
        <f t="shared" si="127"/>
        <v>2051</v>
      </c>
      <c r="AR53" s="16">
        <f t="shared" si="127"/>
        <v>2052</v>
      </c>
      <c r="AS53" s="16">
        <f t="shared" si="127"/>
        <v>2053</v>
      </c>
      <c r="AT53" s="16">
        <f t="shared" si="127"/>
        <v>2054</v>
      </c>
      <c r="AU53" s="16">
        <f t="shared" ref="AU53:BV53" si="128">YEAR(AU47)</f>
        <v>2055</v>
      </c>
      <c r="AV53" s="16">
        <f t="shared" si="128"/>
        <v>2056</v>
      </c>
      <c r="AW53" s="16">
        <f t="shared" si="128"/>
        <v>2057</v>
      </c>
      <c r="AX53" s="16">
        <f t="shared" si="128"/>
        <v>2058</v>
      </c>
      <c r="AY53" s="16">
        <f t="shared" si="128"/>
        <v>2059</v>
      </c>
      <c r="AZ53" s="16">
        <f t="shared" si="128"/>
        <v>2060</v>
      </c>
      <c r="BA53" s="16">
        <f t="shared" si="128"/>
        <v>2061</v>
      </c>
      <c r="BB53" s="16">
        <f t="shared" si="128"/>
        <v>2062</v>
      </c>
      <c r="BC53" s="16">
        <f t="shared" si="128"/>
        <v>2063</v>
      </c>
      <c r="BD53" s="16">
        <f t="shared" si="128"/>
        <v>2064</v>
      </c>
      <c r="BE53" s="16">
        <f t="shared" si="128"/>
        <v>2065</v>
      </c>
      <c r="BF53" s="16">
        <f t="shared" si="128"/>
        <v>2066</v>
      </c>
      <c r="BG53" s="16">
        <f t="shared" si="128"/>
        <v>2067</v>
      </c>
      <c r="BH53" s="16">
        <f t="shared" si="128"/>
        <v>2068</v>
      </c>
      <c r="BI53" s="16">
        <f t="shared" si="128"/>
        <v>2069</v>
      </c>
      <c r="BJ53" s="16">
        <f t="shared" si="128"/>
        <v>2070</v>
      </c>
      <c r="BK53" s="16">
        <f t="shared" si="128"/>
        <v>2071</v>
      </c>
      <c r="BL53" s="16">
        <f t="shared" si="128"/>
        <v>2072</v>
      </c>
      <c r="BM53" s="16">
        <f t="shared" si="128"/>
        <v>2073</v>
      </c>
      <c r="BN53" s="16">
        <f t="shared" si="128"/>
        <v>2074</v>
      </c>
      <c r="BO53" s="16">
        <f t="shared" si="128"/>
        <v>2075</v>
      </c>
      <c r="BP53" s="16">
        <f t="shared" si="128"/>
        <v>2076</v>
      </c>
      <c r="BQ53" s="16">
        <f t="shared" si="128"/>
        <v>2077</v>
      </c>
      <c r="BR53" s="16">
        <f t="shared" si="128"/>
        <v>2078</v>
      </c>
      <c r="BS53" s="16">
        <f t="shared" si="128"/>
        <v>2079</v>
      </c>
      <c r="BT53" s="16">
        <f t="shared" si="128"/>
        <v>2080</v>
      </c>
      <c r="BU53" s="16">
        <f t="shared" si="128"/>
        <v>2081</v>
      </c>
      <c r="BV53" s="16">
        <f t="shared" si="128"/>
        <v>2082</v>
      </c>
      <c r="BW53" s="9" t="s">
        <v>67</v>
      </c>
    </row>
    <row r="54" spans="2:75" s="8" customFormat="1" x14ac:dyDescent="0.35"/>
    <row r="55" spans="2:75" s="8" customFormat="1" ht="19.5" x14ac:dyDescent="0.35">
      <c r="B55" s="40" t="s">
        <v>36</v>
      </c>
    </row>
    <row r="56" spans="2:75" s="8" customFormat="1" x14ac:dyDescent="0.35">
      <c r="D56" s="8" t="s">
        <v>60</v>
      </c>
      <c r="K56" s="2" t="s">
        <v>4</v>
      </c>
      <c r="O56" s="13">
        <f>ModelStartDate.In</f>
        <v>44652</v>
      </c>
      <c r="P56" s="6">
        <f>O57+1</f>
        <v>44835</v>
      </c>
      <c r="Q56" s="6">
        <f t="shared" ref="Q56:BV56" si="129">P57+1</f>
        <v>45017</v>
      </c>
      <c r="R56" s="6">
        <f t="shared" si="129"/>
        <v>45200</v>
      </c>
      <c r="S56" s="6">
        <f t="shared" si="129"/>
        <v>45383</v>
      </c>
      <c r="T56" s="6">
        <f t="shared" si="129"/>
        <v>45566</v>
      </c>
      <c r="U56" s="6">
        <f t="shared" si="129"/>
        <v>45748</v>
      </c>
      <c r="V56" s="6">
        <f t="shared" si="129"/>
        <v>45931</v>
      </c>
      <c r="W56" s="6">
        <f t="shared" si="129"/>
        <v>46113</v>
      </c>
      <c r="X56" s="6">
        <f t="shared" si="129"/>
        <v>46296</v>
      </c>
      <c r="Y56" s="6">
        <f t="shared" si="129"/>
        <v>46478</v>
      </c>
      <c r="Z56" s="6">
        <f t="shared" si="129"/>
        <v>46661</v>
      </c>
      <c r="AA56" s="6">
        <f t="shared" si="129"/>
        <v>46844</v>
      </c>
      <c r="AB56" s="6">
        <f t="shared" si="129"/>
        <v>47027</v>
      </c>
      <c r="AC56" s="6">
        <f t="shared" si="129"/>
        <v>47209</v>
      </c>
      <c r="AD56" s="6">
        <f t="shared" si="129"/>
        <v>47392</v>
      </c>
      <c r="AE56" s="6">
        <f t="shared" si="129"/>
        <v>47574</v>
      </c>
      <c r="AF56" s="6">
        <f t="shared" si="129"/>
        <v>47757</v>
      </c>
      <c r="AG56" s="6">
        <f t="shared" si="129"/>
        <v>47939</v>
      </c>
      <c r="AH56" s="6">
        <f t="shared" si="129"/>
        <v>48122</v>
      </c>
      <c r="AI56" s="6">
        <f t="shared" si="129"/>
        <v>48305</v>
      </c>
      <c r="AJ56" s="6">
        <f t="shared" si="129"/>
        <v>48488</v>
      </c>
      <c r="AK56" s="6">
        <f t="shared" si="129"/>
        <v>48670</v>
      </c>
      <c r="AL56" s="6">
        <f t="shared" si="129"/>
        <v>48853</v>
      </c>
      <c r="AM56" s="6">
        <f t="shared" si="129"/>
        <v>49035</v>
      </c>
      <c r="AN56" s="6">
        <f t="shared" si="129"/>
        <v>49218</v>
      </c>
      <c r="AO56" s="6">
        <f t="shared" si="129"/>
        <v>49400</v>
      </c>
      <c r="AP56" s="6">
        <f t="shared" si="129"/>
        <v>49583</v>
      </c>
      <c r="AQ56" s="6">
        <f t="shared" si="129"/>
        <v>49766</v>
      </c>
      <c r="AR56" s="6">
        <f t="shared" si="129"/>
        <v>49949</v>
      </c>
      <c r="AS56" s="6">
        <f t="shared" si="129"/>
        <v>50131</v>
      </c>
      <c r="AT56" s="6">
        <f t="shared" si="129"/>
        <v>50314</v>
      </c>
      <c r="AU56" s="6">
        <f t="shared" si="129"/>
        <v>50496</v>
      </c>
      <c r="AV56" s="6">
        <f t="shared" si="129"/>
        <v>50679</v>
      </c>
      <c r="AW56" s="6">
        <f t="shared" si="129"/>
        <v>50861</v>
      </c>
      <c r="AX56" s="6">
        <f t="shared" si="129"/>
        <v>51044</v>
      </c>
      <c r="AY56" s="6">
        <f t="shared" si="129"/>
        <v>51227</v>
      </c>
      <c r="AZ56" s="6">
        <f t="shared" si="129"/>
        <v>51410</v>
      </c>
      <c r="BA56" s="6">
        <f t="shared" si="129"/>
        <v>51592</v>
      </c>
      <c r="BB56" s="6">
        <f t="shared" si="129"/>
        <v>51775</v>
      </c>
      <c r="BC56" s="6">
        <f t="shared" si="129"/>
        <v>51957</v>
      </c>
      <c r="BD56" s="6">
        <f t="shared" si="129"/>
        <v>52140</v>
      </c>
      <c r="BE56" s="6">
        <f t="shared" si="129"/>
        <v>52322</v>
      </c>
      <c r="BF56" s="6">
        <f t="shared" si="129"/>
        <v>52505</v>
      </c>
      <c r="BG56" s="6">
        <f t="shared" si="129"/>
        <v>52688</v>
      </c>
      <c r="BH56" s="6">
        <f t="shared" si="129"/>
        <v>52871</v>
      </c>
      <c r="BI56" s="6">
        <f t="shared" si="129"/>
        <v>53053</v>
      </c>
      <c r="BJ56" s="6">
        <f t="shared" si="129"/>
        <v>53236</v>
      </c>
      <c r="BK56" s="6">
        <f t="shared" si="129"/>
        <v>53418</v>
      </c>
      <c r="BL56" s="6">
        <f t="shared" si="129"/>
        <v>53601</v>
      </c>
      <c r="BM56" s="6">
        <f t="shared" si="129"/>
        <v>53783</v>
      </c>
      <c r="BN56" s="6">
        <f t="shared" si="129"/>
        <v>53966</v>
      </c>
      <c r="BO56" s="6">
        <f t="shared" si="129"/>
        <v>54149</v>
      </c>
      <c r="BP56" s="6">
        <f t="shared" si="129"/>
        <v>54332</v>
      </c>
      <c r="BQ56" s="6">
        <f t="shared" si="129"/>
        <v>54514</v>
      </c>
      <c r="BR56" s="6">
        <f t="shared" si="129"/>
        <v>54697</v>
      </c>
      <c r="BS56" s="6">
        <f t="shared" si="129"/>
        <v>54879</v>
      </c>
      <c r="BT56" s="6">
        <f t="shared" si="129"/>
        <v>55062</v>
      </c>
      <c r="BU56" s="6">
        <f t="shared" si="129"/>
        <v>55244</v>
      </c>
      <c r="BV56" s="6">
        <f t="shared" si="129"/>
        <v>55427</v>
      </c>
      <c r="BW56" s="9" t="s">
        <v>130</v>
      </c>
    </row>
    <row r="57" spans="2:75" s="8" customFormat="1" x14ac:dyDescent="0.35">
      <c r="D57" s="8" t="s">
        <v>61</v>
      </c>
      <c r="K57" s="2" t="s">
        <v>4</v>
      </c>
      <c r="O57" s="6">
        <f>EOMONTH(O56,5)</f>
        <v>44834</v>
      </c>
      <c r="P57" s="6">
        <f t="shared" ref="P57:R57" si="130">EOMONTH(P56,5)</f>
        <v>45016</v>
      </c>
      <c r="Q57" s="6">
        <f t="shared" si="130"/>
        <v>45199</v>
      </c>
      <c r="R57" s="6">
        <f t="shared" si="130"/>
        <v>45382</v>
      </c>
      <c r="S57" s="6">
        <f t="shared" ref="S57" si="131">EOMONTH(S56,5)</f>
        <v>45565</v>
      </c>
      <c r="T57" s="6">
        <f t="shared" ref="T57" si="132">EOMONTH(T56,5)</f>
        <v>45747</v>
      </c>
      <c r="U57" s="6">
        <f t="shared" ref="U57" si="133">EOMONTH(U56,5)</f>
        <v>45930</v>
      </c>
      <c r="V57" s="6">
        <f t="shared" ref="V57" si="134">EOMONTH(V56,5)</f>
        <v>46112</v>
      </c>
      <c r="W57" s="6">
        <f t="shared" ref="W57" si="135">EOMONTH(W56,5)</f>
        <v>46295</v>
      </c>
      <c r="X57" s="6">
        <f t="shared" ref="X57" si="136">EOMONTH(X56,5)</f>
        <v>46477</v>
      </c>
      <c r="Y57" s="6">
        <f t="shared" ref="Y57" si="137">EOMONTH(Y56,5)</f>
        <v>46660</v>
      </c>
      <c r="Z57" s="6">
        <f t="shared" ref="Z57" si="138">EOMONTH(Z56,5)</f>
        <v>46843</v>
      </c>
      <c r="AA57" s="6">
        <f t="shared" ref="AA57" si="139">EOMONTH(AA56,5)</f>
        <v>47026</v>
      </c>
      <c r="AB57" s="6">
        <f t="shared" ref="AB57" si="140">EOMONTH(AB56,5)</f>
        <v>47208</v>
      </c>
      <c r="AC57" s="6">
        <f t="shared" ref="AC57" si="141">EOMONTH(AC56,5)</f>
        <v>47391</v>
      </c>
      <c r="AD57" s="6">
        <f t="shared" ref="AD57" si="142">EOMONTH(AD56,5)</f>
        <v>47573</v>
      </c>
      <c r="AE57" s="6">
        <f t="shared" ref="AE57" si="143">EOMONTH(AE56,5)</f>
        <v>47756</v>
      </c>
      <c r="AF57" s="6">
        <f t="shared" ref="AF57" si="144">EOMONTH(AF56,5)</f>
        <v>47938</v>
      </c>
      <c r="AG57" s="6">
        <f t="shared" ref="AG57" si="145">EOMONTH(AG56,5)</f>
        <v>48121</v>
      </c>
      <c r="AH57" s="6">
        <f t="shared" ref="AH57" si="146">EOMONTH(AH56,5)</f>
        <v>48304</v>
      </c>
      <c r="AI57" s="6">
        <f t="shared" ref="AI57" si="147">EOMONTH(AI56,5)</f>
        <v>48487</v>
      </c>
      <c r="AJ57" s="6">
        <f t="shared" ref="AJ57" si="148">EOMONTH(AJ56,5)</f>
        <v>48669</v>
      </c>
      <c r="AK57" s="6">
        <f t="shared" ref="AK57" si="149">EOMONTH(AK56,5)</f>
        <v>48852</v>
      </c>
      <c r="AL57" s="6">
        <f t="shared" ref="AL57" si="150">EOMONTH(AL56,5)</f>
        <v>49034</v>
      </c>
      <c r="AM57" s="6">
        <f t="shared" ref="AM57" si="151">EOMONTH(AM56,5)</f>
        <v>49217</v>
      </c>
      <c r="AN57" s="6">
        <f t="shared" ref="AN57" si="152">EOMONTH(AN56,5)</f>
        <v>49399</v>
      </c>
      <c r="AO57" s="6">
        <f t="shared" ref="AO57" si="153">EOMONTH(AO56,5)</f>
        <v>49582</v>
      </c>
      <c r="AP57" s="6">
        <f t="shared" ref="AP57" si="154">EOMONTH(AP56,5)</f>
        <v>49765</v>
      </c>
      <c r="AQ57" s="6">
        <f t="shared" ref="AQ57" si="155">EOMONTH(AQ56,5)</f>
        <v>49948</v>
      </c>
      <c r="AR57" s="6">
        <f t="shared" ref="AR57" si="156">EOMONTH(AR56,5)</f>
        <v>50130</v>
      </c>
      <c r="AS57" s="6">
        <f t="shared" ref="AS57" si="157">EOMONTH(AS56,5)</f>
        <v>50313</v>
      </c>
      <c r="AT57" s="6">
        <f t="shared" ref="AT57" si="158">EOMONTH(AT56,5)</f>
        <v>50495</v>
      </c>
      <c r="AU57" s="6">
        <f t="shared" ref="AU57" si="159">EOMONTH(AU56,5)</f>
        <v>50678</v>
      </c>
      <c r="AV57" s="6">
        <f t="shared" ref="AV57" si="160">EOMONTH(AV56,5)</f>
        <v>50860</v>
      </c>
      <c r="AW57" s="6">
        <f t="shared" ref="AW57" si="161">EOMONTH(AW56,5)</f>
        <v>51043</v>
      </c>
      <c r="AX57" s="6">
        <f t="shared" ref="AX57" si="162">EOMONTH(AX56,5)</f>
        <v>51226</v>
      </c>
      <c r="AY57" s="6">
        <f t="shared" ref="AY57" si="163">EOMONTH(AY56,5)</f>
        <v>51409</v>
      </c>
      <c r="AZ57" s="6">
        <f t="shared" ref="AZ57" si="164">EOMONTH(AZ56,5)</f>
        <v>51591</v>
      </c>
      <c r="BA57" s="6">
        <f t="shared" ref="BA57" si="165">EOMONTH(BA56,5)</f>
        <v>51774</v>
      </c>
      <c r="BB57" s="6">
        <f t="shared" ref="BB57" si="166">EOMONTH(BB56,5)</f>
        <v>51956</v>
      </c>
      <c r="BC57" s="6">
        <f t="shared" ref="BC57" si="167">EOMONTH(BC56,5)</f>
        <v>52139</v>
      </c>
      <c r="BD57" s="6">
        <f t="shared" ref="BD57" si="168">EOMONTH(BD56,5)</f>
        <v>52321</v>
      </c>
      <c r="BE57" s="6">
        <f t="shared" ref="BE57" si="169">EOMONTH(BE56,5)</f>
        <v>52504</v>
      </c>
      <c r="BF57" s="6">
        <f t="shared" ref="BF57" si="170">EOMONTH(BF56,5)</f>
        <v>52687</v>
      </c>
      <c r="BG57" s="6">
        <f t="shared" ref="BG57" si="171">EOMONTH(BG56,5)</f>
        <v>52870</v>
      </c>
      <c r="BH57" s="6">
        <f t="shared" ref="BH57" si="172">EOMONTH(BH56,5)</f>
        <v>53052</v>
      </c>
      <c r="BI57" s="6">
        <f t="shared" ref="BI57" si="173">EOMONTH(BI56,5)</f>
        <v>53235</v>
      </c>
      <c r="BJ57" s="6">
        <f t="shared" ref="BJ57" si="174">EOMONTH(BJ56,5)</f>
        <v>53417</v>
      </c>
      <c r="BK57" s="6">
        <f t="shared" ref="BK57" si="175">EOMONTH(BK56,5)</f>
        <v>53600</v>
      </c>
      <c r="BL57" s="6">
        <f t="shared" ref="BL57" si="176">EOMONTH(BL56,5)</f>
        <v>53782</v>
      </c>
      <c r="BM57" s="6">
        <f t="shared" ref="BM57" si="177">EOMONTH(BM56,5)</f>
        <v>53965</v>
      </c>
      <c r="BN57" s="6">
        <f t="shared" ref="BN57" si="178">EOMONTH(BN56,5)</f>
        <v>54148</v>
      </c>
      <c r="BO57" s="6">
        <f t="shared" ref="BO57" si="179">EOMONTH(BO56,5)</f>
        <v>54331</v>
      </c>
      <c r="BP57" s="6">
        <f t="shared" ref="BP57" si="180">EOMONTH(BP56,5)</f>
        <v>54513</v>
      </c>
      <c r="BQ57" s="6">
        <f t="shared" ref="BQ57" si="181">EOMONTH(BQ56,5)</f>
        <v>54696</v>
      </c>
      <c r="BR57" s="6">
        <f t="shared" ref="BR57" si="182">EOMONTH(BR56,5)</f>
        <v>54878</v>
      </c>
      <c r="BS57" s="6">
        <f t="shared" ref="BS57" si="183">EOMONTH(BS56,5)</f>
        <v>55061</v>
      </c>
      <c r="BT57" s="6">
        <f t="shared" ref="BT57" si="184">EOMONTH(BT56,5)</f>
        <v>55243</v>
      </c>
      <c r="BU57" s="6">
        <f t="shared" ref="BU57" si="185">EOMONTH(BU56,5)</f>
        <v>55426</v>
      </c>
      <c r="BV57" s="6">
        <f t="shared" ref="BV57" si="186">EOMONTH(BV56,5)</f>
        <v>55609</v>
      </c>
      <c r="BW57" s="9" t="s">
        <v>131</v>
      </c>
    </row>
    <row r="58" spans="2:75" s="8" customFormat="1" x14ac:dyDescent="0.35">
      <c r="D58" s="8" t="s">
        <v>18</v>
      </c>
      <c r="K58" s="2" t="s">
        <v>40</v>
      </c>
      <c r="O58" s="12">
        <v>1</v>
      </c>
      <c r="P58" s="11">
        <f>O58+1</f>
        <v>2</v>
      </c>
      <c r="Q58" s="11">
        <f t="shared" ref="Q58:R58" si="187">P58+1</f>
        <v>3</v>
      </c>
      <c r="R58" s="11">
        <f t="shared" si="187"/>
        <v>4</v>
      </c>
      <c r="S58" s="11">
        <f t="shared" ref="S58:AH58" si="188">R58+1</f>
        <v>5</v>
      </c>
      <c r="T58" s="11">
        <f t="shared" si="188"/>
        <v>6</v>
      </c>
      <c r="U58" s="11">
        <f t="shared" si="188"/>
        <v>7</v>
      </c>
      <c r="V58" s="11">
        <f t="shared" si="188"/>
        <v>8</v>
      </c>
      <c r="W58" s="11">
        <f t="shared" si="188"/>
        <v>9</v>
      </c>
      <c r="X58" s="11">
        <f t="shared" si="188"/>
        <v>10</v>
      </c>
      <c r="Y58" s="11">
        <f t="shared" si="188"/>
        <v>11</v>
      </c>
      <c r="Z58" s="11">
        <f t="shared" si="188"/>
        <v>12</v>
      </c>
      <c r="AA58" s="11">
        <f t="shared" si="188"/>
        <v>13</v>
      </c>
      <c r="AB58" s="11">
        <f t="shared" si="188"/>
        <v>14</v>
      </c>
      <c r="AC58" s="11">
        <f t="shared" si="188"/>
        <v>15</v>
      </c>
      <c r="AD58" s="11">
        <f t="shared" si="188"/>
        <v>16</v>
      </c>
      <c r="AE58" s="11">
        <f t="shared" si="188"/>
        <v>17</v>
      </c>
      <c r="AF58" s="11">
        <f t="shared" si="188"/>
        <v>18</v>
      </c>
      <c r="AG58" s="11">
        <f t="shared" si="188"/>
        <v>19</v>
      </c>
      <c r="AH58" s="11">
        <f t="shared" si="188"/>
        <v>20</v>
      </c>
      <c r="AI58" s="11">
        <f t="shared" ref="AI58:BV58" si="189">AH58+1</f>
        <v>21</v>
      </c>
      <c r="AJ58" s="11">
        <f t="shared" si="189"/>
        <v>22</v>
      </c>
      <c r="AK58" s="11">
        <f t="shared" si="189"/>
        <v>23</v>
      </c>
      <c r="AL58" s="11">
        <f t="shared" si="189"/>
        <v>24</v>
      </c>
      <c r="AM58" s="11">
        <f t="shared" si="189"/>
        <v>25</v>
      </c>
      <c r="AN58" s="11">
        <f t="shared" si="189"/>
        <v>26</v>
      </c>
      <c r="AO58" s="11">
        <f t="shared" si="189"/>
        <v>27</v>
      </c>
      <c r="AP58" s="11">
        <f t="shared" si="189"/>
        <v>28</v>
      </c>
      <c r="AQ58" s="11">
        <f t="shared" si="189"/>
        <v>29</v>
      </c>
      <c r="AR58" s="11">
        <f t="shared" si="189"/>
        <v>30</v>
      </c>
      <c r="AS58" s="11">
        <f t="shared" si="189"/>
        <v>31</v>
      </c>
      <c r="AT58" s="11">
        <f t="shared" si="189"/>
        <v>32</v>
      </c>
      <c r="AU58" s="11">
        <f t="shared" si="189"/>
        <v>33</v>
      </c>
      <c r="AV58" s="11">
        <f t="shared" si="189"/>
        <v>34</v>
      </c>
      <c r="AW58" s="11">
        <f t="shared" si="189"/>
        <v>35</v>
      </c>
      <c r="AX58" s="11">
        <f t="shared" si="189"/>
        <v>36</v>
      </c>
      <c r="AY58" s="11">
        <f t="shared" si="189"/>
        <v>37</v>
      </c>
      <c r="AZ58" s="11">
        <f t="shared" si="189"/>
        <v>38</v>
      </c>
      <c r="BA58" s="11">
        <f t="shared" si="189"/>
        <v>39</v>
      </c>
      <c r="BB58" s="11">
        <f t="shared" si="189"/>
        <v>40</v>
      </c>
      <c r="BC58" s="11">
        <f t="shared" si="189"/>
        <v>41</v>
      </c>
      <c r="BD58" s="11">
        <f t="shared" si="189"/>
        <v>42</v>
      </c>
      <c r="BE58" s="11">
        <f t="shared" si="189"/>
        <v>43</v>
      </c>
      <c r="BF58" s="11">
        <f t="shared" si="189"/>
        <v>44</v>
      </c>
      <c r="BG58" s="11">
        <f t="shared" si="189"/>
        <v>45</v>
      </c>
      <c r="BH58" s="11">
        <f t="shared" si="189"/>
        <v>46</v>
      </c>
      <c r="BI58" s="11">
        <f t="shared" si="189"/>
        <v>47</v>
      </c>
      <c r="BJ58" s="11">
        <f t="shared" si="189"/>
        <v>48</v>
      </c>
      <c r="BK58" s="11">
        <f t="shared" si="189"/>
        <v>49</v>
      </c>
      <c r="BL58" s="11">
        <f t="shared" si="189"/>
        <v>50</v>
      </c>
      <c r="BM58" s="11">
        <f t="shared" si="189"/>
        <v>51</v>
      </c>
      <c r="BN58" s="11">
        <f t="shared" si="189"/>
        <v>52</v>
      </c>
      <c r="BO58" s="11">
        <f t="shared" si="189"/>
        <v>53</v>
      </c>
      <c r="BP58" s="11">
        <f t="shared" si="189"/>
        <v>54</v>
      </c>
      <c r="BQ58" s="11">
        <f t="shared" si="189"/>
        <v>55</v>
      </c>
      <c r="BR58" s="11">
        <f t="shared" si="189"/>
        <v>56</v>
      </c>
      <c r="BS58" s="11">
        <f t="shared" si="189"/>
        <v>57</v>
      </c>
      <c r="BT58" s="11">
        <f t="shared" si="189"/>
        <v>58</v>
      </c>
      <c r="BU58" s="11">
        <f t="shared" si="189"/>
        <v>59</v>
      </c>
      <c r="BV58" s="11">
        <f t="shared" si="189"/>
        <v>60</v>
      </c>
      <c r="BW58" s="9" t="s">
        <v>132</v>
      </c>
    </row>
    <row r="59" spans="2:75" s="8" customFormat="1" x14ac:dyDescent="0.35">
      <c r="D59" s="8" t="s">
        <v>62</v>
      </c>
      <c r="K59" s="2" t="s">
        <v>42</v>
      </c>
      <c r="O59" s="11">
        <f>O57-O56+1</f>
        <v>183</v>
      </c>
      <c r="P59" s="11">
        <f>P57-P56+1</f>
        <v>182</v>
      </c>
      <c r="Q59" s="11">
        <f>Q57-Q56+1</f>
        <v>183</v>
      </c>
      <c r="R59" s="11">
        <f>R57-R56+1</f>
        <v>183</v>
      </c>
      <c r="S59" s="11">
        <f t="shared" ref="S59:AH59" si="190">S57-S56+1</f>
        <v>183</v>
      </c>
      <c r="T59" s="11">
        <f t="shared" si="190"/>
        <v>182</v>
      </c>
      <c r="U59" s="11">
        <f t="shared" si="190"/>
        <v>183</v>
      </c>
      <c r="V59" s="11">
        <f t="shared" si="190"/>
        <v>182</v>
      </c>
      <c r="W59" s="11">
        <f t="shared" si="190"/>
        <v>183</v>
      </c>
      <c r="X59" s="11">
        <f t="shared" si="190"/>
        <v>182</v>
      </c>
      <c r="Y59" s="11">
        <f t="shared" si="190"/>
        <v>183</v>
      </c>
      <c r="Z59" s="11">
        <f t="shared" si="190"/>
        <v>183</v>
      </c>
      <c r="AA59" s="11">
        <f t="shared" si="190"/>
        <v>183</v>
      </c>
      <c r="AB59" s="11">
        <f t="shared" si="190"/>
        <v>182</v>
      </c>
      <c r="AC59" s="11">
        <f t="shared" si="190"/>
        <v>183</v>
      </c>
      <c r="AD59" s="11">
        <f t="shared" si="190"/>
        <v>182</v>
      </c>
      <c r="AE59" s="11">
        <f t="shared" si="190"/>
        <v>183</v>
      </c>
      <c r="AF59" s="11">
        <f t="shared" si="190"/>
        <v>182</v>
      </c>
      <c r="AG59" s="11">
        <f t="shared" si="190"/>
        <v>183</v>
      </c>
      <c r="AH59" s="11">
        <f t="shared" si="190"/>
        <v>183</v>
      </c>
      <c r="AI59" s="11">
        <f t="shared" ref="AI59:BV59" si="191">AI57-AI56+1</f>
        <v>183</v>
      </c>
      <c r="AJ59" s="11">
        <f t="shared" si="191"/>
        <v>182</v>
      </c>
      <c r="AK59" s="11">
        <f t="shared" si="191"/>
        <v>183</v>
      </c>
      <c r="AL59" s="11">
        <f t="shared" si="191"/>
        <v>182</v>
      </c>
      <c r="AM59" s="11">
        <f t="shared" si="191"/>
        <v>183</v>
      </c>
      <c r="AN59" s="11">
        <f t="shared" si="191"/>
        <v>182</v>
      </c>
      <c r="AO59" s="11">
        <f t="shared" si="191"/>
        <v>183</v>
      </c>
      <c r="AP59" s="11">
        <f t="shared" si="191"/>
        <v>183</v>
      </c>
      <c r="AQ59" s="11">
        <f t="shared" si="191"/>
        <v>183</v>
      </c>
      <c r="AR59" s="11">
        <f t="shared" si="191"/>
        <v>182</v>
      </c>
      <c r="AS59" s="11">
        <f t="shared" si="191"/>
        <v>183</v>
      </c>
      <c r="AT59" s="11">
        <f t="shared" si="191"/>
        <v>182</v>
      </c>
      <c r="AU59" s="11">
        <f t="shared" si="191"/>
        <v>183</v>
      </c>
      <c r="AV59" s="11">
        <f t="shared" si="191"/>
        <v>182</v>
      </c>
      <c r="AW59" s="11">
        <f t="shared" si="191"/>
        <v>183</v>
      </c>
      <c r="AX59" s="11">
        <f t="shared" si="191"/>
        <v>183</v>
      </c>
      <c r="AY59" s="11">
        <f t="shared" si="191"/>
        <v>183</v>
      </c>
      <c r="AZ59" s="11">
        <f t="shared" si="191"/>
        <v>182</v>
      </c>
      <c r="BA59" s="11">
        <f t="shared" si="191"/>
        <v>183</v>
      </c>
      <c r="BB59" s="11">
        <f t="shared" si="191"/>
        <v>182</v>
      </c>
      <c r="BC59" s="11">
        <f t="shared" si="191"/>
        <v>183</v>
      </c>
      <c r="BD59" s="11">
        <f t="shared" si="191"/>
        <v>182</v>
      </c>
      <c r="BE59" s="11">
        <f t="shared" si="191"/>
        <v>183</v>
      </c>
      <c r="BF59" s="11">
        <f t="shared" si="191"/>
        <v>183</v>
      </c>
      <c r="BG59" s="11">
        <f t="shared" si="191"/>
        <v>183</v>
      </c>
      <c r="BH59" s="11">
        <f t="shared" si="191"/>
        <v>182</v>
      </c>
      <c r="BI59" s="11">
        <f t="shared" si="191"/>
        <v>183</v>
      </c>
      <c r="BJ59" s="11">
        <f t="shared" si="191"/>
        <v>182</v>
      </c>
      <c r="BK59" s="11">
        <f t="shared" si="191"/>
        <v>183</v>
      </c>
      <c r="BL59" s="11">
        <f t="shared" si="191"/>
        <v>182</v>
      </c>
      <c r="BM59" s="11">
        <f t="shared" si="191"/>
        <v>183</v>
      </c>
      <c r="BN59" s="11">
        <f t="shared" si="191"/>
        <v>183</v>
      </c>
      <c r="BO59" s="11">
        <f t="shared" si="191"/>
        <v>183</v>
      </c>
      <c r="BP59" s="11">
        <f t="shared" si="191"/>
        <v>182</v>
      </c>
      <c r="BQ59" s="11">
        <f t="shared" si="191"/>
        <v>183</v>
      </c>
      <c r="BR59" s="11">
        <f t="shared" si="191"/>
        <v>182</v>
      </c>
      <c r="BS59" s="11">
        <f t="shared" si="191"/>
        <v>183</v>
      </c>
      <c r="BT59" s="11">
        <f t="shared" si="191"/>
        <v>182</v>
      </c>
      <c r="BU59" s="11">
        <f t="shared" si="191"/>
        <v>183</v>
      </c>
      <c r="BV59" s="11">
        <f t="shared" si="191"/>
        <v>183</v>
      </c>
      <c r="BW59" s="9" t="s">
        <v>133</v>
      </c>
    </row>
    <row r="60" spans="2:75" s="8" customFormat="1" x14ac:dyDescent="0.35">
      <c r="D60" s="8" t="s">
        <v>23</v>
      </c>
      <c r="K60" s="2" t="s">
        <v>3</v>
      </c>
      <c r="O60" s="34" t="b">
        <f t="shared" ref="O60" si="192">FcstStartDate.In&gt;=O57</f>
        <v>1</v>
      </c>
      <c r="P60" s="34" t="b">
        <f t="shared" ref="P60:BV60" si="193">FcstStartDate.In&gt;=P57</f>
        <v>0</v>
      </c>
      <c r="Q60" s="34" t="b">
        <f t="shared" si="193"/>
        <v>0</v>
      </c>
      <c r="R60" s="34" t="b">
        <f t="shared" si="193"/>
        <v>0</v>
      </c>
      <c r="S60" s="34" t="b">
        <f t="shared" si="193"/>
        <v>0</v>
      </c>
      <c r="T60" s="34" t="b">
        <f t="shared" si="193"/>
        <v>0</v>
      </c>
      <c r="U60" s="34" t="b">
        <f t="shared" si="193"/>
        <v>0</v>
      </c>
      <c r="V60" s="34" t="b">
        <f t="shared" si="193"/>
        <v>0</v>
      </c>
      <c r="W60" s="34" t="b">
        <f t="shared" si="193"/>
        <v>0</v>
      </c>
      <c r="X60" s="34" t="b">
        <f t="shared" si="193"/>
        <v>0</v>
      </c>
      <c r="Y60" s="34" t="b">
        <f t="shared" si="193"/>
        <v>0</v>
      </c>
      <c r="Z60" s="34" t="b">
        <f t="shared" si="193"/>
        <v>0</v>
      </c>
      <c r="AA60" s="34" t="b">
        <f t="shared" si="193"/>
        <v>0</v>
      </c>
      <c r="AB60" s="34" t="b">
        <f t="shared" si="193"/>
        <v>0</v>
      </c>
      <c r="AC60" s="34" t="b">
        <f t="shared" si="193"/>
        <v>0</v>
      </c>
      <c r="AD60" s="34" t="b">
        <f t="shared" si="193"/>
        <v>0</v>
      </c>
      <c r="AE60" s="34" t="b">
        <f t="shared" si="193"/>
        <v>0</v>
      </c>
      <c r="AF60" s="34" t="b">
        <f t="shared" si="193"/>
        <v>0</v>
      </c>
      <c r="AG60" s="34" t="b">
        <f t="shared" si="193"/>
        <v>0</v>
      </c>
      <c r="AH60" s="34" t="b">
        <f t="shared" si="193"/>
        <v>0</v>
      </c>
      <c r="AI60" s="34" t="b">
        <f t="shared" si="193"/>
        <v>0</v>
      </c>
      <c r="AJ60" s="34" t="b">
        <f t="shared" si="193"/>
        <v>0</v>
      </c>
      <c r="AK60" s="34" t="b">
        <f t="shared" si="193"/>
        <v>0</v>
      </c>
      <c r="AL60" s="34" t="b">
        <f t="shared" si="193"/>
        <v>0</v>
      </c>
      <c r="AM60" s="34" t="b">
        <f t="shared" si="193"/>
        <v>0</v>
      </c>
      <c r="AN60" s="34" t="b">
        <f t="shared" si="193"/>
        <v>0</v>
      </c>
      <c r="AO60" s="34" t="b">
        <f t="shared" si="193"/>
        <v>0</v>
      </c>
      <c r="AP60" s="34" t="b">
        <f t="shared" si="193"/>
        <v>0</v>
      </c>
      <c r="AQ60" s="34" t="b">
        <f t="shared" si="193"/>
        <v>0</v>
      </c>
      <c r="AR60" s="34" t="b">
        <f t="shared" si="193"/>
        <v>0</v>
      </c>
      <c r="AS60" s="34" t="b">
        <f t="shared" si="193"/>
        <v>0</v>
      </c>
      <c r="AT60" s="34" t="b">
        <f t="shared" si="193"/>
        <v>0</v>
      </c>
      <c r="AU60" s="34" t="b">
        <f t="shared" si="193"/>
        <v>0</v>
      </c>
      <c r="AV60" s="34" t="b">
        <f t="shared" si="193"/>
        <v>0</v>
      </c>
      <c r="AW60" s="34" t="b">
        <f t="shared" si="193"/>
        <v>0</v>
      </c>
      <c r="AX60" s="34" t="b">
        <f t="shared" si="193"/>
        <v>0</v>
      </c>
      <c r="AY60" s="34" t="b">
        <f t="shared" si="193"/>
        <v>0</v>
      </c>
      <c r="AZ60" s="34" t="b">
        <f t="shared" si="193"/>
        <v>0</v>
      </c>
      <c r="BA60" s="34" t="b">
        <f t="shared" si="193"/>
        <v>0</v>
      </c>
      <c r="BB60" s="34" t="b">
        <f t="shared" si="193"/>
        <v>0</v>
      </c>
      <c r="BC60" s="34" t="b">
        <f t="shared" si="193"/>
        <v>0</v>
      </c>
      <c r="BD60" s="34" t="b">
        <f t="shared" si="193"/>
        <v>0</v>
      </c>
      <c r="BE60" s="34" t="b">
        <f t="shared" si="193"/>
        <v>0</v>
      </c>
      <c r="BF60" s="34" t="b">
        <f t="shared" si="193"/>
        <v>0</v>
      </c>
      <c r="BG60" s="34" t="b">
        <f t="shared" si="193"/>
        <v>0</v>
      </c>
      <c r="BH60" s="34" t="b">
        <f t="shared" si="193"/>
        <v>0</v>
      </c>
      <c r="BI60" s="34" t="b">
        <f t="shared" si="193"/>
        <v>0</v>
      </c>
      <c r="BJ60" s="34" t="b">
        <f t="shared" si="193"/>
        <v>0</v>
      </c>
      <c r="BK60" s="34" t="b">
        <f t="shared" si="193"/>
        <v>0</v>
      </c>
      <c r="BL60" s="34" t="b">
        <f t="shared" si="193"/>
        <v>0</v>
      </c>
      <c r="BM60" s="34" t="b">
        <f t="shared" si="193"/>
        <v>0</v>
      </c>
      <c r="BN60" s="34" t="b">
        <f t="shared" si="193"/>
        <v>0</v>
      </c>
      <c r="BO60" s="34" t="b">
        <f t="shared" si="193"/>
        <v>0</v>
      </c>
      <c r="BP60" s="34" t="b">
        <f t="shared" si="193"/>
        <v>0</v>
      </c>
      <c r="BQ60" s="34" t="b">
        <f t="shared" si="193"/>
        <v>0</v>
      </c>
      <c r="BR60" s="34" t="b">
        <f t="shared" si="193"/>
        <v>0</v>
      </c>
      <c r="BS60" s="34" t="b">
        <f t="shared" si="193"/>
        <v>0</v>
      </c>
      <c r="BT60" s="34" t="b">
        <f t="shared" si="193"/>
        <v>0</v>
      </c>
      <c r="BU60" s="34" t="b">
        <f t="shared" si="193"/>
        <v>0</v>
      </c>
      <c r="BV60" s="34" t="b">
        <f t="shared" si="193"/>
        <v>0</v>
      </c>
      <c r="BW60" s="9" t="s">
        <v>134</v>
      </c>
    </row>
    <row r="61" spans="2:75" s="8" customFormat="1" x14ac:dyDescent="0.35">
      <c r="D61" s="8" t="s">
        <v>28</v>
      </c>
      <c r="K61" s="2" t="s">
        <v>3</v>
      </c>
      <c r="O61" s="34" t="b">
        <f t="shared" ref="O61" si="194">AND(O56&lt;=FcstStartDate.In,FcstStartDate.In&lt;=O57)</f>
        <v>0</v>
      </c>
      <c r="P61" s="34" t="b">
        <f t="shared" ref="P61:BV61" si="195">AND(P56&lt;=FcstStartDate.In,FcstStartDate.In&lt;=P57)</f>
        <v>1</v>
      </c>
      <c r="Q61" s="34" t="b">
        <f t="shared" si="195"/>
        <v>0</v>
      </c>
      <c r="R61" s="34" t="b">
        <f t="shared" si="195"/>
        <v>0</v>
      </c>
      <c r="S61" s="34" t="b">
        <f t="shared" si="195"/>
        <v>0</v>
      </c>
      <c r="T61" s="34" t="b">
        <f t="shared" si="195"/>
        <v>0</v>
      </c>
      <c r="U61" s="34" t="b">
        <f t="shared" si="195"/>
        <v>0</v>
      </c>
      <c r="V61" s="34" t="b">
        <f t="shared" si="195"/>
        <v>0</v>
      </c>
      <c r="W61" s="34" t="b">
        <f t="shared" si="195"/>
        <v>0</v>
      </c>
      <c r="X61" s="34" t="b">
        <f t="shared" si="195"/>
        <v>0</v>
      </c>
      <c r="Y61" s="34" t="b">
        <f t="shared" si="195"/>
        <v>0</v>
      </c>
      <c r="Z61" s="34" t="b">
        <f t="shared" si="195"/>
        <v>0</v>
      </c>
      <c r="AA61" s="34" t="b">
        <f t="shared" si="195"/>
        <v>0</v>
      </c>
      <c r="AB61" s="34" t="b">
        <f t="shared" si="195"/>
        <v>0</v>
      </c>
      <c r="AC61" s="34" t="b">
        <f t="shared" si="195"/>
        <v>0</v>
      </c>
      <c r="AD61" s="34" t="b">
        <f t="shared" si="195"/>
        <v>0</v>
      </c>
      <c r="AE61" s="34" t="b">
        <f t="shared" si="195"/>
        <v>0</v>
      </c>
      <c r="AF61" s="34" t="b">
        <f t="shared" si="195"/>
        <v>0</v>
      </c>
      <c r="AG61" s="34" t="b">
        <f t="shared" si="195"/>
        <v>0</v>
      </c>
      <c r="AH61" s="34" t="b">
        <f t="shared" si="195"/>
        <v>0</v>
      </c>
      <c r="AI61" s="34" t="b">
        <f t="shared" si="195"/>
        <v>0</v>
      </c>
      <c r="AJ61" s="34" t="b">
        <f t="shared" si="195"/>
        <v>0</v>
      </c>
      <c r="AK61" s="34" t="b">
        <f t="shared" si="195"/>
        <v>0</v>
      </c>
      <c r="AL61" s="34" t="b">
        <f t="shared" si="195"/>
        <v>0</v>
      </c>
      <c r="AM61" s="34" t="b">
        <f t="shared" si="195"/>
        <v>0</v>
      </c>
      <c r="AN61" s="34" t="b">
        <f t="shared" si="195"/>
        <v>0</v>
      </c>
      <c r="AO61" s="34" t="b">
        <f t="shared" si="195"/>
        <v>0</v>
      </c>
      <c r="AP61" s="34" t="b">
        <f t="shared" si="195"/>
        <v>0</v>
      </c>
      <c r="AQ61" s="34" t="b">
        <f t="shared" si="195"/>
        <v>0</v>
      </c>
      <c r="AR61" s="34" t="b">
        <f t="shared" si="195"/>
        <v>0</v>
      </c>
      <c r="AS61" s="34" t="b">
        <f t="shared" si="195"/>
        <v>0</v>
      </c>
      <c r="AT61" s="34" t="b">
        <f t="shared" si="195"/>
        <v>0</v>
      </c>
      <c r="AU61" s="34" t="b">
        <f t="shared" si="195"/>
        <v>0</v>
      </c>
      <c r="AV61" s="34" t="b">
        <f t="shared" si="195"/>
        <v>0</v>
      </c>
      <c r="AW61" s="34" t="b">
        <f t="shared" si="195"/>
        <v>0</v>
      </c>
      <c r="AX61" s="34" t="b">
        <f t="shared" si="195"/>
        <v>0</v>
      </c>
      <c r="AY61" s="34" t="b">
        <f t="shared" si="195"/>
        <v>0</v>
      </c>
      <c r="AZ61" s="34" t="b">
        <f t="shared" si="195"/>
        <v>0</v>
      </c>
      <c r="BA61" s="34" t="b">
        <f t="shared" si="195"/>
        <v>0</v>
      </c>
      <c r="BB61" s="34" t="b">
        <f t="shared" si="195"/>
        <v>0</v>
      </c>
      <c r="BC61" s="34" t="b">
        <f t="shared" si="195"/>
        <v>0</v>
      </c>
      <c r="BD61" s="34" t="b">
        <f t="shared" si="195"/>
        <v>0</v>
      </c>
      <c r="BE61" s="34" t="b">
        <f t="shared" si="195"/>
        <v>0</v>
      </c>
      <c r="BF61" s="34" t="b">
        <f t="shared" si="195"/>
        <v>0</v>
      </c>
      <c r="BG61" s="34" t="b">
        <f t="shared" si="195"/>
        <v>0</v>
      </c>
      <c r="BH61" s="34" t="b">
        <f t="shared" si="195"/>
        <v>0</v>
      </c>
      <c r="BI61" s="34" t="b">
        <f t="shared" si="195"/>
        <v>0</v>
      </c>
      <c r="BJ61" s="34" t="b">
        <f t="shared" si="195"/>
        <v>0</v>
      </c>
      <c r="BK61" s="34" t="b">
        <f t="shared" si="195"/>
        <v>0</v>
      </c>
      <c r="BL61" s="34" t="b">
        <f t="shared" si="195"/>
        <v>0</v>
      </c>
      <c r="BM61" s="34" t="b">
        <f t="shared" si="195"/>
        <v>0</v>
      </c>
      <c r="BN61" s="34" t="b">
        <f t="shared" si="195"/>
        <v>0</v>
      </c>
      <c r="BO61" s="34" t="b">
        <f t="shared" si="195"/>
        <v>0</v>
      </c>
      <c r="BP61" s="34" t="b">
        <f t="shared" si="195"/>
        <v>0</v>
      </c>
      <c r="BQ61" s="34" t="b">
        <f t="shared" si="195"/>
        <v>0</v>
      </c>
      <c r="BR61" s="34" t="b">
        <f t="shared" si="195"/>
        <v>0</v>
      </c>
      <c r="BS61" s="34" t="b">
        <f t="shared" si="195"/>
        <v>0</v>
      </c>
      <c r="BT61" s="34" t="b">
        <f t="shared" si="195"/>
        <v>0</v>
      </c>
      <c r="BU61" s="34" t="b">
        <f t="shared" si="195"/>
        <v>0</v>
      </c>
      <c r="BV61" s="34" t="b">
        <f t="shared" si="195"/>
        <v>0</v>
      </c>
      <c r="BW61" s="9" t="s">
        <v>135</v>
      </c>
    </row>
    <row r="62" spans="2:75" s="8" customFormat="1" x14ac:dyDescent="0.35">
      <c r="D62" s="8" t="s">
        <v>22</v>
      </c>
      <c r="K62" s="2" t="s">
        <v>38</v>
      </c>
      <c r="O62" s="35" t="str">
        <f>IF(O60,"Act",IF(O61,"Current Prd","Fcst"))</f>
        <v>Act</v>
      </c>
      <c r="P62" s="35" t="str">
        <f t="shared" ref="P62:BV62" si="196">IF(P60,"Act",IF(P61,"Current Prd","Fcst"))</f>
        <v>Current Prd</v>
      </c>
      <c r="Q62" s="35" t="str">
        <f t="shared" si="196"/>
        <v>Fcst</v>
      </c>
      <c r="R62" s="35" t="str">
        <f t="shared" si="196"/>
        <v>Fcst</v>
      </c>
      <c r="S62" s="35" t="str">
        <f t="shared" si="196"/>
        <v>Fcst</v>
      </c>
      <c r="T62" s="35" t="str">
        <f t="shared" si="196"/>
        <v>Fcst</v>
      </c>
      <c r="U62" s="35" t="str">
        <f t="shared" si="196"/>
        <v>Fcst</v>
      </c>
      <c r="V62" s="35" t="str">
        <f t="shared" si="196"/>
        <v>Fcst</v>
      </c>
      <c r="W62" s="35" t="str">
        <f t="shared" si="196"/>
        <v>Fcst</v>
      </c>
      <c r="X62" s="35" t="str">
        <f t="shared" si="196"/>
        <v>Fcst</v>
      </c>
      <c r="Y62" s="35" t="str">
        <f t="shared" si="196"/>
        <v>Fcst</v>
      </c>
      <c r="Z62" s="35" t="str">
        <f t="shared" si="196"/>
        <v>Fcst</v>
      </c>
      <c r="AA62" s="35" t="str">
        <f t="shared" si="196"/>
        <v>Fcst</v>
      </c>
      <c r="AB62" s="35" t="str">
        <f t="shared" si="196"/>
        <v>Fcst</v>
      </c>
      <c r="AC62" s="35" t="str">
        <f t="shared" si="196"/>
        <v>Fcst</v>
      </c>
      <c r="AD62" s="35" t="str">
        <f t="shared" si="196"/>
        <v>Fcst</v>
      </c>
      <c r="AE62" s="35" t="str">
        <f t="shared" si="196"/>
        <v>Fcst</v>
      </c>
      <c r="AF62" s="35" t="str">
        <f t="shared" si="196"/>
        <v>Fcst</v>
      </c>
      <c r="AG62" s="35" t="str">
        <f t="shared" si="196"/>
        <v>Fcst</v>
      </c>
      <c r="AH62" s="35" t="str">
        <f t="shared" si="196"/>
        <v>Fcst</v>
      </c>
      <c r="AI62" s="35" t="str">
        <f t="shared" si="196"/>
        <v>Fcst</v>
      </c>
      <c r="AJ62" s="35" t="str">
        <f t="shared" si="196"/>
        <v>Fcst</v>
      </c>
      <c r="AK62" s="35" t="str">
        <f t="shared" si="196"/>
        <v>Fcst</v>
      </c>
      <c r="AL62" s="35" t="str">
        <f t="shared" si="196"/>
        <v>Fcst</v>
      </c>
      <c r="AM62" s="35" t="str">
        <f t="shared" si="196"/>
        <v>Fcst</v>
      </c>
      <c r="AN62" s="35" t="str">
        <f t="shared" si="196"/>
        <v>Fcst</v>
      </c>
      <c r="AO62" s="35" t="str">
        <f t="shared" si="196"/>
        <v>Fcst</v>
      </c>
      <c r="AP62" s="35" t="str">
        <f t="shared" si="196"/>
        <v>Fcst</v>
      </c>
      <c r="AQ62" s="35" t="str">
        <f t="shared" si="196"/>
        <v>Fcst</v>
      </c>
      <c r="AR62" s="35" t="str">
        <f t="shared" si="196"/>
        <v>Fcst</v>
      </c>
      <c r="AS62" s="35" t="str">
        <f t="shared" si="196"/>
        <v>Fcst</v>
      </c>
      <c r="AT62" s="35" t="str">
        <f t="shared" si="196"/>
        <v>Fcst</v>
      </c>
      <c r="AU62" s="35" t="str">
        <f t="shared" si="196"/>
        <v>Fcst</v>
      </c>
      <c r="AV62" s="35" t="str">
        <f t="shared" si="196"/>
        <v>Fcst</v>
      </c>
      <c r="AW62" s="35" t="str">
        <f t="shared" si="196"/>
        <v>Fcst</v>
      </c>
      <c r="AX62" s="35" t="str">
        <f t="shared" si="196"/>
        <v>Fcst</v>
      </c>
      <c r="AY62" s="35" t="str">
        <f t="shared" si="196"/>
        <v>Fcst</v>
      </c>
      <c r="AZ62" s="35" t="str">
        <f t="shared" si="196"/>
        <v>Fcst</v>
      </c>
      <c r="BA62" s="35" t="str">
        <f t="shared" si="196"/>
        <v>Fcst</v>
      </c>
      <c r="BB62" s="35" t="str">
        <f t="shared" si="196"/>
        <v>Fcst</v>
      </c>
      <c r="BC62" s="35" t="str">
        <f t="shared" si="196"/>
        <v>Fcst</v>
      </c>
      <c r="BD62" s="35" t="str">
        <f t="shared" si="196"/>
        <v>Fcst</v>
      </c>
      <c r="BE62" s="35" t="str">
        <f t="shared" si="196"/>
        <v>Fcst</v>
      </c>
      <c r="BF62" s="35" t="str">
        <f t="shared" si="196"/>
        <v>Fcst</v>
      </c>
      <c r="BG62" s="35" t="str">
        <f t="shared" si="196"/>
        <v>Fcst</v>
      </c>
      <c r="BH62" s="35" t="str">
        <f t="shared" si="196"/>
        <v>Fcst</v>
      </c>
      <c r="BI62" s="35" t="str">
        <f t="shared" si="196"/>
        <v>Fcst</v>
      </c>
      <c r="BJ62" s="35" t="str">
        <f t="shared" si="196"/>
        <v>Fcst</v>
      </c>
      <c r="BK62" s="35" t="str">
        <f t="shared" si="196"/>
        <v>Fcst</v>
      </c>
      <c r="BL62" s="35" t="str">
        <f t="shared" si="196"/>
        <v>Fcst</v>
      </c>
      <c r="BM62" s="35" t="str">
        <f t="shared" si="196"/>
        <v>Fcst</v>
      </c>
      <c r="BN62" s="35" t="str">
        <f t="shared" si="196"/>
        <v>Fcst</v>
      </c>
      <c r="BO62" s="35" t="str">
        <f t="shared" si="196"/>
        <v>Fcst</v>
      </c>
      <c r="BP62" s="35" t="str">
        <f t="shared" si="196"/>
        <v>Fcst</v>
      </c>
      <c r="BQ62" s="35" t="str">
        <f t="shared" si="196"/>
        <v>Fcst</v>
      </c>
      <c r="BR62" s="35" t="str">
        <f t="shared" si="196"/>
        <v>Fcst</v>
      </c>
      <c r="BS62" s="35" t="str">
        <f t="shared" si="196"/>
        <v>Fcst</v>
      </c>
      <c r="BT62" s="35" t="str">
        <f t="shared" si="196"/>
        <v>Fcst</v>
      </c>
      <c r="BU62" s="35" t="str">
        <f t="shared" si="196"/>
        <v>Fcst</v>
      </c>
      <c r="BV62" s="35" t="str">
        <f t="shared" si="196"/>
        <v>Fcst</v>
      </c>
      <c r="BW62" s="9" t="s">
        <v>136</v>
      </c>
    </row>
    <row r="63" spans="2:75" s="8" customFormat="1" x14ac:dyDescent="0.35"/>
    <row r="64" spans="2:75" s="8" customFormat="1" x14ac:dyDescent="0.35">
      <c r="D64" s="8" t="s">
        <v>19</v>
      </c>
      <c r="K64" s="2" t="s">
        <v>41</v>
      </c>
      <c r="O64" s="16">
        <f t="shared" ref="O64:AT64" si="197">INDEX(YearLabel.A.Ca,MATCH(O56,PeriodFrom.A.Ca,1))</f>
        <v>2023</v>
      </c>
      <c r="P64" s="16">
        <f t="shared" si="197"/>
        <v>2023</v>
      </c>
      <c r="Q64" s="16">
        <f t="shared" si="197"/>
        <v>2024</v>
      </c>
      <c r="R64" s="16">
        <f t="shared" si="197"/>
        <v>2024</v>
      </c>
      <c r="S64" s="16">
        <f t="shared" si="197"/>
        <v>2025</v>
      </c>
      <c r="T64" s="16">
        <f t="shared" si="197"/>
        <v>2025</v>
      </c>
      <c r="U64" s="16">
        <f t="shared" si="197"/>
        <v>2026</v>
      </c>
      <c r="V64" s="16">
        <f t="shared" si="197"/>
        <v>2026</v>
      </c>
      <c r="W64" s="16">
        <f t="shared" si="197"/>
        <v>2027</v>
      </c>
      <c r="X64" s="16">
        <f t="shared" si="197"/>
        <v>2027</v>
      </c>
      <c r="Y64" s="16">
        <f t="shared" si="197"/>
        <v>2028</v>
      </c>
      <c r="Z64" s="16">
        <f t="shared" si="197"/>
        <v>2028</v>
      </c>
      <c r="AA64" s="16">
        <f t="shared" si="197"/>
        <v>2029</v>
      </c>
      <c r="AB64" s="16">
        <f t="shared" si="197"/>
        <v>2029</v>
      </c>
      <c r="AC64" s="16">
        <f t="shared" si="197"/>
        <v>2030</v>
      </c>
      <c r="AD64" s="16">
        <f t="shared" si="197"/>
        <v>2030</v>
      </c>
      <c r="AE64" s="16">
        <f t="shared" si="197"/>
        <v>2031</v>
      </c>
      <c r="AF64" s="16">
        <f t="shared" si="197"/>
        <v>2031</v>
      </c>
      <c r="AG64" s="16">
        <f t="shared" si="197"/>
        <v>2032</v>
      </c>
      <c r="AH64" s="16">
        <f t="shared" si="197"/>
        <v>2032</v>
      </c>
      <c r="AI64" s="16">
        <f t="shared" si="197"/>
        <v>2033</v>
      </c>
      <c r="AJ64" s="16">
        <f t="shared" si="197"/>
        <v>2033</v>
      </c>
      <c r="AK64" s="16">
        <f t="shared" si="197"/>
        <v>2034</v>
      </c>
      <c r="AL64" s="16">
        <f t="shared" si="197"/>
        <v>2034</v>
      </c>
      <c r="AM64" s="16">
        <f t="shared" si="197"/>
        <v>2035</v>
      </c>
      <c r="AN64" s="16">
        <f t="shared" si="197"/>
        <v>2035</v>
      </c>
      <c r="AO64" s="16">
        <f t="shared" si="197"/>
        <v>2036</v>
      </c>
      <c r="AP64" s="16">
        <f t="shared" si="197"/>
        <v>2036</v>
      </c>
      <c r="AQ64" s="16">
        <f t="shared" si="197"/>
        <v>2037</v>
      </c>
      <c r="AR64" s="16">
        <f t="shared" si="197"/>
        <v>2037</v>
      </c>
      <c r="AS64" s="16">
        <f t="shared" si="197"/>
        <v>2038</v>
      </c>
      <c r="AT64" s="16">
        <f t="shared" si="197"/>
        <v>2038</v>
      </c>
      <c r="AU64" s="16">
        <f t="shared" ref="AU64:BV64" si="198">INDEX(YearLabel.A.Ca,MATCH(AU56,PeriodFrom.A.Ca,1))</f>
        <v>2039</v>
      </c>
      <c r="AV64" s="16">
        <f t="shared" si="198"/>
        <v>2039</v>
      </c>
      <c r="AW64" s="16">
        <f t="shared" si="198"/>
        <v>2040</v>
      </c>
      <c r="AX64" s="16">
        <f t="shared" si="198"/>
        <v>2040</v>
      </c>
      <c r="AY64" s="16">
        <f t="shared" si="198"/>
        <v>2041</v>
      </c>
      <c r="AZ64" s="16">
        <f t="shared" si="198"/>
        <v>2041</v>
      </c>
      <c r="BA64" s="16">
        <f t="shared" si="198"/>
        <v>2042</v>
      </c>
      <c r="BB64" s="16">
        <f t="shared" si="198"/>
        <v>2042</v>
      </c>
      <c r="BC64" s="16">
        <f t="shared" si="198"/>
        <v>2043</v>
      </c>
      <c r="BD64" s="16">
        <f t="shared" si="198"/>
        <v>2043</v>
      </c>
      <c r="BE64" s="16">
        <f t="shared" si="198"/>
        <v>2044</v>
      </c>
      <c r="BF64" s="16">
        <f t="shared" si="198"/>
        <v>2044</v>
      </c>
      <c r="BG64" s="16">
        <f t="shared" si="198"/>
        <v>2045</v>
      </c>
      <c r="BH64" s="16">
        <f t="shared" si="198"/>
        <v>2045</v>
      </c>
      <c r="BI64" s="16">
        <f t="shared" si="198"/>
        <v>2046</v>
      </c>
      <c r="BJ64" s="16">
        <f t="shared" si="198"/>
        <v>2046</v>
      </c>
      <c r="BK64" s="16">
        <f t="shared" si="198"/>
        <v>2047</v>
      </c>
      <c r="BL64" s="16">
        <f t="shared" si="198"/>
        <v>2047</v>
      </c>
      <c r="BM64" s="16">
        <f t="shared" si="198"/>
        <v>2048</v>
      </c>
      <c r="BN64" s="16">
        <f t="shared" si="198"/>
        <v>2048</v>
      </c>
      <c r="BO64" s="16">
        <f t="shared" si="198"/>
        <v>2049</v>
      </c>
      <c r="BP64" s="16">
        <f t="shared" si="198"/>
        <v>2049</v>
      </c>
      <c r="BQ64" s="16">
        <f t="shared" si="198"/>
        <v>2050</v>
      </c>
      <c r="BR64" s="16">
        <f t="shared" si="198"/>
        <v>2050</v>
      </c>
      <c r="BS64" s="16">
        <f t="shared" si="198"/>
        <v>2051</v>
      </c>
      <c r="BT64" s="16">
        <f t="shared" si="198"/>
        <v>2051</v>
      </c>
      <c r="BU64" s="16">
        <f t="shared" si="198"/>
        <v>2052</v>
      </c>
      <c r="BV64" s="16">
        <f t="shared" si="198"/>
        <v>2052</v>
      </c>
      <c r="BW64" s="9" t="s">
        <v>137</v>
      </c>
    </row>
    <row r="65" spans="2:75" s="8" customFormat="1" x14ac:dyDescent="0.35">
      <c r="D65" s="8" t="s">
        <v>126</v>
      </c>
      <c r="K65" s="2" t="s">
        <v>47</v>
      </c>
      <c r="M65" s="18" t="s">
        <v>47</v>
      </c>
      <c r="O65" s="16" t="str">
        <f>O68&amp;$M65</f>
        <v>1H</v>
      </c>
      <c r="P65" s="16" t="str">
        <f>P68&amp;$M65</f>
        <v>2H</v>
      </c>
      <c r="Q65" s="16" t="str">
        <f>Q68&amp;$M65</f>
        <v>1H</v>
      </c>
      <c r="R65" s="16" t="str">
        <f>R68&amp;$M65</f>
        <v>2H</v>
      </c>
      <c r="S65" s="16" t="str">
        <f t="shared" ref="S65:AH65" si="199">S68&amp;$M65</f>
        <v>1H</v>
      </c>
      <c r="T65" s="16" t="str">
        <f t="shared" si="199"/>
        <v>2H</v>
      </c>
      <c r="U65" s="16" t="str">
        <f t="shared" si="199"/>
        <v>1H</v>
      </c>
      <c r="V65" s="16" t="str">
        <f t="shared" si="199"/>
        <v>2H</v>
      </c>
      <c r="W65" s="16" t="str">
        <f t="shared" si="199"/>
        <v>1H</v>
      </c>
      <c r="X65" s="16" t="str">
        <f t="shared" si="199"/>
        <v>2H</v>
      </c>
      <c r="Y65" s="16" t="str">
        <f t="shared" si="199"/>
        <v>1H</v>
      </c>
      <c r="Z65" s="16" t="str">
        <f t="shared" si="199"/>
        <v>2H</v>
      </c>
      <c r="AA65" s="16" t="str">
        <f t="shared" si="199"/>
        <v>1H</v>
      </c>
      <c r="AB65" s="16" t="str">
        <f t="shared" si="199"/>
        <v>2H</v>
      </c>
      <c r="AC65" s="16" t="str">
        <f t="shared" si="199"/>
        <v>1H</v>
      </c>
      <c r="AD65" s="16" t="str">
        <f t="shared" si="199"/>
        <v>2H</v>
      </c>
      <c r="AE65" s="16" t="str">
        <f t="shared" si="199"/>
        <v>1H</v>
      </c>
      <c r="AF65" s="16" t="str">
        <f t="shared" si="199"/>
        <v>2H</v>
      </c>
      <c r="AG65" s="16" t="str">
        <f t="shared" si="199"/>
        <v>1H</v>
      </c>
      <c r="AH65" s="16" t="str">
        <f t="shared" si="199"/>
        <v>2H</v>
      </c>
      <c r="AI65" s="16" t="str">
        <f t="shared" ref="AI65:BV65" si="200">AI68&amp;$M65</f>
        <v>1H</v>
      </c>
      <c r="AJ65" s="16" t="str">
        <f t="shared" si="200"/>
        <v>2H</v>
      </c>
      <c r="AK65" s="16" t="str">
        <f t="shared" si="200"/>
        <v>1H</v>
      </c>
      <c r="AL65" s="16" t="str">
        <f t="shared" si="200"/>
        <v>2H</v>
      </c>
      <c r="AM65" s="16" t="str">
        <f t="shared" si="200"/>
        <v>1H</v>
      </c>
      <c r="AN65" s="16" t="str">
        <f t="shared" si="200"/>
        <v>2H</v>
      </c>
      <c r="AO65" s="16" t="str">
        <f t="shared" si="200"/>
        <v>1H</v>
      </c>
      <c r="AP65" s="16" t="str">
        <f t="shared" si="200"/>
        <v>2H</v>
      </c>
      <c r="AQ65" s="16" t="str">
        <f t="shared" si="200"/>
        <v>1H</v>
      </c>
      <c r="AR65" s="16" t="str">
        <f t="shared" si="200"/>
        <v>2H</v>
      </c>
      <c r="AS65" s="16" t="str">
        <f t="shared" si="200"/>
        <v>1H</v>
      </c>
      <c r="AT65" s="16" t="str">
        <f t="shared" si="200"/>
        <v>2H</v>
      </c>
      <c r="AU65" s="16" t="str">
        <f t="shared" si="200"/>
        <v>1H</v>
      </c>
      <c r="AV65" s="16" t="str">
        <f t="shared" si="200"/>
        <v>2H</v>
      </c>
      <c r="AW65" s="16" t="str">
        <f t="shared" si="200"/>
        <v>1H</v>
      </c>
      <c r="AX65" s="16" t="str">
        <f t="shared" si="200"/>
        <v>2H</v>
      </c>
      <c r="AY65" s="16" t="str">
        <f t="shared" si="200"/>
        <v>1H</v>
      </c>
      <c r="AZ65" s="16" t="str">
        <f t="shared" si="200"/>
        <v>2H</v>
      </c>
      <c r="BA65" s="16" t="str">
        <f t="shared" si="200"/>
        <v>1H</v>
      </c>
      <c r="BB65" s="16" t="str">
        <f t="shared" si="200"/>
        <v>2H</v>
      </c>
      <c r="BC65" s="16" t="str">
        <f t="shared" si="200"/>
        <v>1H</v>
      </c>
      <c r="BD65" s="16" t="str">
        <f t="shared" si="200"/>
        <v>2H</v>
      </c>
      <c r="BE65" s="16" t="str">
        <f t="shared" si="200"/>
        <v>1H</v>
      </c>
      <c r="BF65" s="16" t="str">
        <f t="shared" si="200"/>
        <v>2H</v>
      </c>
      <c r="BG65" s="16" t="str">
        <f t="shared" si="200"/>
        <v>1H</v>
      </c>
      <c r="BH65" s="16" t="str">
        <f t="shared" si="200"/>
        <v>2H</v>
      </c>
      <c r="BI65" s="16" t="str">
        <f t="shared" si="200"/>
        <v>1H</v>
      </c>
      <c r="BJ65" s="16" t="str">
        <f t="shared" si="200"/>
        <v>2H</v>
      </c>
      <c r="BK65" s="16" t="str">
        <f t="shared" si="200"/>
        <v>1H</v>
      </c>
      <c r="BL65" s="16" t="str">
        <f t="shared" si="200"/>
        <v>2H</v>
      </c>
      <c r="BM65" s="16" t="str">
        <f t="shared" si="200"/>
        <v>1H</v>
      </c>
      <c r="BN65" s="16" t="str">
        <f t="shared" si="200"/>
        <v>2H</v>
      </c>
      <c r="BO65" s="16" t="str">
        <f t="shared" si="200"/>
        <v>1H</v>
      </c>
      <c r="BP65" s="16" t="str">
        <f t="shared" si="200"/>
        <v>2H</v>
      </c>
      <c r="BQ65" s="16" t="str">
        <f t="shared" si="200"/>
        <v>1H</v>
      </c>
      <c r="BR65" s="16" t="str">
        <f t="shared" si="200"/>
        <v>2H</v>
      </c>
      <c r="BS65" s="16" t="str">
        <f t="shared" si="200"/>
        <v>1H</v>
      </c>
      <c r="BT65" s="16" t="str">
        <f t="shared" si="200"/>
        <v>2H</v>
      </c>
      <c r="BU65" s="16" t="str">
        <f t="shared" si="200"/>
        <v>1H</v>
      </c>
      <c r="BV65" s="16" t="str">
        <f t="shared" si="200"/>
        <v>2H</v>
      </c>
      <c r="BW65" s="9" t="s">
        <v>138</v>
      </c>
    </row>
    <row r="66" spans="2:75" customFormat="1" x14ac:dyDescent="0.35">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2:75" s="8" customFormat="1" x14ac:dyDescent="0.35">
      <c r="D67" s="8" t="s">
        <v>69</v>
      </c>
      <c r="K67" s="2" t="s">
        <v>40</v>
      </c>
      <c r="M67" s="12">
        <v>2</v>
      </c>
      <c r="O67" s="11">
        <f>ROUNDUP(O58/$M67,0)</f>
        <v>1</v>
      </c>
      <c r="P67" s="11">
        <f>ROUNDUP(P58/$M67,0)</f>
        <v>1</v>
      </c>
      <c r="Q67" s="11">
        <f>ROUNDUP(Q58/$M67,0)</f>
        <v>2</v>
      </c>
      <c r="R67" s="11">
        <f>ROUNDUP(R58/$M67,0)</f>
        <v>2</v>
      </c>
      <c r="S67" s="11">
        <f t="shared" ref="S67:AH67" si="201">ROUNDUP(S58/$M67,0)</f>
        <v>3</v>
      </c>
      <c r="T67" s="11">
        <f t="shared" si="201"/>
        <v>3</v>
      </c>
      <c r="U67" s="11">
        <f t="shared" si="201"/>
        <v>4</v>
      </c>
      <c r="V67" s="11">
        <f t="shared" si="201"/>
        <v>4</v>
      </c>
      <c r="W67" s="11">
        <f t="shared" si="201"/>
        <v>5</v>
      </c>
      <c r="X67" s="11">
        <f t="shared" si="201"/>
        <v>5</v>
      </c>
      <c r="Y67" s="11">
        <f t="shared" si="201"/>
        <v>6</v>
      </c>
      <c r="Z67" s="11">
        <f t="shared" si="201"/>
        <v>6</v>
      </c>
      <c r="AA67" s="11">
        <f t="shared" si="201"/>
        <v>7</v>
      </c>
      <c r="AB67" s="11">
        <f t="shared" si="201"/>
        <v>7</v>
      </c>
      <c r="AC67" s="11">
        <f t="shared" si="201"/>
        <v>8</v>
      </c>
      <c r="AD67" s="11">
        <f t="shared" si="201"/>
        <v>8</v>
      </c>
      <c r="AE67" s="11">
        <f t="shared" si="201"/>
        <v>9</v>
      </c>
      <c r="AF67" s="11">
        <f t="shared" si="201"/>
        <v>9</v>
      </c>
      <c r="AG67" s="11">
        <f t="shared" si="201"/>
        <v>10</v>
      </c>
      <c r="AH67" s="11">
        <f t="shared" si="201"/>
        <v>10</v>
      </c>
      <c r="AI67" s="11">
        <f t="shared" ref="AI67:BV67" si="202">ROUNDUP(AI58/$M67,0)</f>
        <v>11</v>
      </c>
      <c r="AJ67" s="11">
        <f t="shared" si="202"/>
        <v>11</v>
      </c>
      <c r="AK67" s="11">
        <f t="shared" si="202"/>
        <v>12</v>
      </c>
      <c r="AL67" s="11">
        <f t="shared" si="202"/>
        <v>12</v>
      </c>
      <c r="AM67" s="11">
        <f t="shared" si="202"/>
        <v>13</v>
      </c>
      <c r="AN67" s="11">
        <f t="shared" si="202"/>
        <v>13</v>
      </c>
      <c r="AO67" s="11">
        <f t="shared" si="202"/>
        <v>14</v>
      </c>
      <c r="AP67" s="11">
        <f t="shared" si="202"/>
        <v>14</v>
      </c>
      <c r="AQ67" s="11">
        <f t="shared" si="202"/>
        <v>15</v>
      </c>
      <c r="AR67" s="11">
        <f t="shared" si="202"/>
        <v>15</v>
      </c>
      <c r="AS67" s="11">
        <f t="shared" si="202"/>
        <v>16</v>
      </c>
      <c r="AT67" s="11">
        <f t="shared" si="202"/>
        <v>16</v>
      </c>
      <c r="AU67" s="11">
        <f t="shared" si="202"/>
        <v>17</v>
      </c>
      <c r="AV67" s="11">
        <f t="shared" si="202"/>
        <v>17</v>
      </c>
      <c r="AW67" s="11">
        <f t="shared" si="202"/>
        <v>18</v>
      </c>
      <c r="AX67" s="11">
        <f t="shared" si="202"/>
        <v>18</v>
      </c>
      <c r="AY67" s="11">
        <f t="shared" si="202"/>
        <v>19</v>
      </c>
      <c r="AZ67" s="11">
        <f t="shared" si="202"/>
        <v>19</v>
      </c>
      <c r="BA67" s="11">
        <f t="shared" si="202"/>
        <v>20</v>
      </c>
      <c r="BB67" s="11">
        <f t="shared" si="202"/>
        <v>20</v>
      </c>
      <c r="BC67" s="11">
        <f t="shared" si="202"/>
        <v>21</v>
      </c>
      <c r="BD67" s="11">
        <f t="shared" si="202"/>
        <v>21</v>
      </c>
      <c r="BE67" s="11">
        <f t="shared" si="202"/>
        <v>22</v>
      </c>
      <c r="BF67" s="11">
        <f t="shared" si="202"/>
        <v>22</v>
      </c>
      <c r="BG67" s="11">
        <f t="shared" si="202"/>
        <v>23</v>
      </c>
      <c r="BH67" s="11">
        <f t="shared" si="202"/>
        <v>23</v>
      </c>
      <c r="BI67" s="11">
        <f t="shared" si="202"/>
        <v>24</v>
      </c>
      <c r="BJ67" s="11">
        <f t="shared" si="202"/>
        <v>24</v>
      </c>
      <c r="BK67" s="11">
        <f t="shared" si="202"/>
        <v>25</v>
      </c>
      <c r="BL67" s="11">
        <f t="shared" si="202"/>
        <v>25</v>
      </c>
      <c r="BM67" s="11">
        <f t="shared" si="202"/>
        <v>26</v>
      </c>
      <c r="BN67" s="11">
        <f t="shared" si="202"/>
        <v>26</v>
      </c>
      <c r="BO67" s="11">
        <f t="shared" si="202"/>
        <v>27</v>
      </c>
      <c r="BP67" s="11">
        <f t="shared" si="202"/>
        <v>27</v>
      </c>
      <c r="BQ67" s="11">
        <f t="shared" si="202"/>
        <v>28</v>
      </c>
      <c r="BR67" s="11">
        <f t="shared" si="202"/>
        <v>28</v>
      </c>
      <c r="BS67" s="11">
        <f t="shared" si="202"/>
        <v>29</v>
      </c>
      <c r="BT67" s="11">
        <f t="shared" si="202"/>
        <v>29</v>
      </c>
      <c r="BU67" s="11">
        <f t="shared" si="202"/>
        <v>30</v>
      </c>
      <c r="BV67" s="11">
        <f t="shared" si="202"/>
        <v>30</v>
      </c>
      <c r="BW67" s="9" t="s">
        <v>139</v>
      </c>
    </row>
    <row r="68" spans="2:75" s="8" customFormat="1" x14ac:dyDescent="0.35">
      <c r="D68" s="8" t="s">
        <v>127</v>
      </c>
      <c r="K68" s="2" t="s">
        <v>40</v>
      </c>
      <c r="M68" s="12">
        <v>2</v>
      </c>
      <c r="O68" s="12">
        <v>1</v>
      </c>
      <c r="P68" s="11">
        <f>IF(O68=$M68,1,O68+1)</f>
        <v>2</v>
      </c>
      <c r="Q68" s="11">
        <f t="shared" ref="Q68:R68" si="203">IF(P68=$M68,1,P68+1)</f>
        <v>1</v>
      </c>
      <c r="R68" s="11">
        <f t="shared" si="203"/>
        <v>2</v>
      </c>
      <c r="S68" s="11">
        <f t="shared" ref="S68:AH68" si="204">IF(R68=$M68,1,R68+1)</f>
        <v>1</v>
      </c>
      <c r="T68" s="11">
        <f t="shared" si="204"/>
        <v>2</v>
      </c>
      <c r="U68" s="11">
        <f t="shared" si="204"/>
        <v>1</v>
      </c>
      <c r="V68" s="11">
        <f t="shared" si="204"/>
        <v>2</v>
      </c>
      <c r="W68" s="11">
        <f t="shared" si="204"/>
        <v>1</v>
      </c>
      <c r="X68" s="11">
        <f t="shared" si="204"/>
        <v>2</v>
      </c>
      <c r="Y68" s="11">
        <f t="shared" si="204"/>
        <v>1</v>
      </c>
      <c r="Z68" s="11">
        <f t="shared" si="204"/>
        <v>2</v>
      </c>
      <c r="AA68" s="11">
        <f t="shared" si="204"/>
        <v>1</v>
      </c>
      <c r="AB68" s="11">
        <f t="shared" si="204"/>
        <v>2</v>
      </c>
      <c r="AC68" s="11">
        <f t="shared" si="204"/>
        <v>1</v>
      </c>
      <c r="AD68" s="11">
        <f t="shared" si="204"/>
        <v>2</v>
      </c>
      <c r="AE68" s="11">
        <f t="shared" si="204"/>
        <v>1</v>
      </c>
      <c r="AF68" s="11">
        <f t="shared" si="204"/>
        <v>2</v>
      </c>
      <c r="AG68" s="11">
        <f t="shared" si="204"/>
        <v>1</v>
      </c>
      <c r="AH68" s="11">
        <f t="shared" si="204"/>
        <v>2</v>
      </c>
      <c r="AI68" s="11">
        <f t="shared" ref="AI68:BV68" si="205">IF(AH68=$M68,1,AH68+1)</f>
        <v>1</v>
      </c>
      <c r="AJ68" s="11">
        <f t="shared" si="205"/>
        <v>2</v>
      </c>
      <c r="AK68" s="11">
        <f t="shared" si="205"/>
        <v>1</v>
      </c>
      <c r="AL68" s="11">
        <f t="shared" si="205"/>
        <v>2</v>
      </c>
      <c r="AM68" s="11">
        <f t="shared" si="205"/>
        <v>1</v>
      </c>
      <c r="AN68" s="11">
        <f t="shared" si="205"/>
        <v>2</v>
      </c>
      <c r="AO68" s="11">
        <f t="shared" si="205"/>
        <v>1</v>
      </c>
      <c r="AP68" s="11">
        <f t="shared" si="205"/>
        <v>2</v>
      </c>
      <c r="AQ68" s="11">
        <f t="shared" si="205"/>
        <v>1</v>
      </c>
      <c r="AR68" s="11">
        <f t="shared" si="205"/>
        <v>2</v>
      </c>
      <c r="AS68" s="11">
        <f t="shared" si="205"/>
        <v>1</v>
      </c>
      <c r="AT68" s="11">
        <f t="shared" si="205"/>
        <v>2</v>
      </c>
      <c r="AU68" s="11">
        <f t="shared" si="205"/>
        <v>1</v>
      </c>
      <c r="AV68" s="11">
        <f t="shared" si="205"/>
        <v>2</v>
      </c>
      <c r="AW68" s="11">
        <f t="shared" si="205"/>
        <v>1</v>
      </c>
      <c r="AX68" s="11">
        <f t="shared" si="205"/>
        <v>2</v>
      </c>
      <c r="AY68" s="11">
        <f t="shared" si="205"/>
        <v>1</v>
      </c>
      <c r="AZ68" s="11">
        <f t="shared" si="205"/>
        <v>2</v>
      </c>
      <c r="BA68" s="11">
        <f t="shared" si="205"/>
        <v>1</v>
      </c>
      <c r="BB68" s="11">
        <f t="shared" si="205"/>
        <v>2</v>
      </c>
      <c r="BC68" s="11">
        <f t="shared" si="205"/>
        <v>1</v>
      </c>
      <c r="BD68" s="11">
        <f t="shared" si="205"/>
        <v>2</v>
      </c>
      <c r="BE68" s="11">
        <f t="shared" si="205"/>
        <v>1</v>
      </c>
      <c r="BF68" s="11">
        <f t="shared" si="205"/>
        <v>2</v>
      </c>
      <c r="BG68" s="11">
        <f t="shared" si="205"/>
        <v>1</v>
      </c>
      <c r="BH68" s="11">
        <f t="shared" si="205"/>
        <v>2</v>
      </c>
      <c r="BI68" s="11">
        <f t="shared" si="205"/>
        <v>1</v>
      </c>
      <c r="BJ68" s="11">
        <f t="shared" si="205"/>
        <v>2</v>
      </c>
      <c r="BK68" s="11">
        <f t="shared" si="205"/>
        <v>1</v>
      </c>
      <c r="BL68" s="11">
        <f t="shared" si="205"/>
        <v>2</v>
      </c>
      <c r="BM68" s="11">
        <f t="shared" si="205"/>
        <v>1</v>
      </c>
      <c r="BN68" s="11">
        <f t="shared" si="205"/>
        <v>2</v>
      </c>
      <c r="BO68" s="11">
        <f t="shared" si="205"/>
        <v>1</v>
      </c>
      <c r="BP68" s="11">
        <f t="shared" si="205"/>
        <v>2</v>
      </c>
      <c r="BQ68" s="11">
        <f t="shared" si="205"/>
        <v>1</v>
      </c>
      <c r="BR68" s="11">
        <f t="shared" si="205"/>
        <v>2</v>
      </c>
      <c r="BS68" s="11">
        <f t="shared" si="205"/>
        <v>1</v>
      </c>
      <c r="BT68" s="11">
        <f t="shared" si="205"/>
        <v>2</v>
      </c>
      <c r="BU68" s="11">
        <f t="shared" si="205"/>
        <v>1</v>
      </c>
      <c r="BV68" s="11">
        <f t="shared" si="205"/>
        <v>2</v>
      </c>
      <c r="BW68" s="9" t="s">
        <v>140</v>
      </c>
    </row>
    <row r="69" spans="2:75" s="8" customFormat="1" x14ac:dyDescent="0.35"/>
    <row r="70" spans="2:75" s="8" customFormat="1" x14ac:dyDescent="0.35">
      <c r="D70" s="8" t="s">
        <v>70</v>
      </c>
      <c r="K70" s="2" t="s">
        <v>3</v>
      </c>
      <c r="O70" s="14" t="b">
        <f t="shared" ref="O70:BV70" si="206">O68=$M68</f>
        <v>0</v>
      </c>
      <c r="P70" s="14" t="b">
        <f t="shared" si="206"/>
        <v>1</v>
      </c>
      <c r="Q70" s="14" t="b">
        <f t="shared" si="206"/>
        <v>0</v>
      </c>
      <c r="R70" s="14" t="b">
        <f t="shared" si="206"/>
        <v>1</v>
      </c>
      <c r="S70" s="14" t="b">
        <f t="shared" si="206"/>
        <v>0</v>
      </c>
      <c r="T70" s="14" t="b">
        <f t="shared" si="206"/>
        <v>1</v>
      </c>
      <c r="U70" s="14" t="b">
        <f t="shared" si="206"/>
        <v>0</v>
      </c>
      <c r="V70" s="14" t="b">
        <f t="shared" si="206"/>
        <v>1</v>
      </c>
      <c r="W70" s="14" t="b">
        <f t="shared" si="206"/>
        <v>0</v>
      </c>
      <c r="X70" s="14" t="b">
        <f t="shared" si="206"/>
        <v>1</v>
      </c>
      <c r="Y70" s="14" t="b">
        <f t="shared" si="206"/>
        <v>0</v>
      </c>
      <c r="Z70" s="14" t="b">
        <f t="shared" si="206"/>
        <v>1</v>
      </c>
      <c r="AA70" s="14" t="b">
        <f t="shared" si="206"/>
        <v>0</v>
      </c>
      <c r="AB70" s="14" t="b">
        <f t="shared" si="206"/>
        <v>1</v>
      </c>
      <c r="AC70" s="14" t="b">
        <f t="shared" si="206"/>
        <v>0</v>
      </c>
      <c r="AD70" s="14" t="b">
        <f t="shared" si="206"/>
        <v>1</v>
      </c>
      <c r="AE70" s="14" t="b">
        <f t="shared" si="206"/>
        <v>0</v>
      </c>
      <c r="AF70" s="14" t="b">
        <f t="shared" si="206"/>
        <v>1</v>
      </c>
      <c r="AG70" s="14" t="b">
        <f t="shared" si="206"/>
        <v>0</v>
      </c>
      <c r="AH70" s="14" t="b">
        <f t="shared" si="206"/>
        <v>1</v>
      </c>
      <c r="AI70" s="14" t="b">
        <f t="shared" si="206"/>
        <v>0</v>
      </c>
      <c r="AJ70" s="14" t="b">
        <f t="shared" si="206"/>
        <v>1</v>
      </c>
      <c r="AK70" s="14" t="b">
        <f t="shared" si="206"/>
        <v>0</v>
      </c>
      <c r="AL70" s="14" t="b">
        <f t="shared" si="206"/>
        <v>1</v>
      </c>
      <c r="AM70" s="14" t="b">
        <f t="shared" si="206"/>
        <v>0</v>
      </c>
      <c r="AN70" s="14" t="b">
        <f t="shared" si="206"/>
        <v>1</v>
      </c>
      <c r="AO70" s="14" t="b">
        <f t="shared" si="206"/>
        <v>0</v>
      </c>
      <c r="AP70" s="14" t="b">
        <f t="shared" si="206"/>
        <v>1</v>
      </c>
      <c r="AQ70" s="14" t="b">
        <f t="shared" si="206"/>
        <v>0</v>
      </c>
      <c r="AR70" s="14" t="b">
        <f t="shared" si="206"/>
        <v>1</v>
      </c>
      <c r="AS70" s="14" t="b">
        <f t="shared" si="206"/>
        <v>0</v>
      </c>
      <c r="AT70" s="14" t="b">
        <f t="shared" si="206"/>
        <v>1</v>
      </c>
      <c r="AU70" s="14" t="b">
        <f t="shared" si="206"/>
        <v>0</v>
      </c>
      <c r="AV70" s="14" t="b">
        <f t="shared" si="206"/>
        <v>1</v>
      </c>
      <c r="AW70" s="14" t="b">
        <f t="shared" si="206"/>
        <v>0</v>
      </c>
      <c r="AX70" s="14" t="b">
        <f t="shared" si="206"/>
        <v>1</v>
      </c>
      <c r="AY70" s="14" t="b">
        <f t="shared" si="206"/>
        <v>0</v>
      </c>
      <c r="AZ70" s="14" t="b">
        <f t="shared" si="206"/>
        <v>1</v>
      </c>
      <c r="BA70" s="14" t="b">
        <f t="shared" si="206"/>
        <v>0</v>
      </c>
      <c r="BB70" s="14" t="b">
        <f t="shared" si="206"/>
        <v>1</v>
      </c>
      <c r="BC70" s="14" t="b">
        <f t="shared" si="206"/>
        <v>0</v>
      </c>
      <c r="BD70" s="14" t="b">
        <f t="shared" si="206"/>
        <v>1</v>
      </c>
      <c r="BE70" s="14" t="b">
        <f t="shared" si="206"/>
        <v>0</v>
      </c>
      <c r="BF70" s="14" t="b">
        <f t="shared" si="206"/>
        <v>1</v>
      </c>
      <c r="BG70" s="14" t="b">
        <f t="shared" si="206"/>
        <v>0</v>
      </c>
      <c r="BH70" s="14" t="b">
        <f t="shared" si="206"/>
        <v>1</v>
      </c>
      <c r="BI70" s="14" t="b">
        <f t="shared" si="206"/>
        <v>0</v>
      </c>
      <c r="BJ70" s="14" t="b">
        <f t="shared" si="206"/>
        <v>1</v>
      </c>
      <c r="BK70" s="14" t="b">
        <f t="shared" si="206"/>
        <v>0</v>
      </c>
      <c r="BL70" s="14" t="b">
        <f t="shared" si="206"/>
        <v>1</v>
      </c>
      <c r="BM70" s="14" t="b">
        <f t="shared" si="206"/>
        <v>0</v>
      </c>
      <c r="BN70" s="14" t="b">
        <f t="shared" si="206"/>
        <v>1</v>
      </c>
      <c r="BO70" s="14" t="b">
        <f t="shared" si="206"/>
        <v>0</v>
      </c>
      <c r="BP70" s="14" t="b">
        <f t="shared" si="206"/>
        <v>1</v>
      </c>
      <c r="BQ70" s="14" t="b">
        <f t="shared" si="206"/>
        <v>0</v>
      </c>
      <c r="BR70" s="14" t="b">
        <f t="shared" si="206"/>
        <v>1</v>
      </c>
      <c r="BS70" s="14" t="b">
        <f t="shared" si="206"/>
        <v>0</v>
      </c>
      <c r="BT70" s="14" t="b">
        <f t="shared" si="206"/>
        <v>1</v>
      </c>
      <c r="BU70" s="14" t="b">
        <f t="shared" si="206"/>
        <v>0</v>
      </c>
      <c r="BV70" s="14" t="b">
        <f t="shared" si="206"/>
        <v>1</v>
      </c>
      <c r="BW70" s="9" t="s">
        <v>141</v>
      </c>
    </row>
    <row r="71" spans="2:75" s="8" customFormat="1" x14ac:dyDescent="0.35"/>
    <row r="72" spans="2:75" s="8" customFormat="1" ht="19.5" x14ac:dyDescent="0.35">
      <c r="B72" s="40" t="s">
        <v>37</v>
      </c>
    </row>
    <row r="73" spans="2:75" s="8" customFormat="1" x14ac:dyDescent="0.35">
      <c r="D73" s="8" t="s">
        <v>60</v>
      </c>
      <c r="K73" s="2" t="s">
        <v>4</v>
      </c>
      <c r="O73" s="13">
        <f>ModelStartDate.In</f>
        <v>44652</v>
      </c>
      <c r="P73" s="6">
        <f>O74+1</f>
        <v>44743</v>
      </c>
      <c r="Q73" s="6">
        <f t="shared" ref="Q73:BV73" si="207">P74+1</f>
        <v>44835</v>
      </c>
      <c r="R73" s="6">
        <f t="shared" si="207"/>
        <v>44927</v>
      </c>
      <c r="S73" s="6">
        <f t="shared" si="207"/>
        <v>45017</v>
      </c>
      <c r="T73" s="6">
        <f t="shared" si="207"/>
        <v>45108</v>
      </c>
      <c r="U73" s="6">
        <f t="shared" si="207"/>
        <v>45200</v>
      </c>
      <c r="V73" s="6">
        <f t="shared" si="207"/>
        <v>45292</v>
      </c>
      <c r="W73" s="6">
        <f t="shared" si="207"/>
        <v>45383</v>
      </c>
      <c r="X73" s="6">
        <f t="shared" si="207"/>
        <v>45474</v>
      </c>
      <c r="Y73" s="6">
        <f t="shared" si="207"/>
        <v>45566</v>
      </c>
      <c r="Z73" s="6">
        <f t="shared" si="207"/>
        <v>45658</v>
      </c>
      <c r="AA73" s="6">
        <f t="shared" si="207"/>
        <v>45748</v>
      </c>
      <c r="AB73" s="6">
        <f t="shared" si="207"/>
        <v>45839</v>
      </c>
      <c r="AC73" s="6">
        <f t="shared" si="207"/>
        <v>45931</v>
      </c>
      <c r="AD73" s="6">
        <f t="shared" si="207"/>
        <v>46023</v>
      </c>
      <c r="AE73" s="6">
        <f t="shared" si="207"/>
        <v>46113</v>
      </c>
      <c r="AF73" s="6">
        <f t="shared" si="207"/>
        <v>46204</v>
      </c>
      <c r="AG73" s="6">
        <f t="shared" si="207"/>
        <v>46296</v>
      </c>
      <c r="AH73" s="6">
        <f t="shared" si="207"/>
        <v>46388</v>
      </c>
      <c r="AI73" s="6">
        <f t="shared" si="207"/>
        <v>46478</v>
      </c>
      <c r="AJ73" s="6">
        <f t="shared" si="207"/>
        <v>46569</v>
      </c>
      <c r="AK73" s="6">
        <f t="shared" si="207"/>
        <v>46661</v>
      </c>
      <c r="AL73" s="6">
        <f t="shared" si="207"/>
        <v>46753</v>
      </c>
      <c r="AM73" s="6">
        <f t="shared" si="207"/>
        <v>46844</v>
      </c>
      <c r="AN73" s="6">
        <f t="shared" si="207"/>
        <v>46935</v>
      </c>
      <c r="AO73" s="6">
        <f t="shared" si="207"/>
        <v>47027</v>
      </c>
      <c r="AP73" s="6">
        <f t="shared" si="207"/>
        <v>47119</v>
      </c>
      <c r="AQ73" s="6">
        <f t="shared" si="207"/>
        <v>47209</v>
      </c>
      <c r="AR73" s="6">
        <f t="shared" si="207"/>
        <v>47300</v>
      </c>
      <c r="AS73" s="6">
        <f t="shared" si="207"/>
        <v>47392</v>
      </c>
      <c r="AT73" s="6">
        <f t="shared" si="207"/>
        <v>47484</v>
      </c>
      <c r="AU73" s="6">
        <f t="shared" si="207"/>
        <v>47574</v>
      </c>
      <c r="AV73" s="6">
        <f t="shared" si="207"/>
        <v>47665</v>
      </c>
      <c r="AW73" s="6">
        <f t="shared" si="207"/>
        <v>47757</v>
      </c>
      <c r="AX73" s="6">
        <f t="shared" si="207"/>
        <v>47849</v>
      </c>
      <c r="AY73" s="6">
        <f t="shared" si="207"/>
        <v>47939</v>
      </c>
      <c r="AZ73" s="6">
        <f t="shared" si="207"/>
        <v>48030</v>
      </c>
      <c r="BA73" s="6">
        <f t="shared" si="207"/>
        <v>48122</v>
      </c>
      <c r="BB73" s="6">
        <f t="shared" si="207"/>
        <v>48214</v>
      </c>
      <c r="BC73" s="6">
        <f t="shared" si="207"/>
        <v>48305</v>
      </c>
      <c r="BD73" s="6">
        <f t="shared" si="207"/>
        <v>48396</v>
      </c>
      <c r="BE73" s="6">
        <f t="shared" si="207"/>
        <v>48488</v>
      </c>
      <c r="BF73" s="6">
        <f t="shared" si="207"/>
        <v>48580</v>
      </c>
      <c r="BG73" s="6">
        <f t="shared" si="207"/>
        <v>48670</v>
      </c>
      <c r="BH73" s="6">
        <f t="shared" si="207"/>
        <v>48761</v>
      </c>
      <c r="BI73" s="6">
        <f t="shared" si="207"/>
        <v>48853</v>
      </c>
      <c r="BJ73" s="6">
        <f t="shared" si="207"/>
        <v>48945</v>
      </c>
      <c r="BK73" s="6">
        <f t="shared" si="207"/>
        <v>49035</v>
      </c>
      <c r="BL73" s="6">
        <f t="shared" si="207"/>
        <v>49126</v>
      </c>
      <c r="BM73" s="6">
        <f t="shared" si="207"/>
        <v>49218</v>
      </c>
      <c r="BN73" s="6">
        <f t="shared" si="207"/>
        <v>49310</v>
      </c>
      <c r="BO73" s="6">
        <f t="shared" si="207"/>
        <v>49400</v>
      </c>
      <c r="BP73" s="6">
        <f t="shared" si="207"/>
        <v>49491</v>
      </c>
      <c r="BQ73" s="6">
        <f t="shared" si="207"/>
        <v>49583</v>
      </c>
      <c r="BR73" s="6">
        <f t="shared" si="207"/>
        <v>49675</v>
      </c>
      <c r="BS73" s="6">
        <f t="shared" si="207"/>
        <v>49766</v>
      </c>
      <c r="BT73" s="6">
        <f t="shared" si="207"/>
        <v>49857</v>
      </c>
      <c r="BU73" s="6">
        <f t="shared" si="207"/>
        <v>49949</v>
      </c>
      <c r="BV73" s="6">
        <f t="shared" si="207"/>
        <v>50041</v>
      </c>
      <c r="BW73" s="9" t="s">
        <v>73</v>
      </c>
    </row>
    <row r="74" spans="2:75" s="8" customFormat="1" x14ac:dyDescent="0.35">
      <c r="D74" s="8" t="s">
        <v>61</v>
      </c>
      <c r="K74" s="2" t="s">
        <v>4</v>
      </c>
      <c r="O74" s="6">
        <f>EOMONTH(O73,2)</f>
        <v>44742</v>
      </c>
      <c r="P74" s="6">
        <f t="shared" ref="P74:R74" si="208">EOMONTH(P73,2)</f>
        <v>44834</v>
      </c>
      <c r="Q74" s="6">
        <f t="shared" si="208"/>
        <v>44926</v>
      </c>
      <c r="R74" s="6">
        <f t="shared" si="208"/>
        <v>45016</v>
      </c>
      <c r="S74" s="6">
        <f t="shared" ref="S74" si="209">EOMONTH(S73,2)</f>
        <v>45107</v>
      </c>
      <c r="T74" s="6">
        <f t="shared" ref="T74" si="210">EOMONTH(T73,2)</f>
        <v>45199</v>
      </c>
      <c r="U74" s="6">
        <f t="shared" ref="U74" si="211">EOMONTH(U73,2)</f>
        <v>45291</v>
      </c>
      <c r="V74" s="6">
        <f t="shared" ref="V74" si="212">EOMONTH(V73,2)</f>
        <v>45382</v>
      </c>
      <c r="W74" s="6">
        <f t="shared" ref="W74" si="213">EOMONTH(W73,2)</f>
        <v>45473</v>
      </c>
      <c r="X74" s="6">
        <f t="shared" ref="X74" si="214">EOMONTH(X73,2)</f>
        <v>45565</v>
      </c>
      <c r="Y74" s="6">
        <f t="shared" ref="Y74" si="215">EOMONTH(Y73,2)</f>
        <v>45657</v>
      </c>
      <c r="Z74" s="6">
        <f t="shared" ref="Z74" si="216">EOMONTH(Z73,2)</f>
        <v>45747</v>
      </c>
      <c r="AA74" s="6">
        <f t="shared" ref="AA74" si="217">EOMONTH(AA73,2)</f>
        <v>45838</v>
      </c>
      <c r="AB74" s="6">
        <f t="shared" ref="AB74" si="218">EOMONTH(AB73,2)</f>
        <v>45930</v>
      </c>
      <c r="AC74" s="6">
        <f t="shared" ref="AC74" si="219">EOMONTH(AC73,2)</f>
        <v>46022</v>
      </c>
      <c r="AD74" s="6">
        <f t="shared" ref="AD74" si="220">EOMONTH(AD73,2)</f>
        <v>46112</v>
      </c>
      <c r="AE74" s="6">
        <f t="shared" ref="AE74" si="221">EOMONTH(AE73,2)</f>
        <v>46203</v>
      </c>
      <c r="AF74" s="6">
        <f t="shared" ref="AF74" si="222">EOMONTH(AF73,2)</f>
        <v>46295</v>
      </c>
      <c r="AG74" s="6">
        <f t="shared" ref="AG74" si="223">EOMONTH(AG73,2)</f>
        <v>46387</v>
      </c>
      <c r="AH74" s="6">
        <f t="shared" ref="AH74" si="224">EOMONTH(AH73,2)</f>
        <v>46477</v>
      </c>
      <c r="AI74" s="6">
        <f t="shared" ref="AI74" si="225">EOMONTH(AI73,2)</f>
        <v>46568</v>
      </c>
      <c r="AJ74" s="6">
        <f t="shared" ref="AJ74" si="226">EOMONTH(AJ73,2)</f>
        <v>46660</v>
      </c>
      <c r="AK74" s="6">
        <f t="shared" ref="AK74" si="227">EOMONTH(AK73,2)</f>
        <v>46752</v>
      </c>
      <c r="AL74" s="6">
        <f t="shared" ref="AL74" si="228">EOMONTH(AL73,2)</f>
        <v>46843</v>
      </c>
      <c r="AM74" s="6">
        <f t="shared" ref="AM74" si="229">EOMONTH(AM73,2)</f>
        <v>46934</v>
      </c>
      <c r="AN74" s="6">
        <f t="shared" ref="AN74" si="230">EOMONTH(AN73,2)</f>
        <v>47026</v>
      </c>
      <c r="AO74" s="6">
        <f t="shared" ref="AO74" si="231">EOMONTH(AO73,2)</f>
        <v>47118</v>
      </c>
      <c r="AP74" s="6">
        <f t="shared" ref="AP74" si="232">EOMONTH(AP73,2)</f>
        <v>47208</v>
      </c>
      <c r="AQ74" s="6">
        <f t="shared" ref="AQ74" si="233">EOMONTH(AQ73,2)</f>
        <v>47299</v>
      </c>
      <c r="AR74" s="6">
        <f t="shared" ref="AR74" si="234">EOMONTH(AR73,2)</f>
        <v>47391</v>
      </c>
      <c r="AS74" s="6">
        <f t="shared" ref="AS74" si="235">EOMONTH(AS73,2)</f>
        <v>47483</v>
      </c>
      <c r="AT74" s="6">
        <f t="shared" ref="AT74" si="236">EOMONTH(AT73,2)</f>
        <v>47573</v>
      </c>
      <c r="AU74" s="6">
        <f t="shared" ref="AU74" si="237">EOMONTH(AU73,2)</f>
        <v>47664</v>
      </c>
      <c r="AV74" s="6">
        <f t="shared" ref="AV74" si="238">EOMONTH(AV73,2)</f>
        <v>47756</v>
      </c>
      <c r="AW74" s="6">
        <f t="shared" ref="AW74" si="239">EOMONTH(AW73,2)</f>
        <v>47848</v>
      </c>
      <c r="AX74" s="6">
        <f t="shared" ref="AX74" si="240">EOMONTH(AX73,2)</f>
        <v>47938</v>
      </c>
      <c r="AY74" s="6">
        <f t="shared" ref="AY74" si="241">EOMONTH(AY73,2)</f>
        <v>48029</v>
      </c>
      <c r="AZ74" s="6">
        <f t="shared" ref="AZ74" si="242">EOMONTH(AZ73,2)</f>
        <v>48121</v>
      </c>
      <c r="BA74" s="6">
        <f t="shared" ref="BA74" si="243">EOMONTH(BA73,2)</f>
        <v>48213</v>
      </c>
      <c r="BB74" s="6">
        <f t="shared" ref="BB74" si="244">EOMONTH(BB73,2)</f>
        <v>48304</v>
      </c>
      <c r="BC74" s="6">
        <f t="shared" ref="BC74" si="245">EOMONTH(BC73,2)</f>
        <v>48395</v>
      </c>
      <c r="BD74" s="6">
        <f t="shared" ref="BD74" si="246">EOMONTH(BD73,2)</f>
        <v>48487</v>
      </c>
      <c r="BE74" s="6">
        <f t="shared" ref="BE74" si="247">EOMONTH(BE73,2)</f>
        <v>48579</v>
      </c>
      <c r="BF74" s="6">
        <f t="shared" ref="BF74" si="248">EOMONTH(BF73,2)</f>
        <v>48669</v>
      </c>
      <c r="BG74" s="6">
        <f t="shared" ref="BG74" si="249">EOMONTH(BG73,2)</f>
        <v>48760</v>
      </c>
      <c r="BH74" s="6">
        <f t="shared" ref="BH74" si="250">EOMONTH(BH73,2)</f>
        <v>48852</v>
      </c>
      <c r="BI74" s="6">
        <f t="shared" ref="BI74" si="251">EOMONTH(BI73,2)</f>
        <v>48944</v>
      </c>
      <c r="BJ74" s="6">
        <f t="shared" ref="BJ74" si="252">EOMONTH(BJ73,2)</f>
        <v>49034</v>
      </c>
      <c r="BK74" s="6">
        <f t="shared" ref="BK74" si="253">EOMONTH(BK73,2)</f>
        <v>49125</v>
      </c>
      <c r="BL74" s="6">
        <f t="shared" ref="BL74" si="254">EOMONTH(BL73,2)</f>
        <v>49217</v>
      </c>
      <c r="BM74" s="6">
        <f t="shared" ref="BM74" si="255">EOMONTH(BM73,2)</f>
        <v>49309</v>
      </c>
      <c r="BN74" s="6">
        <f t="shared" ref="BN74" si="256">EOMONTH(BN73,2)</f>
        <v>49399</v>
      </c>
      <c r="BO74" s="6">
        <f t="shared" ref="BO74" si="257">EOMONTH(BO73,2)</f>
        <v>49490</v>
      </c>
      <c r="BP74" s="6">
        <f t="shared" ref="BP74" si="258">EOMONTH(BP73,2)</f>
        <v>49582</v>
      </c>
      <c r="BQ74" s="6">
        <f t="shared" ref="BQ74" si="259">EOMONTH(BQ73,2)</f>
        <v>49674</v>
      </c>
      <c r="BR74" s="6">
        <f t="shared" ref="BR74" si="260">EOMONTH(BR73,2)</f>
        <v>49765</v>
      </c>
      <c r="BS74" s="6">
        <f t="shared" ref="BS74" si="261">EOMONTH(BS73,2)</f>
        <v>49856</v>
      </c>
      <c r="BT74" s="6">
        <f t="shared" ref="BT74" si="262">EOMONTH(BT73,2)</f>
        <v>49948</v>
      </c>
      <c r="BU74" s="6">
        <f t="shared" ref="BU74" si="263">EOMONTH(BU73,2)</f>
        <v>50040</v>
      </c>
      <c r="BV74" s="6">
        <f t="shared" ref="BV74" si="264">EOMONTH(BV73,2)</f>
        <v>50130</v>
      </c>
      <c r="BW74" s="9" t="s">
        <v>74</v>
      </c>
    </row>
    <row r="75" spans="2:75" s="8" customFormat="1" x14ac:dyDescent="0.35">
      <c r="D75" s="8" t="s">
        <v>18</v>
      </c>
      <c r="K75" s="2" t="s">
        <v>40</v>
      </c>
      <c r="O75" s="12">
        <v>1</v>
      </c>
      <c r="P75" s="11">
        <f>O75+1</f>
        <v>2</v>
      </c>
      <c r="Q75" s="11">
        <f t="shared" ref="Q75:R75" si="265">P75+1</f>
        <v>3</v>
      </c>
      <c r="R75" s="11">
        <f t="shared" si="265"/>
        <v>4</v>
      </c>
      <c r="S75" s="11">
        <f t="shared" ref="S75:AH75" si="266">R75+1</f>
        <v>5</v>
      </c>
      <c r="T75" s="11">
        <f t="shared" si="266"/>
        <v>6</v>
      </c>
      <c r="U75" s="11">
        <f t="shared" si="266"/>
        <v>7</v>
      </c>
      <c r="V75" s="11">
        <f t="shared" si="266"/>
        <v>8</v>
      </c>
      <c r="W75" s="11">
        <f t="shared" si="266"/>
        <v>9</v>
      </c>
      <c r="X75" s="11">
        <f t="shared" si="266"/>
        <v>10</v>
      </c>
      <c r="Y75" s="11">
        <f t="shared" si="266"/>
        <v>11</v>
      </c>
      <c r="Z75" s="11">
        <f t="shared" si="266"/>
        <v>12</v>
      </c>
      <c r="AA75" s="11">
        <f t="shared" si="266"/>
        <v>13</v>
      </c>
      <c r="AB75" s="11">
        <f t="shared" si="266"/>
        <v>14</v>
      </c>
      <c r="AC75" s="11">
        <f t="shared" si="266"/>
        <v>15</v>
      </c>
      <c r="AD75" s="11">
        <f t="shared" si="266"/>
        <v>16</v>
      </c>
      <c r="AE75" s="11">
        <f t="shared" si="266"/>
        <v>17</v>
      </c>
      <c r="AF75" s="11">
        <f t="shared" si="266"/>
        <v>18</v>
      </c>
      <c r="AG75" s="11">
        <f t="shared" si="266"/>
        <v>19</v>
      </c>
      <c r="AH75" s="11">
        <f t="shared" si="266"/>
        <v>20</v>
      </c>
      <c r="AI75" s="11">
        <f t="shared" ref="AI75:BV75" si="267">AH75+1</f>
        <v>21</v>
      </c>
      <c r="AJ75" s="11">
        <f t="shared" si="267"/>
        <v>22</v>
      </c>
      <c r="AK75" s="11">
        <f t="shared" si="267"/>
        <v>23</v>
      </c>
      <c r="AL75" s="11">
        <f t="shared" si="267"/>
        <v>24</v>
      </c>
      <c r="AM75" s="11">
        <f t="shared" si="267"/>
        <v>25</v>
      </c>
      <c r="AN75" s="11">
        <f t="shared" si="267"/>
        <v>26</v>
      </c>
      <c r="AO75" s="11">
        <f t="shared" si="267"/>
        <v>27</v>
      </c>
      <c r="AP75" s="11">
        <f t="shared" si="267"/>
        <v>28</v>
      </c>
      <c r="AQ75" s="11">
        <f t="shared" si="267"/>
        <v>29</v>
      </c>
      <c r="AR75" s="11">
        <f t="shared" si="267"/>
        <v>30</v>
      </c>
      <c r="AS75" s="11">
        <f t="shared" si="267"/>
        <v>31</v>
      </c>
      <c r="AT75" s="11">
        <f t="shared" si="267"/>
        <v>32</v>
      </c>
      <c r="AU75" s="11">
        <f t="shared" si="267"/>
        <v>33</v>
      </c>
      <c r="AV75" s="11">
        <f t="shared" si="267"/>
        <v>34</v>
      </c>
      <c r="AW75" s="11">
        <f t="shared" si="267"/>
        <v>35</v>
      </c>
      <c r="AX75" s="11">
        <f t="shared" si="267"/>
        <v>36</v>
      </c>
      <c r="AY75" s="11">
        <f t="shared" si="267"/>
        <v>37</v>
      </c>
      <c r="AZ75" s="11">
        <f t="shared" si="267"/>
        <v>38</v>
      </c>
      <c r="BA75" s="11">
        <f t="shared" si="267"/>
        <v>39</v>
      </c>
      <c r="BB75" s="11">
        <f t="shared" si="267"/>
        <v>40</v>
      </c>
      <c r="BC75" s="11">
        <f t="shared" si="267"/>
        <v>41</v>
      </c>
      <c r="BD75" s="11">
        <f t="shared" si="267"/>
        <v>42</v>
      </c>
      <c r="BE75" s="11">
        <f t="shared" si="267"/>
        <v>43</v>
      </c>
      <c r="BF75" s="11">
        <f t="shared" si="267"/>
        <v>44</v>
      </c>
      <c r="BG75" s="11">
        <f t="shared" si="267"/>
        <v>45</v>
      </c>
      <c r="BH75" s="11">
        <f t="shared" si="267"/>
        <v>46</v>
      </c>
      <c r="BI75" s="11">
        <f t="shared" si="267"/>
        <v>47</v>
      </c>
      <c r="BJ75" s="11">
        <f t="shared" si="267"/>
        <v>48</v>
      </c>
      <c r="BK75" s="11">
        <f t="shared" si="267"/>
        <v>49</v>
      </c>
      <c r="BL75" s="11">
        <f t="shared" si="267"/>
        <v>50</v>
      </c>
      <c r="BM75" s="11">
        <f t="shared" si="267"/>
        <v>51</v>
      </c>
      <c r="BN75" s="11">
        <f t="shared" si="267"/>
        <v>52</v>
      </c>
      <c r="BO75" s="11">
        <f t="shared" si="267"/>
        <v>53</v>
      </c>
      <c r="BP75" s="11">
        <f t="shared" si="267"/>
        <v>54</v>
      </c>
      <c r="BQ75" s="11">
        <f t="shared" si="267"/>
        <v>55</v>
      </c>
      <c r="BR75" s="11">
        <f t="shared" si="267"/>
        <v>56</v>
      </c>
      <c r="BS75" s="11">
        <f t="shared" si="267"/>
        <v>57</v>
      </c>
      <c r="BT75" s="11">
        <f t="shared" si="267"/>
        <v>58</v>
      </c>
      <c r="BU75" s="11">
        <f t="shared" si="267"/>
        <v>59</v>
      </c>
      <c r="BV75" s="11">
        <f t="shared" si="267"/>
        <v>60</v>
      </c>
      <c r="BW75" s="9" t="s">
        <v>103</v>
      </c>
    </row>
    <row r="76" spans="2:75" s="8" customFormat="1" x14ac:dyDescent="0.35">
      <c r="D76" s="8" t="s">
        <v>71</v>
      </c>
      <c r="K76" s="2" t="s">
        <v>42</v>
      </c>
      <c r="O76" s="11">
        <f>O74-O73+1</f>
        <v>91</v>
      </c>
      <c r="P76" s="11">
        <f>P74-P73+1</f>
        <v>92</v>
      </c>
      <c r="Q76" s="11">
        <f>Q74-Q73+1</f>
        <v>92</v>
      </c>
      <c r="R76" s="11">
        <f>R74-R73+1</f>
        <v>90</v>
      </c>
      <c r="S76" s="11">
        <f t="shared" ref="S76:AH76" si="268">S74-S73+1</f>
        <v>91</v>
      </c>
      <c r="T76" s="11">
        <f t="shared" si="268"/>
        <v>92</v>
      </c>
      <c r="U76" s="11">
        <f t="shared" si="268"/>
        <v>92</v>
      </c>
      <c r="V76" s="11">
        <f t="shared" si="268"/>
        <v>91</v>
      </c>
      <c r="W76" s="11">
        <f t="shared" si="268"/>
        <v>91</v>
      </c>
      <c r="X76" s="11">
        <f t="shared" si="268"/>
        <v>92</v>
      </c>
      <c r="Y76" s="11">
        <f t="shared" si="268"/>
        <v>92</v>
      </c>
      <c r="Z76" s="11">
        <f t="shared" si="268"/>
        <v>90</v>
      </c>
      <c r="AA76" s="11">
        <f t="shared" si="268"/>
        <v>91</v>
      </c>
      <c r="AB76" s="11">
        <f t="shared" si="268"/>
        <v>92</v>
      </c>
      <c r="AC76" s="11">
        <f t="shared" si="268"/>
        <v>92</v>
      </c>
      <c r="AD76" s="11">
        <f t="shared" si="268"/>
        <v>90</v>
      </c>
      <c r="AE76" s="11">
        <f t="shared" si="268"/>
        <v>91</v>
      </c>
      <c r="AF76" s="11">
        <f t="shared" si="268"/>
        <v>92</v>
      </c>
      <c r="AG76" s="11">
        <f t="shared" si="268"/>
        <v>92</v>
      </c>
      <c r="AH76" s="11">
        <f t="shared" si="268"/>
        <v>90</v>
      </c>
      <c r="AI76" s="11">
        <f t="shared" ref="AI76:BV76" si="269">AI74-AI73+1</f>
        <v>91</v>
      </c>
      <c r="AJ76" s="11">
        <f t="shared" si="269"/>
        <v>92</v>
      </c>
      <c r="AK76" s="11">
        <f t="shared" si="269"/>
        <v>92</v>
      </c>
      <c r="AL76" s="11">
        <f t="shared" si="269"/>
        <v>91</v>
      </c>
      <c r="AM76" s="11">
        <f t="shared" si="269"/>
        <v>91</v>
      </c>
      <c r="AN76" s="11">
        <f t="shared" si="269"/>
        <v>92</v>
      </c>
      <c r="AO76" s="11">
        <f t="shared" si="269"/>
        <v>92</v>
      </c>
      <c r="AP76" s="11">
        <f t="shared" si="269"/>
        <v>90</v>
      </c>
      <c r="AQ76" s="11">
        <f t="shared" si="269"/>
        <v>91</v>
      </c>
      <c r="AR76" s="11">
        <f t="shared" si="269"/>
        <v>92</v>
      </c>
      <c r="AS76" s="11">
        <f t="shared" si="269"/>
        <v>92</v>
      </c>
      <c r="AT76" s="11">
        <f t="shared" si="269"/>
        <v>90</v>
      </c>
      <c r="AU76" s="11">
        <f t="shared" si="269"/>
        <v>91</v>
      </c>
      <c r="AV76" s="11">
        <f t="shared" si="269"/>
        <v>92</v>
      </c>
      <c r="AW76" s="11">
        <f t="shared" si="269"/>
        <v>92</v>
      </c>
      <c r="AX76" s="11">
        <f t="shared" si="269"/>
        <v>90</v>
      </c>
      <c r="AY76" s="11">
        <f t="shared" si="269"/>
        <v>91</v>
      </c>
      <c r="AZ76" s="11">
        <f t="shared" si="269"/>
        <v>92</v>
      </c>
      <c r="BA76" s="11">
        <f t="shared" si="269"/>
        <v>92</v>
      </c>
      <c r="BB76" s="11">
        <f t="shared" si="269"/>
        <v>91</v>
      </c>
      <c r="BC76" s="11">
        <f t="shared" si="269"/>
        <v>91</v>
      </c>
      <c r="BD76" s="11">
        <f t="shared" si="269"/>
        <v>92</v>
      </c>
      <c r="BE76" s="11">
        <f t="shared" si="269"/>
        <v>92</v>
      </c>
      <c r="BF76" s="11">
        <f t="shared" si="269"/>
        <v>90</v>
      </c>
      <c r="BG76" s="11">
        <f t="shared" si="269"/>
        <v>91</v>
      </c>
      <c r="BH76" s="11">
        <f t="shared" si="269"/>
        <v>92</v>
      </c>
      <c r="BI76" s="11">
        <f t="shared" si="269"/>
        <v>92</v>
      </c>
      <c r="BJ76" s="11">
        <f t="shared" si="269"/>
        <v>90</v>
      </c>
      <c r="BK76" s="11">
        <f t="shared" si="269"/>
        <v>91</v>
      </c>
      <c r="BL76" s="11">
        <f t="shared" si="269"/>
        <v>92</v>
      </c>
      <c r="BM76" s="11">
        <f t="shared" si="269"/>
        <v>92</v>
      </c>
      <c r="BN76" s="11">
        <f t="shared" si="269"/>
        <v>90</v>
      </c>
      <c r="BO76" s="11">
        <f t="shared" si="269"/>
        <v>91</v>
      </c>
      <c r="BP76" s="11">
        <f t="shared" si="269"/>
        <v>92</v>
      </c>
      <c r="BQ76" s="11">
        <f t="shared" si="269"/>
        <v>92</v>
      </c>
      <c r="BR76" s="11">
        <f t="shared" si="269"/>
        <v>91</v>
      </c>
      <c r="BS76" s="11">
        <f t="shared" si="269"/>
        <v>91</v>
      </c>
      <c r="BT76" s="11">
        <f t="shared" si="269"/>
        <v>92</v>
      </c>
      <c r="BU76" s="11">
        <f t="shared" si="269"/>
        <v>92</v>
      </c>
      <c r="BV76" s="11">
        <f t="shared" si="269"/>
        <v>90</v>
      </c>
      <c r="BW76" s="9" t="s">
        <v>75</v>
      </c>
    </row>
    <row r="77" spans="2:75" s="8" customFormat="1" x14ac:dyDescent="0.35">
      <c r="D77" s="8" t="s">
        <v>23</v>
      </c>
      <c r="K77" s="2" t="s">
        <v>3</v>
      </c>
      <c r="O77" s="34" t="b">
        <f t="shared" ref="O77" si="270">FcstStartDate.In&gt;=O74</f>
        <v>1</v>
      </c>
      <c r="P77" s="34" t="b">
        <f t="shared" ref="P77:BV77" si="271">FcstStartDate.In&gt;=P74</f>
        <v>1</v>
      </c>
      <c r="Q77" s="34" t="b">
        <f t="shared" si="271"/>
        <v>1</v>
      </c>
      <c r="R77" s="34" t="b">
        <f t="shared" si="271"/>
        <v>0</v>
      </c>
      <c r="S77" s="34" t="b">
        <f t="shared" si="271"/>
        <v>0</v>
      </c>
      <c r="T77" s="34" t="b">
        <f t="shared" si="271"/>
        <v>0</v>
      </c>
      <c r="U77" s="34" t="b">
        <f t="shared" si="271"/>
        <v>0</v>
      </c>
      <c r="V77" s="34" t="b">
        <f t="shared" si="271"/>
        <v>0</v>
      </c>
      <c r="W77" s="34" t="b">
        <f t="shared" si="271"/>
        <v>0</v>
      </c>
      <c r="X77" s="34" t="b">
        <f t="shared" si="271"/>
        <v>0</v>
      </c>
      <c r="Y77" s="34" t="b">
        <f t="shared" si="271"/>
        <v>0</v>
      </c>
      <c r="Z77" s="34" t="b">
        <f t="shared" si="271"/>
        <v>0</v>
      </c>
      <c r="AA77" s="34" t="b">
        <f t="shared" si="271"/>
        <v>0</v>
      </c>
      <c r="AB77" s="34" t="b">
        <f t="shared" si="271"/>
        <v>0</v>
      </c>
      <c r="AC77" s="34" t="b">
        <f t="shared" si="271"/>
        <v>0</v>
      </c>
      <c r="AD77" s="34" t="b">
        <f t="shared" si="271"/>
        <v>0</v>
      </c>
      <c r="AE77" s="34" t="b">
        <f t="shared" si="271"/>
        <v>0</v>
      </c>
      <c r="AF77" s="34" t="b">
        <f t="shared" si="271"/>
        <v>0</v>
      </c>
      <c r="AG77" s="34" t="b">
        <f t="shared" si="271"/>
        <v>0</v>
      </c>
      <c r="AH77" s="34" t="b">
        <f t="shared" si="271"/>
        <v>0</v>
      </c>
      <c r="AI77" s="34" t="b">
        <f t="shared" si="271"/>
        <v>0</v>
      </c>
      <c r="AJ77" s="34" t="b">
        <f t="shared" si="271"/>
        <v>0</v>
      </c>
      <c r="AK77" s="34" t="b">
        <f t="shared" si="271"/>
        <v>0</v>
      </c>
      <c r="AL77" s="34" t="b">
        <f t="shared" si="271"/>
        <v>0</v>
      </c>
      <c r="AM77" s="34" t="b">
        <f t="shared" si="271"/>
        <v>0</v>
      </c>
      <c r="AN77" s="34" t="b">
        <f t="shared" si="271"/>
        <v>0</v>
      </c>
      <c r="AO77" s="34" t="b">
        <f t="shared" si="271"/>
        <v>0</v>
      </c>
      <c r="AP77" s="34" t="b">
        <f t="shared" si="271"/>
        <v>0</v>
      </c>
      <c r="AQ77" s="34" t="b">
        <f t="shared" si="271"/>
        <v>0</v>
      </c>
      <c r="AR77" s="34" t="b">
        <f t="shared" si="271"/>
        <v>0</v>
      </c>
      <c r="AS77" s="34" t="b">
        <f t="shared" si="271"/>
        <v>0</v>
      </c>
      <c r="AT77" s="34" t="b">
        <f t="shared" si="271"/>
        <v>0</v>
      </c>
      <c r="AU77" s="34" t="b">
        <f t="shared" si="271"/>
        <v>0</v>
      </c>
      <c r="AV77" s="34" t="b">
        <f t="shared" si="271"/>
        <v>0</v>
      </c>
      <c r="AW77" s="34" t="b">
        <f t="shared" si="271"/>
        <v>0</v>
      </c>
      <c r="AX77" s="34" t="b">
        <f t="shared" si="271"/>
        <v>0</v>
      </c>
      <c r="AY77" s="34" t="b">
        <f t="shared" si="271"/>
        <v>0</v>
      </c>
      <c r="AZ77" s="34" t="b">
        <f t="shared" si="271"/>
        <v>0</v>
      </c>
      <c r="BA77" s="34" t="b">
        <f t="shared" si="271"/>
        <v>0</v>
      </c>
      <c r="BB77" s="34" t="b">
        <f t="shared" si="271"/>
        <v>0</v>
      </c>
      <c r="BC77" s="34" t="b">
        <f t="shared" si="271"/>
        <v>0</v>
      </c>
      <c r="BD77" s="34" t="b">
        <f t="shared" si="271"/>
        <v>0</v>
      </c>
      <c r="BE77" s="34" t="b">
        <f t="shared" si="271"/>
        <v>0</v>
      </c>
      <c r="BF77" s="34" t="b">
        <f t="shared" si="271"/>
        <v>0</v>
      </c>
      <c r="BG77" s="34" t="b">
        <f t="shared" si="271"/>
        <v>0</v>
      </c>
      <c r="BH77" s="34" t="b">
        <f t="shared" si="271"/>
        <v>0</v>
      </c>
      <c r="BI77" s="34" t="b">
        <f t="shared" si="271"/>
        <v>0</v>
      </c>
      <c r="BJ77" s="34" t="b">
        <f t="shared" si="271"/>
        <v>0</v>
      </c>
      <c r="BK77" s="34" t="b">
        <f t="shared" si="271"/>
        <v>0</v>
      </c>
      <c r="BL77" s="34" t="b">
        <f t="shared" si="271"/>
        <v>0</v>
      </c>
      <c r="BM77" s="34" t="b">
        <f t="shared" si="271"/>
        <v>0</v>
      </c>
      <c r="BN77" s="34" t="b">
        <f t="shared" si="271"/>
        <v>0</v>
      </c>
      <c r="BO77" s="34" t="b">
        <f t="shared" si="271"/>
        <v>0</v>
      </c>
      <c r="BP77" s="34" t="b">
        <f t="shared" si="271"/>
        <v>0</v>
      </c>
      <c r="BQ77" s="34" t="b">
        <f t="shared" si="271"/>
        <v>0</v>
      </c>
      <c r="BR77" s="34" t="b">
        <f t="shared" si="271"/>
        <v>0</v>
      </c>
      <c r="BS77" s="34" t="b">
        <f t="shared" si="271"/>
        <v>0</v>
      </c>
      <c r="BT77" s="34" t="b">
        <f t="shared" si="271"/>
        <v>0</v>
      </c>
      <c r="BU77" s="34" t="b">
        <f t="shared" si="271"/>
        <v>0</v>
      </c>
      <c r="BV77" s="34" t="b">
        <f t="shared" si="271"/>
        <v>0</v>
      </c>
      <c r="BW77" s="9" t="s">
        <v>76</v>
      </c>
    </row>
    <row r="78" spans="2:75" s="8" customFormat="1" x14ac:dyDescent="0.35">
      <c r="D78" s="8" t="s">
        <v>28</v>
      </c>
      <c r="K78" s="2" t="s">
        <v>3</v>
      </c>
      <c r="O78" s="34" t="b">
        <f t="shared" ref="O78" si="272">AND(O73&lt;=FcstStartDate.In,FcstStartDate.In&lt;=O74)</f>
        <v>0</v>
      </c>
      <c r="P78" s="34" t="b">
        <f t="shared" ref="P78:BV78" si="273">AND(P73&lt;=FcstStartDate.In,FcstStartDate.In&lt;=P74)</f>
        <v>0</v>
      </c>
      <c r="Q78" s="34" t="b">
        <f t="shared" si="273"/>
        <v>0</v>
      </c>
      <c r="R78" s="34" t="b">
        <f t="shared" si="273"/>
        <v>1</v>
      </c>
      <c r="S78" s="34" t="b">
        <f t="shared" si="273"/>
        <v>0</v>
      </c>
      <c r="T78" s="34" t="b">
        <f t="shared" si="273"/>
        <v>0</v>
      </c>
      <c r="U78" s="34" t="b">
        <f t="shared" si="273"/>
        <v>0</v>
      </c>
      <c r="V78" s="34" t="b">
        <f t="shared" si="273"/>
        <v>0</v>
      </c>
      <c r="W78" s="34" t="b">
        <f t="shared" si="273"/>
        <v>0</v>
      </c>
      <c r="X78" s="34" t="b">
        <f t="shared" si="273"/>
        <v>0</v>
      </c>
      <c r="Y78" s="34" t="b">
        <f t="shared" si="273"/>
        <v>0</v>
      </c>
      <c r="Z78" s="34" t="b">
        <f t="shared" si="273"/>
        <v>0</v>
      </c>
      <c r="AA78" s="34" t="b">
        <f t="shared" si="273"/>
        <v>0</v>
      </c>
      <c r="AB78" s="34" t="b">
        <f t="shared" si="273"/>
        <v>0</v>
      </c>
      <c r="AC78" s="34" t="b">
        <f t="shared" si="273"/>
        <v>0</v>
      </c>
      <c r="AD78" s="34" t="b">
        <f t="shared" si="273"/>
        <v>0</v>
      </c>
      <c r="AE78" s="34" t="b">
        <f t="shared" si="273"/>
        <v>0</v>
      </c>
      <c r="AF78" s="34" t="b">
        <f t="shared" si="273"/>
        <v>0</v>
      </c>
      <c r="AG78" s="34" t="b">
        <f t="shared" si="273"/>
        <v>0</v>
      </c>
      <c r="AH78" s="34" t="b">
        <f t="shared" si="273"/>
        <v>0</v>
      </c>
      <c r="AI78" s="34" t="b">
        <f t="shared" si="273"/>
        <v>0</v>
      </c>
      <c r="AJ78" s="34" t="b">
        <f t="shared" si="273"/>
        <v>0</v>
      </c>
      <c r="AK78" s="34" t="b">
        <f t="shared" si="273"/>
        <v>0</v>
      </c>
      <c r="AL78" s="34" t="b">
        <f t="shared" si="273"/>
        <v>0</v>
      </c>
      <c r="AM78" s="34" t="b">
        <f t="shared" si="273"/>
        <v>0</v>
      </c>
      <c r="AN78" s="34" t="b">
        <f t="shared" si="273"/>
        <v>0</v>
      </c>
      <c r="AO78" s="34" t="b">
        <f t="shared" si="273"/>
        <v>0</v>
      </c>
      <c r="AP78" s="34" t="b">
        <f t="shared" si="273"/>
        <v>0</v>
      </c>
      <c r="AQ78" s="34" t="b">
        <f t="shared" si="273"/>
        <v>0</v>
      </c>
      <c r="AR78" s="34" t="b">
        <f t="shared" si="273"/>
        <v>0</v>
      </c>
      <c r="AS78" s="34" t="b">
        <f t="shared" si="273"/>
        <v>0</v>
      </c>
      <c r="AT78" s="34" t="b">
        <f t="shared" si="273"/>
        <v>0</v>
      </c>
      <c r="AU78" s="34" t="b">
        <f t="shared" si="273"/>
        <v>0</v>
      </c>
      <c r="AV78" s="34" t="b">
        <f t="shared" si="273"/>
        <v>0</v>
      </c>
      <c r="AW78" s="34" t="b">
        <f t="shared" si="273"/>
        <v>0</v>
      </c>
      <c r="AX78" s="34" t="b">
        <f t="shared" si="273"/>
        <v>0</v>
      </c>
      <c r="AY78" s="34" t="b">
        <f t="shared" si="273"/>
        <v>0</v>
      </c>
      <c r="AZ78" s="34" t="b">
        <f t="shared" si="273"/>
        <v>0</v>
      </c>
      <c r="BA78" s="34" t="b">
        <f t="shared" si="273"/>
        <v>0</v>
      </c>
      <c r="BB78" s="34" t="b">
        <f t="shared" si="273"/>
        <v>0</v>
      </c>
      <c r="BC78" s="34" t="b">
        <f t="shared" si="273"/>
        <v>0</v>
      </c>
      <c r="BD78" s="34" t="b">
        <f t="shared" si="273"/>
        <v>0</v>
      </c>
      <c r="BE78" s="34" t="b">
        <f t="shared" si="273"/>
        <v>0</v>
      </c>
      <c r="BF78" s="34" t="b">
        <f t="shared" si="273"/>
        <v>0</v>
      </c>
      <c r="BG78" s="34" t="b">
        <f t="shared" si="273"/>
        <v>0</v>
      </c>
      <c r="BH78" s="34" t="b">
        <f t="shared" si="273"/>
        <v>0</v>
      </c>
      <c r="BI78" s="34" t="b">
        <f t="shared" si="273"/>
        <v>0</v>
      </c>
      <c r="BJ78" s="34" t="b">
        <f t="shared" si="273"/>
        <v>0</v>
      </c>
      <c r="BK78" s="34" t="b">
        <f t="shared" si="273"/>
        <v>0</v>
      </c>
      <c r="BL78" s="34" t="b">
        <f t="shared" si="273"/>
        <v>0</v>
      </c>
      <c r="BM78" s="34" t="b">
        <f t="shared" si="273"/>
        <v>0</v>
      </c>
      <c r="BN78" s="34" t="b">
        <f t="shared" si="273"/>
        <v>0</v>
      </c>
      <c r="BO78" s="34" t="b">
        <f t="shared" si="273"/>
        <v>0</v>
      </c>
      <c r="BP78" s="34" t="b">
        <f t="shared" si="273"/>
        <v>0</v>
      </c>
      <c r="BQ78" s="34" t="b">
        <f t="shared" si="273"/>
        <v>0</v>
      </c>
      <c r="BR78" s="34" t="b">
        <f t="shared" si="273"/>
        <v>0</v>
      </c>
      <c r="BS78" s="34" t="b">
        <f t="shared" si="273"/>
        <v>0</v>
      </c>
      <c r="BT78" s="34" t="b">
        <f t="shared" si="273"/>
        <v>0</v>
      </c>
      <c r="BU78" s="34" t="b">
        <f t="shared" si="273"/>
        <v>0</v>
      </c>
      <c r="BV78" s="34" t="b">
        <f t="shared" si="273"/>
        <v>0</v>
      </c>
      <c r="BW78" s="9" t="s">
        <v>77</v>
      </c>
    </row>
    <row r="79" spans="2:75" s="8" customFormat="1" x14ac:dyDescent="0.35">
      <c r="D79" s="8" t="s">
        <v>22</v>
      </c>
      <c r="K79" s="2" t="s">
        <v>38</v>
      </c>
      <c r="O79" s="35" t="str">
        <f>IF(O77,"Act",IF(O78,"Current Prd","Fcst"))</f>
        <v>Act</v>
      </c>
      <c r="P79" s="35" t="str">
        <f t="shared" ref="P79:BV79" si="274">IF(P77,"Act",IF(P78,"Current Prd","Fcst"))</f>
        <v>Act</v>
      </c>
      <c r="Q79" s="35" t="str">
        <f t="shared" si="274"/>
        <v>Act</v>
      </c>
      <c r="R79" s="35" t="str">
        <f t="shared" si="274"/>
        <v>Current Prd</v>
      </c>
      <c r="S79" s="35" t="str">
        <f t="shared" si="274"/>
        <v>Fcst</v>
      </c>
      <c r="T79" s="35" t="str">
        <f t="shared" si="274"/>
        <v>Fcst</v>
      </c>
      <c r="U79" s="35" t="str">
        <f t="shared" si="274"/>
        <v>Fcst</v>
      </c>
      <c r="V79" s="35" t="str">
        <f t="shared" si="274"/>
        <v>Fcst</v>
      </c>
      <c r="W79" s="35" t="str">
        <f t="shared" si="274"/>
        <v>Fcst</v>
      </c>
      <c r="X79" s="35" t="str">
        <f t="shared" si="274"/>
        <v>Fcst</v>
      </c>
      <c r="Y79" s="35" t="str">
        <f t="shared" si="274"/>
        <v>Fcst</v>
      </c>
      <c r="Z79" s="35" t="str">
        <f t="shared" si="274"/>
        <v>Fcst</v>
      </c>
      <c r="AA79" s="35" t="str">
        <f t="shared" si="274"/>
        <v>Fcst</v>
      </c>
      <c r="AB79" s="35" t="str">
        <f t="shared" si="274"/>
        <v>Fcst</v>
      </c>
      <c r="AC79" s="35" t="str">
        <f t="shared" si="274"/>
        <v>Fcst</v>
      </c>
      <c r="AD79" s="35" t="str">
        <f t="shared" si="274"/>
        <v>Fcst</v>
      </c>
      <c r="AE79" s="35" t="str">
        <f t="shared" si="274"/>
        <v>Fcst</v>
      </c>
      <c r="AF79" s="35" t="str">
        <f t="shared" si="274"/>
        <v>Fcst</v>
      </c>
      <c r="AG79" s="35" t="str">
        <f t="shared" si="274"/>
        <v>Fcst</v>
      </c>
      <c r="AH79" s="35" t="str">
        <f t="shared" si="274"/>
        <v>Fcst</v>
      </c>
      <c r="AI79" s="35" t="str">
        <f t="shared" si="274"/>
        <v>Fcst</v>
      </c>
      <c r="AJ79" s="35" t="str">
        <f t="shared" si="274"/>
        <v>Fcst</v>
      </c>
      <c r="AK79" s="35" t="str">
        <f t="shared" si="274"/>
        <v>Fcst</v>
      </c>
      <c r="AL79" s="35" t="str">
        <f t="shared" si="274"/>
        <v>Fcst</v>
      </c>
      <c r="AM79" s="35" t="str">
        <f t="shared" si="274"/>
        <v>Fcst</v>
      </c>
      <c r="AN79" s="35" t="str">
        <f t="shared" si="274"/>
        <v>Fcst</v>
      </c>
      <c r="AO79" s="35" t="str">
        <f t="shared" si="274"/>
        <v>Fcst</v>
      </c>
      <c r="AP79" s="35" t="str">
        <f t="shared" si="274"/>
        <v>Fcst</v>
      </c>
      <c r="AQ79" s="35" t="str">
        <f t="shared" si="274"/>
        <v>Fcst</v>
      </c>
      <c r="AR79" s="35" t="str">
        <f t="shared" si="274"/>
        <v>Fcst</v>
      </c>
      <c r="AS79" s="35" t="str">
        <f t="shared" si="274"/>
        <v>Fcst</v>
      </c>
      <c r="AT79" s="35" t="str">
        <f t="shared" si="274"/>
        <v>Fcst</v>
      </c>
      <c r="AU79" s="35" t="str">
        <f t="shared" si="274"/>
        <v>Fcst</v>
      </c>
      <c r="AV79" s="35" t="str">
        <f t="shared" si="274"/>
        <v>Fcst</v>
      </c>
      <c r="AW79" s="35" t="str">
        <f t="shared" si="274"/>
        <v>Fcst</v>
      </c>
      <c r="AX79" s="35" t="str">
        <f t="shared" si="274"/>
        <v>Fcst</v>
      </c>
      <c r="AY79" s="35" t="str">
        <f t="shared" si="274"/>
        <v>Fcst</v>
      </c>
      <c r="AZ79" s="35" t="str">
        <f t="shared" si="274"/>
        <v>Fcst</v>
      </c>
      <c r="BA79" s="35" t="str">
        <f t="shared" si="274"/>
        <v>Fcst</v>
      </c>
      <c r="BB79" s="35" t="str">
        <f t="shared" si="274"/>
        <v>Fcst</v>
      </c>
      <c r="BC79" s="35" t="str">
        <f t="shared" si="274"/>
        <v>Fcst</v>
      </c>
      <c r="BD79" s="35" t="str">
        <f t="shared" si="274"/>
        <v>Fcst</v>
      </c>
      <c r="BE79" s="35" t="str">
        <f t="shared" si="274"/>
        <v>Fcst</v>
      </c>
      <c r="BF79" s="35" t="str">
        <f t="shared" si="274"/>
        <v>Fcst</v>
      </c>
      <c r="BG79" s="35" t="str">
        <f t="shared" si="274"/>
        <v>Fcst</v>
      </c>
      <c r="BH79" s="35" t="str">
        <f t="shared" si="274"/>
        <v>Fcst</v>
      </c>
      <c r="BI79" s="35" t="str">
        <f t="shared" si="274"/>
        <v>Fcst</v>
      </c>
      <c r="BJ79" s="35" t="str">
        <f t="shared" si="274"/>
        <v>Fcst</v>
      </c>
      <c r="BK79" s="35" t="str">
        <f t="shared" si="274"/>
        <v>Fcst</v>
      </c>
      <c r="BL79" s="35" t="str">
        <f t="shared" si="274"/>
        <v>Fcst</v>
      </c>
      <c r="BM79" s="35" t="str">
        <f t="shared" si="274"/>
        <v>Fcst</v>
      </c>
      <c r="BN79" s="35" t="str">
        <f t="shared" si="274"/>
        <v>Fcst</v>
      </c>
      <c r="BO79" s="35" t="str">
        <f t="shared" si="274"/>
        <v>Fcst</v>
      </c>
      <c r="BP79" s="35" t="str">
        <f t="shared" si="274"/>
        <v>Fcst</v>
      </c>
      <c r="BQ79" s="35" t="str">
        <f t="shared" si="274"/>
        <v>Fcst</v>
      </c>
      <c r="BR79" s="35" t="str">
        <f t="shared" si="274"/>
        <v>Fcst</v>
      </c>
      <c r="BS79" s="35" t="str">
        <f t="shared" si="274"/>
        <v>Fcst</v>
      </c>
      <c r="BT79" s="35" t="str">
        <f t="shared" si="274"/>
        <v>Fcst</v>
      </c>
      <c r="BU79" s="35" t="str">
        <f t="shared" si="274"/>
        <v>Fcst</v>
      </c>
      <c r="BV79" s="35" t="str">
        <f t="shared" si="274"/>
        <v>Fcst</v>
      </c>
      <c r="BW79" s="9" t="s">
        <v>78</v>
      </c>
    </row>
    <row r="80" spans="2:75" s="8" customFormat="1" x14ac:dyDescent="0.35"/>
    <row r="81" spans="2:75" s="8" customFormat="1" x14ac:dyDescent="0.35">
      <c r="D81" s="8" t="s">
        <v>19</v>
      </c>
      <c r="K81" s="2" t="s">
        <v>41</v>
      </c>
      <c r="O81" s="16">
        <f t="shared" ref="O81:AT81" si="275">INDEX(YearLabel.A.Ca,MATCH(O73,PeriodFrom.A.Ca,1))</f>
        <v>2023</v>
      </c>
      <c r="P81" s="16">
        <f t="shared" si="275"/>
        <v>2023</v>
      </c>
      <c r="Q81" s="16">
        <f t="shared" si="275"/>
        <v>2023</v>
      </c>
      <c r="R81" s="16">
        <f t="shared" si="275"/>
        <v>2023</v>
      </c>
      <c r="S81" s="16">
        <f t="shared" si="275"/>
        <v>2024</v>
      </c>
      <c r="T81" s="16">
        <f t="shared" si="275"/>
        <v>2024</v>
      </c>
      <c r="U81" s="16">
        <f t="shared" si="275"/>
        <v>2024</v>
      </c>
      <c r="V81" s="16">
        <f t="shared" si="275"/>
        <v>2024</v>
      </c>
      <c r="W81" s="16">
        <f t="shared" si="275"/>
        <v>2025</v>
      </c>
      <c r="X81" s="16">
        <f t="shared" si="275"/>
        <v>2025</v>
      </c>
      <c r="Y81" s="16">
        <f t="shared" si="275"/>
        <v>2025</v>
      </c>
      <c r="Z81" s="16">
        <f t="shared" si="275"/>
        <v>2025</v>
      </c>
      <c r="AA81" s="16">
        <f t="shared" si="275"/>
        <v>2026</v>
      </c>
      <c r="AB81" s="16">
        <f t="shared" si="275"/>
        <v>2026</v>
      </c>
      <c r="AC81" s="16">
        <f t="shared" si="275"/>
        <v>2026</v>
      </c>
      <c r="AD81" s="16">
        <f t="shared" si="275"/>
        <v>2026</v>
      </c>
      <c r="AE81" s="16">
        <f t="shared" si="275"/>
        <v>2027</v>
      </c>
      <c r="AF81" s="16">
        <f t="shared" si="275"/>
        <v>2027</v>
      </c>
      <c r="AG81" s="16">
        <f t="shared" si="275"/>
        <v>2027</v>
      </c>
      <c r="AH81" s="16">
        <f t="shared" si="275"/>
        <v>2027</v>
      </c>
      <c r="AI81" s="16">
        <f t="shared" si="275"/>
        <v>2028</v>
      </c>
      <c r="AJ81" s="16">
        <f t="shared" si="275"/>
        <v>2028</v>
      </c>
      <c r="AK81" s="16">
        <f t="shared" si="275"/>
        <v>2028</v>
      </c>
      <c r="AL81" s="16">
        <f t="shared" si="275"/>
        <v>2028</v>
      </c>
      <c r="AM81" s="16">
        <f t="shared" si="275"/>
        <v>2029</v>
      </c>
      <c r="AN81" s="16">
        <f t="shared" si="275"/>
        <v>2029</v>
      </c>
      <c r="AO81" s="16">
        <f t="shared" si="275"/>
        <v>2029</v>
      </c>
      <c r="AP81" s="16">
        <f t="shared" si="275"/>
        <v>2029</v>
      </c>
      <c r="AQ81" s="16">
        <f t="shared" si="275"/>
        <v>2030</v>
      </c>
      <c r="AR81" s="16">
        <f t="shared" si="275"/>
        <v>2030</v>
      </c>
      <c r="AS81" s="16">
        <f t="shared" si="275"/>
        <v>2030</v>
      </c>
      <c r="AT81" s="16">
        <f t="shared" si="275"/>
        <v>2030</v>
      </c>
      <c r="AU81" s="16">
        <f t="shared" ref="AU81:BV81" si="276">INDEX(YearLabel.A.Ca,MATCH(AU73,PeriodFrom.A.Ca,1))</f>
        <v>2031</v>
      </c>
      <c r="AV81" s="16">
        <f t="shared" si="276"/>
        <v>2031</v>
      </c>
      <c r="AW81" s="16">
        <f t="shared" si="276"/>
        <v>2031</v>
      </c>
      <c r="AX81" s="16">
        <f t="shared" si="276"/>
        <v>2031</v>
      </c>
      <c r="AY81" s="16">
        <f t="shared" si="276"/>
        <v>2032</v>
      </c>
      <c r="AZ81" s="16">
        <f t="shared" si="276"/>
        <v>2032</v>
      </c>
      <c r="BA81" s="16">
        <f t="shared" si="276"/>
        <v>2032</v>
      </c>
      <c r="BB81" s="16">
        <f t="shared" si="276"/>
        <v>2032</v>
      </c>
      <c r="BC81" s="16">
        <f t="shared" si="276"/>
        <v>2033</v>
      </c>
      <c r="BD81" s="16">
        <f t="shared" si="276"/>
        <v>2033</v>
      </c>
      <c r="BE81" s="16">
        <f t="shared" si="276"/>
        <v>2033</v>
      </c>
      <c r="BF81" s="16">
        <f t="shared" si="276"/>
        <v>2033</v>
      </c>
      <c r="BG81" s="16">
        <f t="shared" si="276"/>
        <v>2034</v>
      </c>
      <c r="BH81" s="16">
        <f t="shared" si="276"/>
        <v>2034</v>
      </c>
      <c r="BI81" s="16">
        <f t="shared" si="276"/>
        <v>2034</v>
      </c>
      <c r="BJ81" s="16">
        <f t="shared" si="276"/>
        <v>2034</v>
      </c>
      <c r="BK81" s="16">
        <f t="shared" si="276"/>
        <v>2035</v>
      </c>
      <c r="BL81" s="16">
        <f t="shared" si="276"/>
        <v>2035</v>
      </c>
      <c r="BM81" s="16">
        <f t="shared" si="276"/>
        <v>2035</v>
      </c>
      <c r="BN81" s="16">
        <f t="shared" si="276"/>
        <v>2035</v>
      </c>
      <c r="BO81" s="16">
        <f t="shared" si="276"/>
        <v>2036</v>
      </c>
      <c r="BP81" s="16">
        <f t="shared" si="276"/>
        <v>2036</v>
      </c>
      <c r="BQ81" s="16">
        <f t="shared" si="276"/>
        <v>2036</v>
      </c>
      <c r="BR81" s="16">
        <f t="shared" si="276"/>
        <v>2036</v>
      </c>
      <c r="BS81" s="16">
        <f t="shared" si="276"/>
        <v>2037</v>
      </c>
      <c r="BT81" s="16">
        <f t="shared" si="276"/>
        <v>2037</v>
      </c>
      <c r="BU81" s="16">
        <f t="shared" si="276"/>
        <v>2037</v>
      </c>
      <c r="BV81" s="16">
        <f t="shared" si="276"/>
        <v>2037</v>
      </c>
      <c r="BW81" s="9" t="s">
        <v>79</v>
      </c>
    </row>
    <row r="82" spans="2:75" s="8" customFormat="1" x14ac:dyDescent="0.35">
      <c r="D82" s="8" t="s">
        <v>126</v>
      </c>
      <c r="K82" s="2" t="s">
        <v>47</v>
      </c>
      <c r="M82" s="18" t="s">
        <v>47</v>
      </c>
      <c r="O82" s="16" t="str">
        <f t="shared" ref="O82:R83" si="277">O88&amp;$M82</f>
        <v>1H</v>
      </c>
      <c r="P82" s="16" t="str">
        <f t="shared" si="277"/>
        <v>1H</v>
      </c>
      <c r="Q82" s="16" t="str">
        <f t="shared" si="277"/>
        <v>2H</v>
      </c>
      <c r="R82" s="16" t="str">
        <f t="shared" si="277"/>
        <v>2H</v>
      </c>
      <c r="S82" s="16" t="str">
        <f t="shared" ref="S82:AH82" si="278">S88&amp;$M82</f>
        <v>1H</v>
      </c>
      <c r="T82" s="16" t="str">
        <f t="shared" si="278"/>
        <v>1H</v>
      </c>
      <c r="U82" s="16" t="str">
        <f t="shared" si="278"/>
        <v>2H</v>
      </c>
      <c r="V82" s="16" t="str">
        <f t="shared" si="278"/>
        <v>2H</v>
      </c>
      <c r="W82" s="16" t="str">
        <f t="shared" si="278"/>
        <v>1H</v>
      </c>
      <c r="X82" s="16" t="str">
        <f t="shared" si="278"/>
        <v>1H</v>
      </c>
      <c r="Y82" s="16" t="str">
        <f t="shared" si="278"/>
        <v>2H</v>
      </c>
      <c r="Z82" s="16" t="str">
        <f t="shared" si="278"/>
        <v>2H</v>
      </c>
      <c r="AA82" s="16" t="str">
        <f t="shared" si="278"/>
        <v>1H</v>
      </c>
      <c r="AB82" s="16" t="str">
        <f t="shared" si="278"/>
        <v>1H</v>
      </c>
      <c r="AC82" s="16" t="str">
        <f t="shared" si="278"/>
        <v>2H</v>
      </c>
      <c r="AD82" s="16" t="str">
        <f t="shared" si="278"/>
        <v>2H</v>
      </c>
      <c r="AE82" s="16" t="str">
        <f t="shared" si="278"/>
        <v>1H</v>
      </c>
      <c r="AF82" s="16" t="str">
        <f t="shared" si="278"/>
        <v>1H</v>
      </c>
      <c r="AG82" s="16" t="str">
        <f t="shared" si="278"/>
        <v>2H</v>
      </c>
      <c r="AH82" s="16" t="str">
        <f t="shared" si="278"/>
        <v>2H</v>
      </c>
      <c r="AI82" s="16" t="str">
        <f t="shared" ref="AI82:BV82" si="279">AI88&amp;$M82</f>
        <v>1H</v>
      </c>
      <c r="AJ82" s="16" t="str">
        <f t="shared" si="279"/>
        <v>1H</v>
      </c>
      <c r="AK82" s="16" t="str">
        <f t="shared" si="279"/>
        <v>2H</v>
      </c>
      <c r="AL82" s="16" t="str">
        <f t="shared" si="279"/>
        <v>2H</v>
      </c>
      <c r="AM82" s="16" t="str">
        <f t="shared" si="279"/>
        <v>1H</v>
      </c>
      <c r="AN82" s="16" t="str">
        <f t="shared" si="279"/>
        <v>1H</v>
      </c>
      <c r="AO82" s="16" t="str">
        <f t="shared" si="279"/>
        <v>2H</v>
      </c>
      <c r="AP82" s="16" t="str">
        <f t="shared" si="279"/>
        <v>2H</v>
      </c>
      <c r="AQ82" s="16" t="str">
        <f t="shared" si="279"/>
        <v>1H</v>
      </c>
      <c r="AR82" s="16" t="str">
        <f t="shared" si="279"/>
        <v>1H</v>
      </c>
      <c r="AS82" s="16" t="str">
        <f t="shared" si="279"/>
        <v>2H</v>
      </c>
      <c r="AT82" s="16" t="str">
        <f t="shared" si="279"/>
        <v>2H</v>
      </c>
      <c r="AU82" s="16" t="str">
        <f t="shared" si="279"/>
        <v>1H</v>
      </c>
      <c r="AV82" s="16" t="str">
        <f t="shared" si="279"/>
        <v>1H</v>
      </c>
      <c r="AW82" s="16" t="str">
        <f t="shared" si="279"/>
        <v>2H</v>
      </c>
      <c r="AX82" s="16" t="str">
        <f t="shared" si="279"/>
        <v>2H</v>
      </c>
      <c r="AY82" s="16" t="str">
        <f t="shared" si="279"/>
        <v>1H</v>
      </c>
      <c r="AZ82" s="16" t="str">
        <f t="shared" si="279"/>
        <v>1H</v>
      </c>
      <c r="BA82" s="16" t="str">
        <f t="shared" si="279"/>
        <v>2H</v>
      </c>
      <c r="BB82" s="16" t="str">
        <f t="shared" si="279"/>
        <v>2H</v>
      </c>
      <c r="BC82" s="16" t="str">
        <f t="shared" si="279"/>
        <v>1H</v>
      </c>
      <c r="BD82" s="16" t="str">
        <f t="shared" si="279"/>
        <v>1H</v>
      </c>
      <c r="BE82" s="16" t="str">
        <f t="shared" si="279"/>
        <v>2H</v>
      </c>
      <c r="BF82" s="16" t="str">
        <f t="shared" si="279"/>
        <v>2H</v>
      </c>
      <c r="BG82" s="16" t="str">
        <f t="shared" si="279"/>
        <v>1H</v>
      </c>
      <c r="BH82" s="16" t="str">
        <f t="shared" si="279"/>
        <v>1H</v>
      </c>
      <c r="BI82" s="16" t="str">
        <f t="shared" si="279"/>
        <v>2H</v>
      </c>
      <c r="BJ82" s="16" t="str">
        <f t="shared" si="279"/>
        <v>2H</v>
      </c>
      <c r="BK82" s="16" t="str">
        <f t="shared" si="279"/>
        <v>1H</v>
      </c>
      <c r="BL82" s="16" t="str">
        <f t="shared" si="279"/>
        <v>1H</v>
      </c>
      <c r="BM82" s="16" t="str">
        <f t="shared" si="279"/>
        <v>2H</v>
      </c>
      <c r="BN82" s="16" t="str">
        <f t="shared" si="279"/>
        <v>2H</v>
      </c>
      <c r="BO82" s="16" t="str">
        <f t="shared" si="279"/>
        <v>1H</v>
      </c>
      <c r="BP82" s="16" t="str">
        <f t="shared" si="279"/>
        <v>1H</v>
      </c>
      <c r="BQ82" s="16" t="str">
        <f t="shared" si="279"/>
        <v>2H</v>
      </c>
      <c r="BR82" s="16" t="str">
        <f t="shared" si="279"/>
        <v>2H</v>
      </c>
      <c r="BS82" s="16" t="str">
        <f t="shared" si="279"/>
        <v>1H</v>
      </c>
      <c r="BT82" s="16" t="str">
        <f t="shared" si="279"/>
        <v>1H</v>
      </c>
      <c r="BU82" s="16" t="str">
        <f t="shared" si="279"/>
        <v>2H</v>
      </c>
      <c r="BV82" s="16" t="str">
        <f t="shared" si="279"/>
        <v>2H</v>
      </c>
      <c r="BW82" s="9" t="s">
        <v>124</v>
      </c>
    </row>
    <row r="83" spans="2:75" s="8" customFormat="1" x14ac:dyDescent="0.35">
      <c r="D83" s="8" t="s">
        <v>46</v>
      </c>
      <c r="K83" s="2" t="s">
        <v>48</v>
      </c>
      <c r="M83" s="18" t="s">
        <v>48</v>
      </c>
      <c r="O83" s="16" t="str">
        <f t="shared" si="277"/>
        <v>1Q</v>
      </c>
      <c r="P83" s="16" t="str">
        <f t="shared" si="277"/>
        <v>2Q</v>
      </c>
      <c r="Q83" s="16" t="str">
        <f t="shared" si="277"/>
        <v>3Q</v>
      </c>
      <c r="R83" s="16" t="str">
        <f t="shared" si="277"/>
        <v>4Q</v>
      </c>
      <c r="S83" s="16" t="str">
        <f t="shared" ref="S83:AH83" si="280">S89&amp;$M83</f>
        <v>1Q</v>
      </c>
      <c r="T83" s="16" t="str">
        <f t="shared" si="280"/>
        <v>2Q</v>
      </c>
      <c r="U83" s="16" t="str">
        <f t="shared" si="280"/>
        <v>3Q</v>
      </c>
      <c r="V83" s="16" t="str">
        <f t="shared" si="280"/>
        <v>4Q</v>
      </c>
      <c r="W83" s="16" t="str">
        <f t="shared" si="280"/>
        <v>1Q</v>
      </c>
      <c r="X83" s="16" t="str">
        <f t="shared" si="280"/>
        <v>2Q</v>
      </c>
      <c r="Y83" s="16" t="str">
        <f t="shared" si="280"/>
        <v>3Q</v>
      </c>
      <c r="Z83" s="16" t="str">
        <f t="shared" si="280"/>
        <v>4Q</v>
      </c>
      <c r="AA83" s="16" t="str">
        <f t="shared" si="280"/>
        <v>1Q</v>
      </c>
      <c r="AB83" s="16" t="str">
        <f t="shared" si="280"/>
        <v>2Q</v>
      </c>
      <c r="AC83" s="16" t="str">
        <f t="shared" si="280"/>
        <v>3Q</v>
      </c>
      <c r="AD83" s="16" t="str">
        <f t="shared" si="280"/>
        <v>4Q</v>
      </c>
      <c r="AE83" s="16" t="str">
        <f t="shared" si="280"/>
        <v>1Q</v>
      </c>
      <c r="AF83" s="16" t="str">
        <f t="shared" si="280"/>
        <v>2Q</v>
      </c>
      <c r="AG83" s="16" t="str">
        <f t="shared" si="280"/>
        <v>3Q</v>
      </c>
      <c r="AH83" s="16" t="str">
        <f t="shared" si="280"/>
        <v>4Q</v>
      </c>
      <c r="AI83" s="16" t="str">
        <f t="shared" ref="AI83:BV83" si="281">AI89&amp;$M83</f>
        <v>1Q</v>
      </c>
      <c r="AJ83" s="16" t="str">
        <f t="shared" si="281"/>
        <v>2Q</v>
      </c>
      <c r="AK83" s="16" t="str">
        <f t="shared" si="281"/>
        <v>3Q</v>
      </c>
      <c r="AL83" s="16" t="str">
        <f t="shared" si="281"/>
        <v>4Q</v>
      </c>
      <c r="AM83" s="16" t="str">
        <f t="shared" si="281"/>
        <v>1Q</v>
      </c>
      <c r="AN83" s="16" t="str">
        <f t="shared" si="281"/>
        <v>2Q</v>
      </c>
      <c r="AO83" s="16" t="str">
        <f t="shared" si="281"/>
        <v>3Q</v>
      </c>
      <c r="AP83" s="16" t="str">
        <f t="shared" si="281"/>
        <v>4Q</v>
      </c>
      <c r="AQ83" s="16" t="str">
        <f t="shared" si="281"/>
        <v>1Q</v>
      </c>
      <c r="AR83" s="16" t="str">
        <f t="shared" si="281"/>
        <v>2Q</v>
      </c>
      <c r="AS83" s="16" t="str">
        <f t="shared" si="281"/>
        <v>3Q</v>
      </c>
      <c r="AT83" s="16" t="str">
        <f t="shared" si="281"/>
        <v>4Q</v>
      </c>
      <c r="AU83" s="16" t="str">
        <f t="shared" si="281"/>
        <v>1Q</v>
      </c>
      <c r="AV83" s="16" t="str">
        <f t="shared" si="281"/>
        <v>2Q</v>
      </c>
      <c r="AW83" s="16" t="str">
        <f t="shared" si="281"/>
        <v>3Q</v>
      </c>
      <c r="AX83" s="16" t="str">
        <f t="shared" si="281"/>
        <v>4Q</v>
      </c>
      <c r="AY83" s="16" t="str">
        <f t="shared" si="281"/>
        <v>1Q</v>
      </c>
      <c r="AZ83" s="16" t="str">
        <f t="shared" si="281"/>
        <v>2Q</v>
      </c>
      <c r="BA83" s="16" t="str">
        <f t="shared" si="281"/>
        <v>3Q</v>
      </c>
      <c r="BB83" s="16" t="str">
        <f t="shared" si="281"/>
        <v>4Q</v>
      </c>
      <c r="BC83" s="16" t="str">
        <f t="shared" si="281"/>
        <v>1Q</v>
      </c>
      <c r="BD83" s="16" t="str">
        <f t="shared" si="281"/>
        <v>2Q</v>
      </c>
      <c r="BE83" s="16" t="str">
        <f t="shared" si="281"/>
        <v>3Q</v>
      </c>
      <c r="BF83" s="16" t="str">
        <f t="shared" si="281"/>
        <v>4Q</v>
      </c>
      <c r="BG83" s="16" t="str">
        <f t="shared" si="281"/>
        <v>1Q</v>
      </c>
      <c r="BH83" s="16" t="str">
        <f t="shared" si="281"/>
        <v>2Q</v>
      </c>
      <c r="BI83" s="16" t="str">
        <f t="shared" si="281"/>
        <v>3Q</v>
      </c>
      <c r="BJ83" s="16" t="str">
        <f t="shared" si="281"/>
        <v>4Q</v>
      </c>
      <c r="BK83" s="16" t="str">
        <f t="shared" si="281"/>
        <v>1Q</v>
      </c>
      <c r="BL83" s="16" t="str">
        <f t="shared" si="281"/>
        <v>2Q</v>
      </c>
      <c r="BM83" s="16" t="str">
        <f t="shared" si="281"/>
        <v>3Q</v>
      </c>
      <c r="BN83" s="16" t="str">
        <f t="shared" si="281"/>
        <v>4Q</v>
      </c>
      <c r="BO83" s="16" t="str">
        <f t="shared" si="281"/>
        <v>1Q</v>
      </c>
      <c r="BP83" s="16" t="str">
        <f t="shared" si="281"/>
        <v>2Q</v>
      </c>
      <c r="BQ83" s="16" t="str">
        <f t="shared" si="281"/>
        <v>3Q</v>
      </c>
      <c r="BR83" s="16" t="str">
        <f t="shared" si="281"/>
        <v>4Q</v>
      </c>
      <c r="BS83" s="16" t="str">
        <f t="shared" si="281"/>
        <v>1Q</v>
      </c>
      <c r="BT83" s="16" t="str">
        <f t="shared" si="281"/>
        <v>2Q</v>
      </c>
      <c r="BU83" s="16" t="str">
        <f t="shared" si="281"/>
        <v>3Q</v>
      </c>
      <c r="BV83" s="16" t="str">
        <f t="shared" si="281"/>
        <v>4Q</v>
      </c>
      <c r="BW83" s="9" t="s">
        <v>80</v>
      </c>
    </row>
    <row r="84" spans="2:75" s="8" customFormat="1" x14ac:dyDescent="0.35">
      <c r="K84" s="2"/>
      <c r="M84"/>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9"/>
    </row>
    <row r="85" spans="2:75" s="8" customFormat="1" x14ac:dyDescent="0.35">
      <c r="D85" s="8" t="s">
        <v>68</v>
      </c>
      <c r="K85" s="2" t="s">
        <v>40</v>
      </c>
      <c r="M85" s="12">
        <v>4</v>
      </c>
      <c r="O85" s="11">
        <f>ROUNDUP(O75/$M85,0)</f>
        <v>1</v>
      </c>
      <c r="P85" s="11">
        <f>ROUNDUP(P75/$M85,0)</f>
        <v>1</v>
      </c>
      <c r="Q85" s="11">
        <f>ROUNDUP(Q75/$M85,0)</f>
        <v>1</v>
      </c>
      <c r="R85" s="11">
        <f>ROUNDUP(R75/$M85,0)</f>
        <v>1</v>
      </c>
      <c r="S85" s="11">
        <f t="shared" ref="S85:AH85" si="282">ROUNDUP(S75/$M85,0)</f>
        <v>2</v>
      </c>
      <c r="T85" s="11">
        <f t="shared" si="282"/>
        <v>2</v>
      </c>
      <c r="U85" s="11">
        <f t="shared" si="282"/>
        <v>2</v>
      </c>
      <c r="V85" s="11">
        <f t="shared" si="282"/>
        <v>2</v>
      </c>
      <c r="W85" s="11">
        <f t="shared" si="282"/>
        <v>3</v>
      </c>
      <c r="X85" s="11">
        <f t="shared" si="282"/>
        <v>3</v>
      </c>
      <c r="Y85" s="11">
        <f t="shared" si="282"/>
        <v>3</v>
      </c>
      <c r="Z85" s="11">
        <f t="shared" si="282"/>
        <v>3</v>
      </c>
      <c r="AA85" s="11">
        <f t="shared" si="282"/>
        <v>4</v>
      </c>
      <c r="AB85" s="11">
        <f t="shared" si="282"/>
        <v>4</v>
      </c>
      <c r="AC85" s="11">
        <f t="shared" si="282"/>
        <v>4</v>
      </c>
      <c r="AD85" s="11">
        <f t="shared" si="282"/>
        <v>4</v>
      </c>
      <c r="AE85" s="11">
        <f t="shared" si="282"/>
        <v>5</v>
      </c>
      <c r="AF85" s="11">
        <f t="shared" si="282"/>
        <v>5</v>
      </c>
      <c r="AG85" s="11">
        <f t="shared" si="282"/>
        <v>5</v>
      </c>
      <c r="AH85" s="11">
        <f t="shared" si="282"/>
        <v>5</v>
      </c>
      <c r="AI85" s="11">
        <f t="shared" ref="AI85:BV85" si="283">ROUNDUP(AI75/$M85,0)</f>
        <v>6</v>
      </c>
      <c r="AJ85" s="11">
        <f t="shared" si="283"/>
        <v>6</v>
      </c>
      <c r="AK85" s="11">
        <f t="shared" si="283"/>
        <v>6</v>
      </c>
      <c r="AL85" s="11">
        <f t="shared" si="283"/>
        <v>6</v>
      </c>
      <c r="AM85" s="11">
        <f t="shared" si="283"/>
        <v>7</v>
      </c>
      <c r="AN85" s="11">
        <f t="shared" si="283"/>
        <v>7</v>
      </c>
      <c r="AO85" s="11">
        <f t="shared" si="283"/>
        <v>7</v>
      </c>
      <c r="AP85" s="11">
        <f t="shared" si="283"/>
        <v>7</v>
      </c>
      <c r="AQ85" s="11">
        <f t="shared" si="283"/>
        <v>8</v>
      </c>
      <c r="AR85" s="11">
        <f t="shared" si="283"/>
        <v>8</v>
      </c>
      <c r="AS85" s="11">
        <f t="shared" si="283"/>
        <v>8</v>
      </c>
      <c r="AT85" s="11">
        <f t="shared" si="283"/>
        <v>8</v>
      </c>
      <c r="AU85" s="11">
        <f t="shared" si="283"/>
        <v>9</v>
      </c>
      <c r="AV85" s="11">
        <f t="shared" si="283"/>
        <v>9</v>
      </c>
      <c r="AW85" s="11">
        <f t="shared" si="283"/>
        <v>9</v>
      </c>
      <c r="AX85" s="11">
        <f t="shared" si="283"/>
        <v>9</v>
      </c>
      <c r="AY85" s="11">
        <f t="shared" si="283"/>
        <v>10</v>
      </c>
      <c r="AZ85" s="11">
        <f t="shared" si="283"/>
        <v>10</v>
      </c>
      <c r="BA85" s="11">
        <f t="shared" si="283"/>
        <v>10</v>
      </c>
      <c r="BB85" s="11">
        <f t="shared" si="283"/>
        <v>10</v>
      </c>
      <c r="BC85" s="11">
        <f t="shared" si="283"/>
        <v>11</v>
      </c>
      <c r="BD85" s="11">
        <f t="shared" si="283"/>
        <v>11</v>
      </c>
      <c r="BE85" s="11">
        <f t="shared" si="283"/>
        <v>11</v>
      </c>
      <c r="BF85" s="11">
        <f t="shared" si="283"/>
        <v>11</v>
      </c>
      <c r="BG85" s="11">
        <f t="shared" si="283"/>
        <v>12</v>
      </c>
      <c r="BH85" s="11">
        <f t="shared" si="283"/>
        <v>12</v>
      </c>
      <c r="BI85" s="11">
        <f t="shared" si="283"/>
        <v>12</v>
      </c>
      <c r="BJ85" s="11">
        <f t="shared" si="283"/>
        <v>12</v>
      </c>
      <c r="BK85" s="11">
        <f t="shared" si="283"/>
        <v>13</v>
      </c>
      <c r="BL85" s="11">
        <f t="shared" si="283"/>
        <v>13</v>
      </c>
      <c r="BM85" s="11">
        <f t="shared" si="283"/>
        <v>13</v>
      </c>
      <c r="BN85" s="11">
        <f t="shared" si="283"/>
        <v>13</v>
      </c>
      <c r="BO85" s="11">
        <f t="shared" si="283"/>
        <v>14</v>
      </c>
      <c r="BP85" s="11">
        <f t="shared" si="283"/>
        <v>14</v>
      </c>
      <c r="BQ85" s="11">
        <f t="shared" si="283"/>
        <v>14</v>
      </c>
      <c r="BR85" s="11">
        <f t="shared" si="283"/>
        <v>14</v>
      </c>
      <c r="BS85" s="11">
        <f t="shared" si="283"/>
        <v>15</v>
      </c>
      <c r="BT85" s="11">
        <f t="shared" si="283"/>
        <v>15</v>
      </c>
      <c r="BU85" s="11">
        <f t="shared" si="283"/>
        <v>15</v>
      </c>
      <c r="BV85" s="11">
        <f t="shared" si="283"/>
        <v>15</v>
      </c>
      <c r="BW85" s="9" t="s">
        <v>107</v>
      </c>
    </row>
    <row r="86" spans="2:75" s="8" customFormat="1" x14ac:dyDescent="0.35">
      <c r="D86" s="8" t="s">
        <v>128</v>
      </c>
      <c r="K86" s="2" t="s">
        <v>40</v>
      </c>
      <c r="M86" s="12">
        <v>2</v>
      </c>
      <c r="O86" s="11">
        <f>ROUNDUP(O75/$M86,0)</f>
        <v>1</v>
      </c>
      <c r="P86" s="11">
        <f>ROUNDUP(P75/$M86,0)</f>
        <v>1</v>
      </c>
      <c r="Q86" s="11">
        <f>ROUNDUP(Q75/$M86,0)</f>
        <v>2</v>
      </c>
      <c r="R86" s="11">
        <f>ROUNDUP(R75/$M86,0)</f>
        <v>2</v>
      </c>
      <c r="S86" s="11">
        <f t="shared" ref="S86:AH86" si="284">ROUNDUP(S75/$M86,0)</f>
        <v>3</v>
      </c>
      <c r="T86" s="11">
        <f t="shared" si="284"/>
        <v>3</v>
      </c>
      <c r="U86" s="11">
        <f t="shared" si="284"/>
        <v>4</v>
      </c>
      <c r="V86" s="11">
        <f t="shared" si="284"/>
        <v>4</v>
      </c>
      <c r="W86" s="11">
        <f t="shared" si="284"/>
        <v>5</v>
      </c>
      <c r="X86" s="11">
        <f t="shared" si="284"/>
        <v>5</v>
      </c>
      <c r="Y86" s="11">
        <f t="shared" si="284"/>
        <v>6</v>
      </c>
      <c r="Z86" s="11">
        <f t="shared" si="284"/>
        <v>6</v>
      </c>
      <c r="AA86" s="11">
        <f t="shared" si="284"/>
        <v>7</v>
      </c>
      <c r="AB86" s="11">
        <f t="shared" si="284"/>
        <v>7</v>
      </c>
      <c r="AC86" s="11">
        <f t="shared" si="284"/>
        <v>8</v>
      </c>
      <c r="AD86" s="11">
        <f t="shared" si="284"/>
        <v>8</v>
      </c>
      <c r="AE86" s="11">
        <f t="shared" si="284"/>
        <v>9</v>
      </c>
      <c r="AF86" s="11">
        <f t="shared" si="284"/>
        <v>9</v>
      </c>
      <c r="AG86" s="11">
        <f t="shared" si="284"/>
        <v>10</v>
      </c>
      <c r="AH86" s="11">
        <f t="shared" si="284"/>
        <v>10</v>
      </c>
      <c r="AI86" s="11">
        <f t="shared" ref="AI86:BV86" si="285">ROUNDUP(AI75/$M86,0)</f>
        <v>11</v>
      </c>
      <c r="AJ86" s="11">
        <f t="shared" si="285"/>
        <v>11</v>
      </c>
      <c r="AK86" s="11">
        <f t="shared" si="285"/>
        <v>12</v>
      </c>
      <c r="AL86" s="11">
        <f t="shared" si="285"/>
        <v>12</v>
      </c>
      <c r="AM86" s="11">
        <f t="shared" si="285"/>
        <v>13</v>
      </c>
      <c r="AN86" s="11">
        <f t="shared" si="285"/>
        <v>13</v>
      </c>
      <c r="AO86" s="11">
        <f t="shared" si="285"/>
        <v>14</v>
      </c>
      <c r="AP86" s="11">
        <f t="shared" si="285"/>
        <v>14</v>
      </c>
      <c r="AQ86" s="11">
        <f t="shared" si="285"/>
        <v>15</v>
      </c>
      <c r="AR86" s="11">
        <f t="shared" si="285"/>
        <v>15</v>
      </c>
      <c r="AS86" s="11">
        <f t="shared" si="285"/>
        <v>16</v>
      </c>
      <c r="AT86" s="11">
        <f t="shared" si="285"/>
        <v>16</v>
      </c>
      <c r="AU86" s="11">
        <f t="shared" si="285"/>
        <v>17</v>
      </c>
      <c r="AV86" s="11">
        <f t="shared" si="285"/>
        <v>17</v>
      </c>
      <c r="AW86" s="11">
        <f t="shared" si="285"/>
        <v>18</v>
      </c>
      <c r="AX86" s="11">
        <f t="shared" si="285"/>
        <v>18</v>
      </c>
      <c r="AY86" s="11">
        <f t="shared" si="285"/>
        <v>19</v>
      </c>
      <c r="AZ86" s="11">
        <f t="shared" si="285"/>
        <v>19</v>
      </c>
      <c r="BA86" s="11">
        <f t="shared" si="285"/>
        <v>20</v>
      </c>
      <c r="BB86" s="11">
        <f t="shared" si="285"/>
        <v>20</v>
      </c>
      <c r="BC86" s="11">
        <f t="shared" si="285"/>
        <v>21</v>
      </c>
      <c r="BD86" s="11">
        <f t="shared" si="285"/>
        <v>21</v>
      </c>
      <c r="BE86" s="11">
        <f t="shared" si="285"/>
        <v>22</v>
      </c>
      <c r="BF86" s="11">
        <f t="shared" si="285"/>
        <v>22</v>
      </c>
      <c r="BG86" s="11">
        <f t="shared" si="285"/>
        <v>23</v>
      </c>
      <c r="BH86" s="11">
        <f t="shared" si="285"/>
        <v>23</v>
      </c>
      <c r="BI86" s="11">
        <f t="shared" si="285"/>
        <v>24</v>
      </c>
      <c r="BJ86" s="11">
        <f t="shared" si="285"/>
        <v>24</v>
      </c>
      <c r="BK86" s="11">
        <f t="shared" si="285"/>
        <v>25</v>
      </c>
      <c r="BL86" s="11">
        <f t="shared" si="285"/>
        <v>25</v>
      </c>
      <c r="BM86" s="11">
        <f t="shared" si="285"/>
        <v>26</v>
      </c>
      <c r="BN86" s="11">
        <f t="shared" si="285"/>
        <v>26</v>
      </c>
      <c r="BO86" s="11">
        <f t="shared" si="285"/>
        <v>27</v>
      </c>
      <c r="BP86" s="11">
        <f t="shared" si="285"/>
        <v>27</v>
      </c>
      <c r="BQ86" s="11">
        <f t="shared" si="285"/>
        <v>28</v>
      </c>
      <c r="BR86" s="11">
        <f t="shared" si="285"/>
        <v>28</v>
      </c>
      <c r="BS86" s="11">
        <f t="shared" si="285"/>
        <v>29</v>
      </c>
      <c r="BT86" s="11">
        <f t="shared" si="285"/>
        <v>29</v>
      </c>
      <c r="BU86" s="11">
        <f t="shared" si="285"/>
        <v>30</v>
      </c>
      <c r="BV86" s="11">
        <f t="shared" si="285"/>
        <v>30</v>
      </c>
      <c r="BW86" s="9" t="s">
        <v>125</v>
      </c>
    </row>
    <row r="87" spans="2:75" customFormat="1" x14ac:dyDescent="0.35">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row>
    <row r="88" spans="2:75" s="8" customFormat="1" x14ac:dyDescent="0.35">
      <c r="D88" s="8" t="s">
        <v>127</v>
      </c>
      <c r="K88" s="2" t="s">
        <v>40</v>
      </c>
      <c r="M88" s="12">
        <v>2</v>
      </c>
      <c r="O88" s="11">
        <f>IF(MOD(O86,$M88)=0,$M88,MOD(O86,$M88))</f>
        <v>1</v>
      </c>
      <c r="P88" s="11">
        <f t="shared" ref="P88:BV88" si="286">IF(MOD(P86,$M88)=0,$M88,MOD(P86,$M88))</f>
        <v>1</v>
      </c>
      <c r="Q88" s="11">
        <f t="shared" si="286"/>
        <v>2</v>
      </c>
      <c r="R88" s="11">
        <f t="shared" si="286"/>
        <v>2</v>
      </c>
      <c r="S88" s="11">
        <f t="shared" si="286"/>
        <v>1</v>
      </c>
      <c r="T88" s="11">
        <f t="shared" si="286"/>
        <v>1</v>
      </c>
      <c r="U88" s="11">
        <f t="shared" si="286"/>
        <v>2</v>
      </c>
      <c r="V88" s="11">
        <f t="shared" si="286"/>
        <v>2</v>
      </c>
      <c r="W88" s="11">
        <f t="shared" si="286"/>
        <v>1</v>
      </c>
      <c r="X88" s="11">
        <f t="shared" si="286"/>
        <v>1</v>
      </c>
      <c r="Y88" s="11">
        <f t="shared" si="286"/>
        <v>2</v>
      </c>
      <c r="Z88" s="11">
        <f t="shared" si="286"/>
        <v>2</v>
      </c>
      <c r="AA88" s="11">
        <f t="shared" si="286"/>
        <v>1</v>
      </c>
      <c r="AB88" s="11">
        <f t="shared" si="286"/>
        <v>1</v>
      </c>
      <c r="AC88" s="11">
        <f t="shared" si="286"/>
        <v>2</v>
      </c>
      <c r="AD88" s="11">
        <f t="shared" si="286"/>
        <v>2</v>
      </c>
      <c r="AE88" s="11">
        <f t="shared" si="286"/>
        <v>1</v>
      </c>
      <c r="AF88" s="11">
        <f t="shared" si="286"/>
        <v>1</v>
      </c>
      <c r="AG88" s="11">
        <f t="shared" si="286"/>
        <v>2</v>
      </c>
      <c r="AH88" s="11">
        <f t="shared" si="286"/>
        <v>2</v>
      </c>
      <c r="AI88" s="11">
        <f t="shared" si="286"/>
        <v>1</v>
      </c>
      <c r="AJ88" s="11">
        <f t="shared" si="286"/>
        <v>1</v>
      </c>
      <c r="AK88" s="11">
        <f t="shared" si="286"/>
        <v>2</v>
      </c>
      <c r="AL88" s="11">
        <f t="shared" si="286"/>
        <v>2</v>
      </c>
      <c r="AM88" s="11">
        <f t="shared" si="286"/>
        <v>1</v>
      </c>
      <c r="AN88" s="11">
        <f t="shared" si="286"/>
        <v>1</v>
      </c>
      <c r="AO88" s="11">
        <f t="shared" si="286"/>
        <v>2</v>
      </c>
      <c r="AP88" s="11">
        <f t="shared" si="286"/>
        <v>2</v>
      </c>
      <c r="AQ88" s="11">
        <f t="shared" si="286"/>
        <v>1</v>
      </c>
      <c r="AR88" s="11">
        <f t="shared" si="286"/>
        <v>1</v>
      </c>
      <c r="AS88" s="11">
        <f t="shared" si="286"/>
        <v>2</v>
      </c>
      <c r="AT88" s="11">
        <f t="shared" si="286"/>
        <v>2</v>
      </c>
      <c r="AU88" s="11">
        <f t="shared" si="286"/>
        <v>1</v>
      </c>
      <c r="AV88" s="11">
        <f t="shared" si="286"/>
        <v>1</v>
      </c>
      <c r="AW88" s="11">
        <f t="shared" si="286"/>
        <v>2</v>
      </c>
      <c r="AX88" s="11">
        <f t="shared" si="286"/>
        <v>2</v>
      </c>
      <c r="AY88" s="11">
        <f t="shared" si="286"/>
        <v>1</v>
      </c>
      <c r="AZ88" s="11">
        <f t="shared" si="286"/>
        <v>1</v>
      </c>
      <c r="BA88" s="11">
        <f t="shared" si="286"/>
        <v>2</v>
      </c>
      <c r="BB88" s="11">
        <f t="shared" si="286"/>
        <v>2</v>
      </c>
      <c r="BC88" s="11">
        <f t="shared" si="286"/>
        <v>1</v>
      </c>
      <c r="BD88" s="11">
        <f t="shared" si="286"/>
        <v>1</v>
      </c>
      <c r="BE88" s="11">
        <f t="shared" si="286"/>
        <v>2</v>
      </c>
      <c r="BF88" s="11">
        <f t="shared" si="286"/>
        <v>2</v>
      </c>
      <c r="BG88" s="11">
        <f t="shared" si="286"/>
        <v>1</v>
      </c>
      <c r="BH88" s="11">
        <f t="shared" si="286"/>
        <v>1</v>
      </c>
      <c r="BI88" s="11">
        <f t="shared" si="286"/>
        <v>2</v>
      </c>
      <c r="BJ88" s="11">
        <f t="shared" si="286"/>
        <v>2</v>
      </c>
      <c r="BK88" s="11">
        <f t="shared" si="286"/>
        <v>1</v>
      </c>
      <c r="BL88" s="11">
        <f t="shared" si="286"/>
        <v>1</v>
      </c>
      <c r="BM88" s="11">
        <f t="shared" si="286"/>
        <v>2</v>
      </c>
      <c r="BN88" s="11">
        <f t="shared" si="286"/>
        <v>2</v>
      </c>
      <c r="BO88" s="11">
        <f t="shared" si="286"/>
        <v>1</v>
      </c>
      <c r="BP88" s="11">
        <f t="shared" si="286"/>
        <v>1</v>
      </c>
      <c r="BQ88" s="11">
        <f t="shared" si="286"/>
        <v>2</v>
      </c>
      <c r="BR88" s="11">
        <f t="shared" si="286"/>
        <v>2</v>
      </c>
      <c r="BS88" s="11">
        <f t="shared" si="286"/>
        <v>1</v>
      </c>
      <c r="BT88" s="11">
        <f t="shared" si="286"/>
        <v>1</v>
      </c>
      <c r="BU88" s="11">
        <f t="shared" si="286"/>
        <v>2</v>
      </c>
      <c r="BV88" s="11">
        <f t="shared" si="286"/>
        <v>2</v>
      </c>
      <c r="BW88" s="9" t="s">
        <v>84</v>
      </c>
    </row>
    <row r="89" spans="2:75" s="8" customFormat="1" x14ac:dyDescent="0.35">
      <c r="D89" s="8" t="s">
        <v>81</v>
      </c>
      <c r="K89" s="2" t="s">
        <v>40</v>
      </c>
      <c r="M89" s="12">
        <v>4</v>
      </c>
      <c r="O89" s="12">
        <v>1</v>
      </c>
      <c r="P89" s="11">
        <f>IF(O89=$M89,1,O89+1)</f>
        <v>2</v>
      </c>
      <c r="Q89" s="11">
        <f t="shared" ref="Q89:R89" si="287">IF(P89=$M89,1,P89+1)</f>
        <v>3</v>
      </c>
      <c r="R89" s="11">
        <f t="shared" si="287"/>
        <v>4</v>
      </c>
      <c r="S89" s="11">
        <f t="shared" ref="S89:AH89" si="288">IF(R89=$M89,1,R89+1)</f>
        <v>1</v>
      </c>
      <c r="T89" s="11">
        <f t="shared" si="288"/>
        <v>2</v>
      </c>
      <c r="U89" s="11">
        <f t="shared" si="288"/>
        <v>3</v>
      </c>
      <c r="V89" s="11">
        <f t="shared" si="288"/>
        <v>4</v>
      </c>
      <c r="W89" s="11">
        <f t="shared" si="288"/>
        <v>1</v>
      </c>
      <c r="X89" s="11">
        <f t="shared" si="288"/>
        <v>2</v>
      </c>
      <c r="Y89" s="11">
        <f t="shared" si="288"/>
        <v>3</v>
      </c>
      <c r="Z89" s="11">
        <f t="shared" si="288"/>
        <v>4</v>
      </c>
      <c r="AA89" s="11">
        <f t="shared" si="288"/>
        <v>1</v>
      </c>
      <c r="AB89" s="11">
        <f t="shared" si="288"/>
        <v>2</v>
      </c>
      <c r="AC89" s="11">
        <f t="shared" si="288"/>
        <v>3</v>
      </c>
      <c r="AD89" s="11">
        <f t="shared" si="288"/>
        <v>4</v>
      </c>
      <c r="AE89" s="11">
        <f t="shared" si="288"/>
        <v>1</v>
      </c>
      <c r="AF89" s="11">
        <f t="shared" si="288"/>
        <v>2</v>
      </c>
      <c r="AG89" s="11">
        <f t="shared" si="288"/>
        <v>3</v>
      </c>
      <c r="AH89" s="11">
        <f t="shared" si="288"/>
        <v>4</v>
      </c>
      <c r="AI89" s="11">
        <f t="shared" ref="AI89:BV89" si="289">IF(AH89=$M89,1,AH89+1)</f>
        <v>1</v>
      </c>
      <c r="AJ89" s="11">
        <f t="shared" si="289"/>
        <v>2</v>
      </c>
      <c r="AK89" s="11">
        <f t="shared" si="289"/>
        <v>3</v>
      </c>
      <c r="AL89" s="11">
        <f t="shared" si="289"/>
        <v>4</v>
      </c>
      <c r="AM89" s="11">
        <f t="shared" si="289"/>
        <v>1</v>
      </c>
      <c r="AN89" s="11">
        <f t="shared" si="289"/>
        <v>2</v>
      </c>
      <c r="AO89" s="11">
        <f t="shared" si="289"/>
        <v>3</v>
      </c>
      <c r="AP89" s="11">
        <f t="shared" si="289"/>
        <v>4</v>
      </c>
      <c r="AQ89" s="11">
        <f t="shared" si="289"/>
        <v>1</v>
      </c>
      <c r="AR89" s="11">
        <f t="shared" si="289"/>
        <v>2</v>
      </c>
      <c r="AS89" s="11">
        <f t="shared" si="289"/>
        <v>3</v>
      </c>
      <c r="AT89" s="11">
        <f t="shared" si="289"/>
        <v>4</v>
      </c>
      <c r="AU89" s="11">
        <f t="shared" si="289"/>
        <v>1</v>
      </c>
      <c r="AV89" s="11">
        <f t="shared" si="289"/>
        <v>2</v>
      </c>
      <c r="AW89" s="11">
        <f t="shared" si="289"/>
        <v>3</v>
      </c>
      <c r="AX89" s="11">
        <f t="shared" si="289"/>
        <v>4</v>
      </c>
      <c r="AY89" s="11">
        <f t="shared" si="289"/>
        <v>1</v>
      </c>
      <c r="AZ89" s="11">
        <f t="shared" si="289"/>
        <v>2</v>
      </c>
      <c r="BA89" s="11">
        <f t="shared" si="289"/>
        <v>3</v>
      </c>
      <c r="BB89" s="11">
        <f t="shared" si="289"/>
        <v>4</v>
      </c>
      <c r="BC89" s="11">
        <f t="shared" si="289"/>
        <v>1</v>
      </c>
      <c r="BD89" s="11">
        <f t="shared" si="289"/>
        <v>2</v>
      </c>
      <c r="BE89" s="11">
        <f t="shared" si="289"/>
        <v>3</v>
      </c>
      <c r="BF89" s="11">
        <f t="shared" si="289"/>
        <v>4</v>
      </c>
      <c r="BG89" s="11">
        <f t="shared" si="289"/>
        <v>1</v>
      </c>
      <c r="BH89" s="11">
        <f t="shared" si="289"/>
        <v>2</v>
      </c>
      <c r="BI89" s="11">
        <f t="shared" si="289"/>
        <v>3</v>
      </c>
      <c r="BJ89" s="11">
        <f t="shared" si="289"/>
        <v>4</v>
      </c>
      <c r="BK89" s="11">
        <f t="shared" si="289"/>
        <v>1</v>
      </c>
      <c r="BL89" s="11">
        <f t="shared" si="289"/>
        <v>2</v>
      </c>
      <c r="BM89" s="11">
        <f t="shared" si="289"/>
        <v>3</v>
      </c>
      <c r="BN89" s="11">
        <f t="shared" si="289"/>
        <v>4</v>
      </c>
      <c r="BO89" s="11">
        <f t="shared" si="289"/>
        <v>1</v>
      </c>
      <c r="BP89" s="11">
        <f t="shared" si="289"/>
        <v>2</v>
      </c>
      <c r="BQ89" s="11">
        <f t="shared" si="289"/>
        <v>3</v>
      </c>
      <c r="BR89" s="11">
        <f t="shared" si="289"/>
        <v>4</v>
      </c>
      <c r="BS89" s="11">
        <f t="shared" si="289"/>
        <v>1</v>
      </c>
      <c r="BT89" s="11">
        <f t="shared" si="289"/>
        <v>2</v>
      </c>
      <c r="BU89" s="11">
        <f t="shared" si="289"/>
        <v>3</v>
      </c>
      <c r="BV89" s="11">
        <f t="shared" si="289"/>
        <v>4</v>
      </c>
      <c r="BW89" s="9" t="s">
        <v>82</v>
      </c>
    </row>
    <row r="90" spans="2:75" s="8" customFormat="1" x14ac:dyDescent="0.35"/>
    <row r="91" spans="2:75" s="8" customFormat="1" x14ac:dyDescent="0.35">
      <c r="D91" s="8" t="s">
        <v>70</v>
      </c>
      <c r="K91" s="2" t="s">
        <v>3</v>
      </c>
      <c r="O91" s="14" t="b">
        <f t="shared" ref="O91" si="290">O89=$M89</f>
        <v>0</v>
      </c>
      <c r="P91" s="14" t="b">
        <f t="shared" ref="P91:BV91" si="291">P89=$M89</f>
        <v>0</v>
      </c>
      <c r="Q91" s="14" t="b">
        <f t="shared" si="291"/>
        <v>0</v>
      </c>
      <c r="R91" s="14" t="b">
        <f t="shared" si="291"/>
        <v>1</v>
      </c>
      <c r="S91" s="14" t="b">
        <f t="shared" si="291"/>
        <v>0</v>
      </c>
      <c r="T91" s="14" t="b">
        <f t="shared" si="291"/>
        <v>0</v>
      </c>
      <c r="U91" s="14" t="b">
        <f t="shared" si="291"/>
        <v>0</v>
      </c>
      <c r="V91" s="14" t="b">
        <f t="shared" si="291"/>
        <v>1</v>
      </c>
      <c r="W91" s="14" t="b">
        <f t="shared" si="291"/>
        <v>0</v>
      </c>
      <c r="X91" s="14" t="b">
        <f t="shared" si="291"/>
        <v>0</v>
      </c>
      <c r="Y91" s="14" t="b">
        <f t="shared" si="291"/>
        <v>0</v>
      </c>
      <c r="Z91" s="14" t="b">
        <f t="shared" si="291"/>
        <v>1</v>
      </c>
      <c r="AA91" s="14" t="b">
        <f t="shared" si="291"/>
        <v>0</v>
      </c>
      <c r="AB91" s="14" t="b">
        <f t="shared" si="291"/>
        <v>0</v>
      </c>
      <c r="AC91" s="14" t="b">
        <f t="shared" si="291"/>
        <v>0</v>
      </c>
      <c r="AD91" s="14" t="b">
        <f t="shared" si="291"/>
        <v>1</v>
      </c>
      <c r="AE91" s="14" t="b">
        <f t="shared" si="291"/>
        <v>0</v>
      </c>
      <c r="AF91" s="14" t="b">
        <f t="shared" si="291"/>
        <v>0</v>
      </c>
      <c r="AG91" s="14" t="b">
        <f t="shared" si="291"/>
        <v>0</v>
      </c>
      <c r="AH91" s="14" t="b">
        <f t="shared" si="291"/>
        <v>1</v>
      </c>
      <c r="AI91" s="14" t="b">
        <f t="shared" si="291"/>
        <v>0</v>
      </c>
      <c r="AJ91" s="14" t="b">
        <f t="shared" si="291"/>
        <v>0</v>
      </c>
      <c r="AK91" s="14" t="b">
        <f t="shared" si="291"/>
        <v>0</v>
      </c>
      <c r="AL91" s="14" t="b">
        <f t="shared" si="291"/>
        <v>1</v>
      </c>
      <c r="AM91" s="14" t="b">
        <f t="shared" si="291"/>
        <v>0</v>
      </c>
      <c r="AN91" s="14" t="b">
        <f t="shared" si="291"/>
        <v>0</v>
      </c>
      <c r="AO91" s="14" t="b">
        <f t="shared" si="291"/>
        <v>0</v>
      </c>
      <c r="AP91" s="14" t="b">
        <f t="shared" si="291"/>
        <v>1</v>
      </c>
      <c r="AQ91" s="14" t="b">
        <f t="shared" si="291"/>
        <v>0</v>
      </c>
      <c r="AR91" s="14" t="b">
        <f t="shared" si="291"/>
        <v>0</v>
      </c>
      <c r="AS91" s="14" t="b">
        <f t="shared" si="291"/>
        <v>0</v>
      </c>
      <c r="AT91" s="14" t="b">
        <f t="shared" si="291"/>
        <v>1</v>
      </c>
      <c r="AU91" s="14" t="b">
        <f t="shared" si="291"/>
        <v>0</v>
      </c>
      <c r="AV91" s="14" t="b">
        <f t="shared" si="291"/>
        <v>0</v>
      </c>
      <c r="AW91" s="14" t="b">
        <f t="shared" si="291"/>
        <v>0</v>
      </c>
      <c r="AX91" s="14" t="b">
        <f t="shared" si="291"/>
        <v>1</v>
      </c>
      <c r="AY91" s="14" t="b">
        <f t="shared" si="291"/>
        <v>0</v>
      </c>
      <c r="AZ91" s="14" t="b">
        <f t="shared" si="291"/>
        <v>0</v>
      </c>
      <c r="BA91" s="14" t="b">
        <f t="shared" si="291"/>
        <v>0</v>
      </c>
      <c r="BB91" s="14" t="b">
        <f t="shared" si="291"/>
        <v>1</v>
      </c>
      <c r="BC91" s="14" t="b">
        <f t="shared" si="291"/>
        <v>0</v>
      </c>
      <c r="BD91" s="14" t="b">
        <f t="shared" si="291"/>
        <v>0</v>
      </c>
      <c r="BE91" s="14" t="b">
        <f t="shared" si="291"/>
        <v>0</v>
      </c>
      <c r="BF91" s="14" t="b">
        <f t="shared" si="291"/>
        <v>1</v>
      </c>
      <c r="BG91" s="14" t="b">
        <f t="shared" si="291"/>
        <v>0</v>
      </c>
      <c r="BH91" s="14" t="b">
        <f t="shared" si="291"/>
        <v>0</v>
      </c>
      <c r="BI91" s="14" t="b">
        <f t="shared" si="291"/>
        <v>0</v>
      </c>
      <c r="BJ91" s="14" t="b">
        <f t="shared" si="291"/>
        <v>1</v>
      </c>
      <c r="BK91" s="14" t="b">
        <f t="shared" si="291"/>
        <v>0</v>
      </c>
      <c r="BL91" s="14" t="b">
        <f t="shared" si="291"/>
        <v>0</v>
      </c>
      <c r="BM91" s="14" t="b">
        <f t="shared" si="291"/>
        <v>0</v>
      </c>
      <c r="BN91" s="14" t="b">
        <f t="shared" si="291"/>
        <v>1</v>
      </c>
      <c r="BO91" s="14" t="b">
        <f t="shared" si="291"/>
        <v>0</v>
      </c>
      <c r="BP91" s="14" t="b">
        <f t="shared" si="291"/>
        <v>0</v>
      </c>
      <c r="BQ91" s="14" t="b">
        <f t="shared" si="291"/>
        <v>0</v>
      </c>
      <c r="BR91" s="14" t="b">
        <f t="shared" si="291"/>
        <v>1</v>
      </c>
      <c r="BS91" s="14" t="b">
        <f t="shared" si="291"/>
        <v>0</v>
      </c>
      <c r="BT91" s="14" t="b">
        <f t="shared" si="291"/>
        <v>0</v>
      </c>
      <c r="BU91" s="14" t="b">
        <f t="shared" si="291"/>
        <v>0</v>
      </c>
      <c r="BV91" s="14" t="b">
        <f t="shared" si="291"/>
        <v>1</v>
      </c>
      <c r="BW91" s="9" t="s">
        <v>83</v>
      </c>
    </row>
    <row r="92" spans="2:75" s="8" customFormat="1" x14ac:dyDescent="0.35">
      <c r="D92" s="8" t="s">
        <v>129</v>
      </c>
      <c r="K92" s="2" t="s">
        <v>3</v>
      </c>
      <c r="O92" s="14" t="b">
        <f>MOD(O89,$M89/$M88)=0</f>
        <v>0</v>
      </c>
      <c r="P92" s="14" t="b">
        <f t="shared" ref="P92:BV92" si="292">MOD(P89,$M89/$M88)=0</f>
        <v>1</v>
      </c>
      <c r="Q92" s="14" t="b">
        <f t="shared" si="292"/>
        <v>0</v>
      </c>
      <c r="R92" s="14" t="b">
        <f t="shared" si="292"/>
        <v>1</v>
      </c>
      <c r="S92" s="14" t="b">
        <f t="shared" si="292"/>
        <v>0</v>
      </c>
      <c r="T92" s="14" t="b">
        <f t="shared" si="292"/>
        <v>1</v>
      </c>
      <c r="U92" s="14" t="b">
        <f t="shared" si="292"/>
        <v>0</v>
      </c>
      <c r="V92" s="14" t="b">
        <f t="shared" si="292"/>
        <v>1</v>
      </c>
      <c r="W92" s="14" t="b">
        <f t="shared" si="292"/>
        <v>0</v>
      </c>
      <c r="X92" s="14" t="b">
        <f t="shared" si="292"/>
        <v>1</v>
      </c>
      <c r="Y92" s="14" t="b">
        <f t="shared" si="292"/>
        <v>0</v>
      </c>
      <c r="Z92" s="14" t="b">
        <f t="shared" si="292"/>
        <v>1</v>
      </c>
      <c r="AA92" s="14" t="b">
        <f t="shared" si="292"/>
        <v>0</v>
      </c>
      <c r="AB92" s="14" t="b">
        <f t="shared" si="292"/>
        <v>1</v>
      </c>
      <c r="AC92" s="14" t="b">
        <f t="shared" si="292"/>
        <v>0</v>
      </c>
      <c r="AD92" s="14" t="b">
        <f t="shared" si="292"/>
        <v>1</v>
      </c>
      <c r="AE92" s="14" t="b">
        <f t="shared" si="292"/>
        <v>0</v>
      </c>
      <c r="AF92" s="14" t="b">
        <f t="shared" si="292"/>
        <v>1</v>
      </c>
      <c r="AG92" s="14" t="b">
        <f t="shared" si="292"/>
        <v>0</v>
      </c>
      <c r="AH92" s="14" t="b">
        <f t="shared" si="292"/>
        <v>1</v>
      </c>
      <c r="AI92" s="14" t="b">
        <f t="shared" si="292"/>
        <v>0</v>
      </c>
      <c r="AJ92" s="14" t="b">
        <f t="shared" si="292"/>
        <v>1</v>
      </c>
      <c r="AK92" s="14" t="b">
        <f t="shared" si="292"/>
        <v>0</v>
      </c>
      <c r="AL92" s="14" t="b">
        <f t="shared" si="292"/>
        <v>1</v>
      </c>
      <c r="AM92" s="14" t="b">
        <f t="shared" si="292"/>
        <v>0</v>
      </c>
      <c r="AN92" s="14" t="b">
        <f t="shared" si="292"/>
        <v>1</v>
      </c>
      <c r="AO92" s="14" t="b">
        <f t="shared" si="292"/>
        <v>0</v>
      </c>
      <c r="AP92" s="14" t="b">
        <f t="shared" si="292"/>
        <v>1</v>
      </c>
      <c r="AQ92" s="14" t="b">
        <f t="shared" si="292"/>
        <v>0</v>
      </c>
      <c r="AR92" s="14" t="b">
        <f t="shared" si="292"/>
        <v>1</v>
      </c>
      <c r="AS92" s="14" t="b">
        <f t="shared" si="292"/>
        <v>0</v>
      </c>
      <c r="AT92" s="14" t="b">
        <f t="shared" si="292"/>
        <v>1</v>
      </c>
      <c r="AU92" s="14" t="b">
        <f t="shared" si="292"/>
        <v>0</v>
      </c>
      <c r="AV92" s="14" t="b">
        <f t="shared" si="292"/>
        <v>1</v>
      </c>
      <c r="AW92" s="14" t="b">
        <f t="shared" si="292"/>
        <v>0</v>
      </c>
      <c r="AX92" s="14" t="b">
        <f t="shared" si="292"/>
        <v>1</v>
      </c>
      <c r="AY92" s="14" t="b">
        <f t="shared" si="292"/>
        <v>0</v>
      </c>
      <c r="AZ92" s="14" t="b">
        <f t="shared" si="292"/>
        <v>1</v>
      </c>
      <c r="BA92" s="14" t="b">
        <f t="shared" si="292"/>
        <v>0</v>
      </c>
      <c r="BB92" s="14" t="b">
        <f t="shared" si="292"/>
        <v>1</v>
      </c>
      <c r="BC92" s="14" t="b">
        <f t="shared" si="292"/>
        <v>0</v>
      </c>
      <c r="BD92" s="14" t="b">
        <f t="shared" si="292"/>
        <v>1</v>
      </c>
      <c r="BE92" s="14" t="b">
        <f t="shared" si="292"/>
        <v>0</v>
      </c>
      <c r="BF92" s="14" t="b">
        <f t="shared" si="292"/>
        <v>1</v>
      </c>
      <c r="BG92" s="14" t="b">
        <f t="shared" si="292"/>
        <v>0</v>
      </c>
      <c r="BH92" s="14" t="b">
        <f t="shared" si="292"/>
        <v>1</v>
      </c>
      <c r="BI92" s="14" t="b">
        <f t="shared" si="292"/>
        <v>0</v>
      </c>
      <c r="BJ92" s="14" t="b">
        <f t="shared" si="292"/>
        <v>1</v>
      </c>
      <c r="BK92" s="14" t="b">
        <f t="shared" si="292"/>
        <v>0</v>
      </c>
      <c r="BL92" s="14" t="b">
        <f t="shared" si="292"/>
        <v>1</v>
      </c>
      <c r="BM92" s="14" t="b">
        <f t="shared" si="292"/>
        <v>0</v>
      </c>
      <c r="BN92" s="14" t="b">
        <f t="shared" si="292"/>
        <v>1</v>
      </c>
      <c r="BO92" s="14" t="b">
        <f t="shared" si="292"/>
        <v>0</v>
      </c>
      <c r="BP92" s="14" t="b">
        <f t="shared" si="292"/>
        <v>1</v>
      </c>
      <c r="BQ92" s="14" t="b">
        <f t="shared" si="292"/>
        <v>0</v>
      </c>
      <c r="BR92" s="14" t="b">
        <f t="shared" si="292"/>
        <v>1</v>
      </c>
      <c r="BS92" s="14" t="b">
        <f t="shared" si="292"/>
        <v>0</v>
      </c>
      <c r="BT92" s="14" t="b">
        <f t="shared" si="292"/>
        <v>1</v>
      </c>
      <c r="BU92" s="14" t="b">
        <f t="shared" si="292"/>
        <v>0</v>
      </c>
      <c r="BV92" s="14" t="b">
        <f t="shared" si="292"/>
        <v>1</v>
      </c>
      <c r="BW92" s="9" t="s">
        <v>85</v>
      </c>
    </row>
    <row r="93" spans="2:75" customFormat="1" x14ac:dyDescent="0.35"/>
    <row r="94" spans="2:75" s="8" customFormat="1" ht="19.5" x14ac:dyDescent="0.35">
      <c r="B94" s="40" t="s">
        <v>43</v>
      </c>
    </row>
    <row r="95" spans="2:75" s="8" customFormat="1" x14ac:dyDescent="0.35">
      <c r="D95" s="8" t="s">
        <v>60</v>
      </c>
      <c r="K95" s="2" t="s">
        <v>4</v>
      </c>
      <c r="O95" s="33">
        <f>ModelStartDate.In</f>
        <v>44652</v>
      </c>
      <c r="P95" s="6">
        <f>O96+1</f>
        <v>44682</v>
      </c>
      <c r="Q95" s="6">
        <f t="shared" ref="Q95:BV95" si="293">P96+1</f>
        <v>44713</v>
      </c>
      <c r="R95" s="6">
        <f t="shared" si="293"/>
        <v>44743</v>
      </c>
      <c r="S95" s="6">
        <f t="shared" si="293"/>
        <v>44774</v>
      </c>
      <c r="T95" s="6">
        <f t="shared" si="293"/>
        <v>44805</v>
      </c>
      <c r="U95" s="6">
        <f t="shared" si="293"/>
        <v>44835</v>
      </c>
      <c r="V95" s="6">
        <f t="shared" si="293"/>
        <v>44866</v>
      </c>
      <c r="W95" s="6">
        <f t="shared" si="293"/>
        <v>44896</v>
      </c>
      <c r="X95" s="6">
        <f t="shared" si="293"/>
        <v>44927</v>
      </c>
      <c r="Y95" s="6">
        <f t="shared" si="293"/>
        <v>44958</v>
      </c>
      <c r="Z95" s="6">
        <f t="shared" si="293"/>
        <v>44986</v>
      </c>
      <c r="AA95" s="6">
        <f t="shared" si="293"/>
        <v>45017</v>
      </c>
      <c r="AB95" s="6">
        <f t="shared" si="293"/>
        <v>45047</v>
      </c>
      <c r="AC95" s="6">
        <f t="shared" si="293"/>
        <v>45078</v>
      </c>
      <c r="AD95" s="6">
        <f t="shared" si="293"/>
        <v>45108</v>
      </c>
      <c r="AE95" s="6">
        <f t="shared" si="293"/>
        <v>45139</v>
      </c>
      <c r="AF95" s="6">
        <f t="shared" si="293"/>
        <v>45170</v>
      </c>
      <c r="AG95" s="6">
        <f t="shared" si="293"/>
        <v>45200</v>
      </c>
      <c r="AH95" s="6">
        <f t="shared" si="293"/>
        <v>45231</v>
      </c>
      <c r="AI95" s="6">
        <f t="shared" si="293"/>
        <v>45261</v>
      </c>
      <c r="AJ95" s="6">
        <f t="shared" si="293"/>
        <v>45292</v>
      </c>
      <c r="AK95" s="6">
        <f t="shared" si="293"/>
        <v>45323</v>
      </c>
      <c r="AL95" s="6">
        <f t="shared" si="293"/>
        <v>45352</v>
      </c>
      <c r="AM95" s="6">
        <f t="shared" si="293"/>
        <v>45383</v>
      </c>
      <c r="AN95" s="6">
        <f t="shared" si="293"/>
        <v>45413</v>
      </c>
      <c r="AO95" s="6">
        <f t="shared" si="293"/>
        <v>45444</v>
      </c>
      <c r="AP95" s="6">
        <f t="shared" si="293"/>
        <v>45474</v>
      </c>
      <c r="AQ95" s="6">
        <f t="shared" si="293"/>
        <v>45505</v>
      </c>
      <c r="AR95" s="6">
        <f t="shared" si="293"/>
        <v>45536</v>
      </c>
      <c r="AS95" s="6">
        <f t="shared" si="293"/>
        <v>45566</v>
      </c>
      <c r="AT95" s="6">
        <f t="shared" si="293"/>
        <v>45597</v>
      </c>
      <c r="AU95" s="6">
        <f t="shared" si="293"/>
        <v>45627</v>
      </c>
      <c r="AV95" s="6">
        <f t="shared" si="293"/>
        <v>45658</v>
      </c>
      <c r="AW95" s="6">
        <f t="shared" si="293"/>
        <v>45689</v>
      </c>
      <c r="AX95" s="6">
        <f t="shared" si="293"/>
        <v>45717</v>
      </c>
      <c r="AY95" s="6">
        <f t="shared" si="293"/>
        <v>45748</v>
      </c>
      <c r="AZ95" s="6">
        <f t="shared" si="293"/>
        <v>45778</v>
      </c>
      <c r="BA95" s="6">
        <f t="shared" si="293"/>
        <v>45809</v>
      </c>
      <c r="BB95" s="6">
        <f t="shared" si="293"/>
        <v>45839</v>
      </c>
      <c r="BC95" s="6">
        <f t="shared" si="293"/>
        <v>45870</v>
      </c>
      <c r="BD95" s="6">
        <f t="shared" si="293"/>
        <v>45901</v>
      </c>
      <c r="BE95" s="6">
        <f t="shared" si="293"/>
        <v>45931</v>
      </c>
      <c r="BF95" s="6">
        <f t="shared" si="293"/>
        <v>45962</v>
      </c>
      <c r="BG95" s="6">
        <f t="shared" si="293"/>
        <v>45992</v>
      </c>
      <c r="BH95" s="6">
        <f t="shared" si="293"/>
        <v>46023</v>
      </c>
      <c r="BI95" s="6">
        <f t="shared" si="293"/>
        <v>46054</v>
      </c>
      <c r="BJ95" s="6">
        <f t="shared" si="293"/>
        <v>46082</v>
      </c>
      <c r="BK95" s="6">
        <f t="shared" si="293"/>
        <v>46113</v>
      </c>
      <c r="BL95" s="6">
        <f t="shared" si="293"/>
        <v>46143</v>
      </c>
      <c r="BM95" s="6">
        <f t="shared" si="293"/>
        <v>46174</v>
      </c>
      <c r="BN95" s="6">
        <f t="shared" si="293"/>
        <v>46204</v>
      </c>
      <c r="BO95" s="6">
        <f t="shared" si="293"/>
        <v>46235</v>
      </c>
      <c r="BP95" s="6">
        <f t="shared" si="293"/>
        <v>46266</v>
      </c>
      <c r="BQ95" s="6">
        <f t="shared" si="293"/>
        <v>46296</v>
      </c>
      <c r="BR95" s="6">
        <f t="shared" si="293"/>
        <v>46327</v>
      </c>
      <c r="BS95" s="6">
        <f t="shared" si="293"/>
        <v>46357</v>
      </c>
      <c r="BT95" s="6">
        <f t="shared" si="293"/>
        <v>46388</v>
      </c>
      <c r="BU95" s="6">
        <f t="shared" si="293"/>
        <v>46419</v>
      </c>
      <c r="BV95" s="6">
        <f t="shared" si="293"/>
        <v>46447</v>
      </c>
      <c r="BW95" s="9" t="s">
        <v>86</v>
      </c>
    </row>
    <row r="96" spans="2:75" s="8" customFormat="1" x14ac:dyDescent="0.35">
      <c r="D96" s="8" t="s">
        <v>61</v>
      </c>
      <c r="K96" s="2" t="s">
        <v>4</v>
      </c>
      <c r="O96" s="6">
        <f>EOMONTH(O95,0)</f>
        <v>44681</v>
      </c>
      <c r="P96" s="6">
        <f t="shared" ref="P96:R96" si="294">EOMONTH(P95,0)</f>
        <v>44712</v>
      </c>
      <c r="Q96" s="6">
        <f t="shared" si="294"/>
        <v>44742</v>
      </c>
      <c r="R96" s="6">
        <f t="shared" si="294"/>
        <v>44773</v>
      </c>
      <c r="S96" s="6">
        <f t="shared" ref="S96" si="295">EOMONTH(S95,0)</f>
        <v>44804</v>
      </c>
      <c r="T96" s="6">
        <f t="shared" ref="T96" si="296">EOMONTH(T95,0)</f>
        <v>44834</v>
      </c>
      <c r="U96" s="6">
        <f t="shared" ref="U96" si="297">EOMONTH(U95,0)</f>
        <v>44865</v>
      </c>
      <c r="V96" s="6">
        <f t="shared" ref="V96" si="298">EOMONTH(V95,0)</f>
        <v>44895</v>
      </c>
      <c r="W96" s="6">
        <f t="shared" ref="W96" si="299">EOMONTH(W95,0)</f>
        <v>44926</v>
      </c>
      <c r="X96" s="6">
        <f t="shared" ref="X96" si="300">EOMONTH(X95,0)</f>
        <v>44957</v>
      </c>
      <c r="Y96" s="6">
        <f t="shared" ref="Y96" si="301">EOMONTH(Y95,0)</f>
        <v>44985</v>
      </c>
      <c r="Z96" s="6">
        <f t="shared" ref="Z96" si="302">EOMONTH(Z95,0)</f>
        <v>45016</v>
      </c>
      <c r="AA96" s="6">
        <f t="shared" ref="AA96" si="303">EOMONTH(AA95,0)</f>
        <v>45046</v>
      </c>
      <c r="AB96" s="6">
        <f t="shared" ref="AB96" si="304">EOMONTH(AB95,0)</f>
        <v>45077</v>
      </c>
      <c r="AC96" s="6">
        <f t="shared" ref="AC96" si="305">EOMONTH(AC95,0)</f>
        <v>45107</v>
      </c>
      <c r="AD96" s="6">
        <f t="shared" ref="AD96" si="306">EOMONTH(AD95,0)</f>
        <v>45138</v>
      </c>
      <c r="AE96" s="6">
        <f t="shared" ref="AE96" si="307">EOMONTH(AE95,0)</f>
        <v>45169</v>
      </c>
      <c r="AF96" s="6">
        <f t="shared" ref="AF96" si="308">EOMONTH(AF95,0)</f>
        <v>45199</v>
      </c>
      <c r="AG96" s="6">
        <f t="shared" ref="AG96" si="309">EOMONTH(AG95,0)</f>
        <v>45230</v>
      </c>
      <c r="AH96" s="6">
        <f t="shared" ref="AH96" si="310">EOMONTH(AH95,0)</f>
        <v>45260</v>
      </c>
      <c r="AI96" s="6">
        <f t="shared" ref="AI96" si="311">EOMONTH(AI95,0)</f>
        <v>45291</v>
      </c>
      <c r="AJ96" s="6">
        <f t="shared" ref="AJ96" si="312">EOMONTH(AJ95,0)</f>
        <v>45322</v>
      </c>
      <c r="AK96" s="6">
        <f t="shared" ref="AK96" si="313">EOMONTH(AK95,0)</f>
        <v>45351</v>
      </c>
      <c r="AL96" s="6">
        <f t="shared" ref="AL96" si="314">EOMONTH(AL95,0)</f>
        <v>45382</v>
      </c>
      <c r="AM96" s="6">
        <f t="shared" ref="AM96" si="315">EOMONTH(AM95,0)</f>
        <v>45412</v>
      </c>
      <c r="AN96" s="6">
        <f t="shared" ref="AN96" si="316">EOMONTH(AN95,0)</f>
        <v>45443</v>
      </c>
      <c r="AO96" s="6">
        <f t="shared" ref="AO96" si="317">EOMONTH(AO95,0)</f>
        <v>45473</v>
      </c>
      <c r="AP96" s="6">
        <f t="shared" ref="AP96" si="318">EOMONTH(AP95,0)</f>
        <v>45504</v>
      </c>
      <c r="AQ96" s="6">
        <f t="shared" ref="AQ96" si="319">EOMONTH(AQ95,0)</f>
        <v>45535</v>
      </c>
      <c r="AR96" s="6">
        <f t="shared" ref="AR96" si="320">EOMONTH(AR95,0)</f>
        <v>45565</v>
      </c>
      <c r="AS96" s="6">
        <f t="shared" ref="AS96" si="321">EOMONTH(AS95,0)</f>
        <v>45596</v>
      </c>
      <c r="AT96" s="6">
        <f t="shared" ref="AT96" si="322">EOMONTH(AT95,0)</f>
        <v>45626</v>
      </c>
      <c r="AU96" s="6">
        <f t="shared" ref="AU96" si="323">EOMONTH(AU95,0)</f>
        <v>45657</v>
      </c>
      <c r="AV96" s="6">
        <f t="shared" ref="AV96" si="324">EOMONTH(AV95,0)</f>
        <v>45688</v>
      </c>
      <c r="AW96" s="6">
        <f t="shared" ref="AW96" si="325">EOMONTH(AW95,0)</f>
        <v>45716</v>
      </c>
      <c r="AX96" s="6">
        <f t="shared" ref="AX96" si="326">EOMONTH(AX95,0)</f>
        <v>45747</v>
      </c>
      <c r="AY96" s="6">
        <f t="shared" ref="AY96" si="327">EOMONTH(AY95,0)</f>
        <v>45777</v>
      </c>
      <c r="AZ96" s="6">
        <f t="shared" ref="AZ96" si="328">EOMONTH(AZ95,0)</f>
        <v>45808</v>
      </c>
      <c r="BA96" s="6">
        <f t="shared" ref="BA96" si="329">EOMONTH(BA95,0)</f>
        <v>45838</v>
      </c>
      <c r="BB96" s="6">
        <f t="shared" ref="BB96" si="330">EOMONTH(BB95,0)</f>
        <v>45869</v>
      </c>
      <c r="BC96" s="6">
        <f t="shared" ref="BC96" si="331">EOMONTH(BC95,0)</f>
        <v>45900</v>
      </c>
      <c r="BD96" s="6">
        <f t="shared" ref="BD96" si="332">EOMONTH(BD95,0)</f>
        <v>45930</v>
      </c>
      <c r="BE96" s="6">
        <f t="shared" ref="BE96" si="333">EOMONTH(BE95,0)</f>
        <v>45961</v>
      </c>
      <c r="BF96" s="6">
        <f t="shared" ref="BF96" si="334">EOMONTH(BF95,0)</f>
        <v>45991</v>
      </c>
      <c r="BG96" s="6">
        <f t="shared" ref="BG96" si="335">EOMONTH(BG95,0)</f>
        <v>46022</v>
      </c>
      <c r="BH96" s="6">
        <f t="shared" ref="BH96" si="336">EOMONTH(BH95,0)</f>
        <v>46053</v>
      </c>
      <c r="BI96" s="6">
        <f t="shared" ref="BI96" si="337">EOMONTH(BI95,0)</f>
        <v>46081</v>
      </c>
      <c r="BJ96" s="6">
        <f t="shared" ref="BJ96" si="338">EOMONTH(BJ95,0)</f>
        <v>46112</v>
      </c>
      <c r="BK96" s="6">
        <f t="shared" ref="BK96" si="339">EOMONTH(BK95,0)</f>
        <v>46142</v>
      </c>
      <c r="BL96" s="6">
        <f t="shared" ref="BL96" si="340">EOMONTH(BL95,0)</f>
        <v>46173</v>
      </c>
      <c r="BM96" s="6">
        <f t="shared" ref="BM96" si="341">EOMONTH(BM95,0)</f>
        <v>46203</v>
      </c>
      <c r="BN96" s="6">
        <f t="shared" ref="BN96" si="342">EOMONTH(BN95,0)</f>
        <v>46234</v>
      </c>
      <c r="BO96" s="6">
        <f t="shared" ref="BO96" si="343">EOMONTH(BO95,0)</f>
        <v>46265</v>
      </c>
      <c r="BP96" s="6">
        <f t="shared" ref="BP96" si="344">EOMONTH(BP95,0)</f>
        <v>46295</v>
      </c>
      <c r="BQ96" s="6">
        <f t="shared" ref="BQ96" si="345">EOMONTH(BQ95,0)</f>
        <v>46326</v>
      </c>
      <c r="BR96" s="6">
        <f t="shared" ref="BR96" si="346">EOMONTH(BR95,0)</f>
        <v>46356</v>
      </c>
      <c r="BS96" s="6">
        <f t="shared" ref="BS96" si="347">EOMONTH(BS95,0)</f>
        <v>46387</v>
      </c>
      <c r="BT96" s="6">
        <f t="shared" ref="BT96" si="348">EOMONTH(BT95,0)</f>
        <v>46418</v>
      </c>
      <c r="BU96" s="6">
        <f t="shared" ref="BU96" si="349">EOMONTH(BU95,0)</f>
        <v>46446</v>
      </c>
      <c r="BV96" s="6">
        <f t="shared" ref="BV96" si="350">EOMONTH(BV95,0)</f>
        <v>46477</v>
      </c>
      <c r="BW96" s="9" t="s">
        <v>87</v>
      </c>
    </row>
    <row r="97" spans="4:75" s="8" customFormat="1" x14ac:dyDescent="0.35">
      <c r="D97" s="8" t="s">
        <v>18</v>
      </c>
      <c r="K97" s="2" t="s">
        <v>40</v>
      </c>
      <c r="O97" s="12">
        <v>1</v>
      </c>
      <c r="P97" s="11">
        <f>O97+1</f>
        <v>2</v>
      </c>
      <c r="Q97" s="11">
        <f t="shared" ref="Q97:R97" si="351">P97+1</f>
        <v>3</v>
      </c>
      <c r="R97" s="11">
        <f t="shared" si="351"/>
        <v>4</v>
      </c>
      <c r="S97" s="11">
        <f t="shared" ref="S97:AH97" si="352">R97+1</f>
        <v>5</v>
      </c>
      <c r="T97" s="11">
        <f t="shared" si="352"/>
        <v>6</v>
      </c>
      <c r="U97" s="11">
        <f t="shared" si="352"/>
        <v>7</v>
      </c>
      <c r="V97" s="11">
        <f t="shared" si="352"/>
        <v>8</v>
      </c>
      <c r="W97" s="11">
        <f t="shared" si="352"/>
        <v>9</v>
      </c>
      <c r="X97" s="11">
        <f t="shared" si="352"/>
        <v>10</v>
      </c>
      <c r="Y97" s="11">
        <f t="shared" si="352"/>
        <v>11</v>
      </c>
      <c r="Z97" s="11">
        <f t="shared" si="352"/>
        <v>12</v>
      </c>
      <c r="AA97" s="11">
        <f t="shared" si="352"/>
        <v>13</v>
      </c>
      <c r="AB97" s="11">
        <f t="shared" si="352"/>
        <v>14</v>
      </c>
      <c r="AC97" s="11">
        <f t="shared" si="352"/>
        <v>15</v>
      </c>
      <c r="AD97" s="11">
        <f t="shared" si="352"/>
        <v>16</v>
      </c>
      <c r="AE97" s="11">
        <f t="shared" si="352"/>
        <v>17</v>
      </c>
      <c r="AF97" s="11">
        <f t="shared" si="352"/>
        <v>18</v>
      </c>
      <c r="AG97" s="11">
        <f t="shared" si="352"/>
        <v>19</v>
      </c>
      <c r="AH97" s="11">
        <f t="shared" si="352"/>
        <v>20</v>
      </c>
      <c r="AI97" s="11">
        <f t="shared" ref="AI97:BV97" si="353">AH97+1</f>
        <v>21</v>
      </c>
      <c r="AJ97" s="11">
        <f t="shared" si="353"/>
        <v>22</v>
      </c>
      <c r="AK97" s="11">
        <f t="shared" si="353"/>
        <v>23</v>
      </c>
      <c r="AL97" s="11">
        <f t="shared" si="353"/>
        <v>24</v>
      </c>
      <c r="AM97" s="11">
        <f t="shared" si="353"/>
        <v>25</v>
      </c>
      <c r="AN97" s="11">
        <f t="shared" si="353"/>
        <v>26</v>
      </c>
      <c r="AO97" s="11">
        <f t="shared" si="353"/>
        <v>27</v>
      </c>
      <c r="AP97" s="11">
        <f t="shared" si="353"/>
        <v>28</v>
      </c>
      <c r="AQ97" s="11">
        <f t="shared" si="353"/>
        <v>29</v>
      </c>
      <c r="AR97" s="11">
        <f t="shared" si="353"/>
        <v>30</v>
      </c>
      <c r="AS97" s="11">
        <f t="shared" si="353"/>
        <v>31</v>
      </c>
      <c r="AT97" s="11">
        <f t="shared" si="353"/>
        <v>32</v>
      </c>
      <c r="AU97" s="11">
        <f t="shared" si="353"/>
        <v>33</v>
      </c>
      <c r="AV97" s="11">
        <f t="shared" si="353"/>
        <v>34</v>
      </c>
      <c r="AW97" s="11">
        <f t="shared" si="353"/>
        <v>35</v>
      </c>
      <c r="AX97" s="11">
        <f t="shared" si="353"/>
        <v>36</v>
      </c>
      <c r="AY97" s="11">
        <f t="shared" si="353"/>
        <v>37</v>
      </c>
      <c r="AZ97" s="11">
        <f t="shared" si="353"/>
        <v>38</v>
      </c>
      <c r="BA97" s="11">
        <f t="shared" si="353"/>
        <v>39</v>
      </c>
      <c r="BB97" s="11">
        <f t="shared" si="353"/>
        <v>40</v>
      </c>
      <c r="BC97" s="11">
        <f t="shared" si="353"/>
        <v>41</v>
      </c>
      <c r="BD97" s="11">
        <f t="shared" si="353"/>
        <v>42</v>
      </c>
      <c r="BE97" s="11">
        <f t="shared" si="353"/>
        <v>43</v>
      </c>
      <c r="BF97" s="11">
        <f t="shared" si="353"/>
        <v>44</v>
      </c>
      <c r="BG97" s="11">
        <f t="shared" si="353"/>
        <v>45</v>
      </c>
      <c r="BH97" s="11">
        <f t="shared" si="353"/>
        <v>46</v>
      </c>
      <c r="BI97" s="11">
        <f t="shared" si="353"/>
        <v>47</v>
      </c>
      <c r="BJ97" s="11">
        <f t="shared" si="353"/>
        <v>48</v>
      </c>
      <c r="BK97" s="11">
        <f t="shared" si="353"/>
        <v>49</v>
      </c>
      <c r="BL97" s="11">
        <f t="shared" si="353"/>
        <v>50</v>
      </c>
      <c r="BM97" s="11">
        <f t="shared" si="353"/>
        <v>51</v>
      </c>
      <c r="BN97" s="11">
        <f t="shared" si="353"/>
        <v>52</v>
      </c>
      <c r="BO97" s="11">
        <f t="shared" si="353"/>
        <v>53</v>
      </c>
      <c r="BP97" s="11">
        <f t="shared" si="353"/>
        <v>54</v>
      </c>
      <c r="BQ97" s="11">
        <f t="shared" si="353"/>
        <v>55</v>
      </c>
      <c r="BR97" s="11">
        <f t="shared" si="353"/>
        <v>56</v>
      </c>
      <c r="BS97" s="11">
        <f t="shared" si="353"/>
        <v>57</v>
      </c>
      <c r="BT97" s="11">
        <f t="shared" si="353"/>
        <v>58</v>
      </c>
      <c r="BU97" s="11">
        <f t="shared" si="353"/>
        <v>59</v>
      </c>
      <c r="BV97" s="11">
        <f t="shared" si="353"/>
        <v>60</v>
      </c>
      <c r="BW97" s="9" t="s">
        <v>104</v>
      </c>
    </row>
    <row r="98" spans="4:75" s="8" customFormat="1" x14ac:dyDescent="0.35">
      <c r="D98" s="8" t="s">
        <v>71</v>
      </c>
      <c r="K98" s="2" t="s">
        <v>42</v>
      </c>
      <c r="O98" s="11">
        <f>O96-O95+1</f>
        <v>30</v>
      </c>
      <c r="P98" s="11">
        <f t="shared" ref="P98:R98" si="354">P96-P95+1</f>
        <v>31</v>
      </c>
      <c r="Q98" s="11">
        <f t="shared" si="354"/>
        <v>30</v>
      </c>
      <c r="R98" s="11">
        <f t="shared" si="354"/>
        <v>31</v>
      </c>
      <c r="S98" s="11">
        <f t="shared" ref="S98:AH98" si="355">S96-S95+1</f>
        <v>31</v>
      </c>
      <c r="T98" s="11">
        <f t="shared" si="355"/>
        <v>30</v>
      </c>
      <c r="U98" s="11">
        <f t="shared" si="355"/>
        <v>31</v>
      </c>
      <c r="V98" s="11">
        <f t="shared" si="355"/>
        <v>30</v>
      </c>
      <c r="W98" s="11">
        <f t="shared" si="355"/>
        <v>31</v>
      </c>
      <c r="X98" s="11">
        <f t="shared" si="355"/>
        <v>31</v>
      </c>
      <c r="Y98" s="11">
        <f t="shared" si="355"/>
        <v>28</v>
      </c>
      <c r="Z98" s="11">
        <f t="shared" si="355"/>
        <v>31</v>
      </c>
      <c r="AA98" s="11">
        <f t="shared" si="355"/>
        <v>30</v>
      </c>
      <c r="AB98" s="11">
        <f t="shared" si="355"/>
        <v>31</v>
      </c>
      <c r="AC98" s="11">
        <f t="shared" si="355"/>
        <v>30</v>
      </c>
      <c r="AD98" s="11">
        <f t="shared" si="355"/>
        <v>31</v>
      </c>
      <c r="AE98" s="11">
        <f t="shared" si="355"/>
        <v>31</v>
      </c>
      <c r="AF98" s="11">
        <f t="shared" si="355"/>
        <v>30</v>
      </c>
      <c r="AG98" s="11">
        <f t="shared" si="355"/>
        <v>31</v>
      </c>
      <c r="AH98" s="11">
        <f t="shared" si="355"/>
        <v>30</v>
      </c>
      <c r="AI98" s="11">
        <f t="shared" ref="AI98:BV98" si="356">AI96-AI95+1</f>
        <v>31</v>
      </c>
      <c r="AJ98" s="11">
        <f t="shared" si="356"/>
        <v>31</v>
      </c>
      <c r="AK98" s="11">
        <f t="shared" si="356"/>
        <v>29</v>
      </c>
      <c r="AL98" s="11">
        <f t="shared" si="356"/>
        <v>31</v>
      </c>
      <c r="AM98" s="11">
        <f t="shared" si="356"/>
        <v>30</v>
      </c>
      <c r="AN98" s="11">
        <f t="shared" si="356"/>
        <v>31</v>
      </c>
      <c r="AO98" s="11">
        <f t="shared" si="356"/>
        <v>30</v>
      </c>
      <c r="AP98" s="11">
        <f t="shared" si="356"/>
        <v>31</v>
      </c>
      <c r="AQ98" s="11">
        <f t="shared" si="356"/>
        <v>31</v>
      </c>
      <c r="AR98" s="11">
        <f t="shared" si="356"/>
        <v>30</v>
      </c>
      <c r="AS98" s="11">
        <f t="shared" si="356"/>
        <v>31</v>
      </c>
      <c r="AT98" s="11">
        <f t="shared" si="356"/>
        <v>30</v>
      </c>
      <c r="AU98" s="11">
        <f t="shared" si="356"/>
        <v>31</v>
      </c>
      <c r="AV98" s="11">
        <f t="shared" si="356"/>
        <v>31</v>
      </c>
      <c r="AW98" s="11">
        <f t="shared" si="356"/>
        <v>28</v>
      </c>
      <c r="AX98" s="11">
        <f t="shared" si="356"/>
        <v>31</v>
      </c>
      <c r="AY98" s="11">
        <f t="shared" si="356"/>
        <v>30</v>
      </c>
      <c r="AZ98" s="11">
        <f t="shared" si="356"/>
        <v>31</v>
      </c>
      <c r="BA98" s="11">
        <f t="shared" si="356"/>
        <v>30</v>
      </c>
      <c r="BB98" s="11">
        <f t="shared" si="356"/>
        <v>31</v>
      </c>
      <c r="BC98" s="11">
        <f t="shared" si="356"/>
        <v>31</v>
      </c>
      <c r="BD98" s="11">
        <f t="shared" si="356"/>
        <v>30</v>
      </c>
      <c r="BE98" s="11">
        <f t="shared" si="356"/>
        <v>31</v>
      </c>
      <c r="BF98" s="11">
        <f t="shared" si="356"/>
        <v>30</v>
      </c>
      <c r="BG98" s="11">
        <f t="shared" si="356"/>
        <v>31</v>
      </c>
      <c r="BH98" s="11">
        <f t="shared" si="356"/>
        <v>31</v>
      </c>
      <c r="BI98" s="11">
        <f t="shared" si="356"/>
        <v>28</v>
      </c>
      <c r="BJ98" s="11">
        <f t="shared" si="356"/>
        <v>31</v>
      </c>
      <c r="BK98" s="11">
        <f t="shared" si="356"/>
        <v>30</v>
      </c>
      <c r="BL98" s="11">
        <f t="shared" si="356"/>
        <v>31</v>
      </c>
      <c r="BM98" s="11">
        <f t="shared" si="356"/>
        <v>30</v>
      </c>
      <c r="BN98" s="11">
        <f t="shared" si="356"/>
        <v>31</v>
      </c>
      <c r="BO98" s="11">
        <f t="shared" si="356"/>
        <v>31</v>
      </c>
      <c r="BP98" s="11">
        <f t="shared" si="356"/>
        <v>30</v>
      </c>
      <c r="BQ98" s="11">
        <f t="shared" si="356"/>
        <v>31</v>
      </c>
      <c r="BR98" s="11">
        <f t="shared" si="356"/>
        <v>30</v>
      </c>
      <c r="BS98" s="11">
        <f t="shared" si="356"/>
        <v>31</v>
      </c>
      <c r="BT98" s="11">
        <f t="shared" si="356"/>
        <v>31</v>
      </c>
      <c r="BU98" s="11">
        <f t="shared" si="356"/>
        <v>28</v>
      </c>
      <c r="BV98" s="11">
        <f t="shared" si="356"/>
        <v>31</v>
      </c>
      <c r="BW98" s="9" t="s">
        <v>88</v>
      </c>
    </row>
    <row r="99" spans="4:75" s="8" customFormat="1" x14ac:dyDescent="0.35">
      <c r="D99" s="8" t="s">
        <v>23</v>
      </c>
      <c r="K99" s="2" t="s">
        <v>3</v>
      </c>
      <c r="O99" s="14" t="b">
        <f t="shared" ref="O99" si="357">FcstStartDate.In&gt;=O96</f>
        <v>1</v>
      </c>
      <c r="P99" s="14" t="b">
        <f t="shared" ref="P99:BV99" si="358">FcstStartDate.In&gt;=P96</f>
        <v>1</v>
      </c>
      <c r="Q99" s="14" t="b">
        <f t="shared" si="358"/>
        <v>1</v>
      </c>
      <c r="R99" s="14" t="b">
        <f t="shared" si="358"/>
        <v>1</v>
      </c>
      <c r="S99" s="14" t="b">
        <f t="shared" si="358"/>
        <v>1</v>
      </c>
      <c r="T99" s="14" t="b">
        <f t="shared" si="358"/>
        <v>1</v>
      </c>
      <c r="U99" s="14" t="b">
        <f t="shared" si="358"/>
        <v>1</v>
      </c>
      <c r="V99" s="14" t="b">
        <f t="shared" si="358"/>
        <v>1</v>
      </c>
      <c r="W99" s="14" t="b">
        <f t="shared" si="358"/>
        <v>1</v>
      </c>
      <c r="X99" s="14" t="b">
        <f t="shared" si="358"/>
        <v>0</v>
      </c>
      <c r="Y99" s="14" t="b">
        <f t="shared" si="358"/>
        <v>0</v>
      </c>
      <c r="Z99" s="14" t="b">
        <f t="shared" si="358"/>
        <v>0</v>
      </c>
      <c r="AA99" s="14" t="b">
        <f t="shared" si="358"/>
        <v>0</v>
      </c>
      <c r="AB99" s="14" t="b">
        <f t="shared" si="358"/>
        <v>0</v>
      </c>
      <c r="AC99" s="14" t="b">
        <f t="shared" si="358"/>
        <v>0</v>
      </c>
      <c r="AD99" s="14" t="b">
        <f t="shared" si="358"/>
        <v>0</v>
      </c>
      <c r="AE99" s="14" t="b">
        <f t="shared" si="358"/>
        <v>0</v>
      </c>
      <c r="AF99" s="14" t="b">
        <f t="shared" si="358"/>
        <v>0</v>
      </c>
      <c r="AG99" s="14" t="b">
        <f t="shared" si="358"/>
        <v>0</v>
      </c>
      <c r="AH99" s="14" t="b">
        <f t="shared" si="358"/>
        <v>0</v>
      </c>
      <c r="AI99" s="14" t="b">
        <f t="shared" si="358"/>
        <v>0</v>
      </c>
      <c r="AJ99" s="14" t="b">
        <f t="shared" si="358"/>
        <v>0</v>
      </c>
      <c r="AK99" s="14" t="b">
        <f t="shared" si="358"/>
        <v>0</v>
      </c>
      <c r="AL99" s="14" t="b">
        <f t="shared" si="358"/>
        <v>0</v>
      </c>
      <c r="AM99" s="14" t="b">
        <f t="shared" si="358"/>
        <v>0</v>
      </c>
      <c r="AN99" s="14" t="b">
        <f t="shared" si="358"/>
        <v>0</v>
      </c>
      <c r="AO99" s="14" t="b">
        <f t="shared" si="358"/>
        <v>0</v>
      </c>
      <c r="AP99" s="14" t="b">
        <f t="shared" si="358"/>
        <v>0</v>
      </c>
      <c r="AQ99" s="14" t="b">
        <f t="shared" si="358"/>
        <v>0</v>
      </c>
      <c r="AR99" s="14" t="b">
        <f t="shared" si="358"/>
        <v>0</v>
      </c>
      <c r="AS99" s="14" t="b">
        <f t="shared" si="358"/>
        <v>0</v>
      </c>
      <c r="AT99" s="14" t="b">
        <f t="shared" si="358"/>
        <v>0</v>
      </c>
      <c r="AU99" s="14" t="b">
        <f t="shared" si="358"/>
        <v>0</v>
      </c>
      <c r="AV99" s="14" t="b">
        <f t="shared" si="358"/>
        <v>0</v>
      </c>
      <c r="AW99" s="14" t="b">
        <f t="shared" si="358"/>
        <v>0</v>
      </c>
      <c r="AX99" s="14" t="b">
        <f t="shared" si="358"/>
        <v>0</v>
      </c>
      <c r="AY99" s="14" t="b">
        <f t="shared" si="358"/>
        <v>0</v>
      </c>
      <c r="AZ99" s="14" t="b">
        <f t="shared" si="358"/>
        <v>0</v>
      </c>
      <c r="BA99" s="14" t="b">
        <f t="shared" si="358"/>
        <v>0</v>
      </c>
      <c r="BB99" s="14" t="b">
        <f t="shared" si="358"/>
        <v>0</v>
      </c>
      <c r="BC99" s="14" t="b">
        <f t="shared" si="358"/>
        <v>0</v>
      </c>
      <c r="BD99" s="14" t="b">
        <f t="shared" si="358"/>
        <v>0</v>
      </c>
      <c r="BE99" s="14" t="b">
        <f t="shared" si="358"/>
        <v>0</v>
      </c>
      <c r="BF99" s="14" t="b">
        <f t="shared" si="358"/>
        <v>0</v>
      </c>
      <c r="BG99" s="14" t="b">
        <f t="shared" si="358"/>
        <v>0</v>
      </c>
      <c r="BH99" s="14" t="b">
        <f t="shared" si="358"/>
        <v>0</v>
      </c>
      <c r="BI99" s="14" t="b">
        <f t="shared" si="358"/>
        <v>0</v>
      </c>
      <c r="BJ99" s="14" t="b">
        <f t="shared" si="358"/>
        <v>0</v>
      </c>
      <c r="BK99" s="14" t="b">
        <f t="shared" si="358"/>
        <v>0</v>
      </c>
      <c r="BL99" s="14" t="b">
        <f t="shared" si="358"/>
        <v>0</v>
      </c>
      <c r="BM99" s="14" t="b">
        <f t="shared" si="358"/>
        <v>0</v>
      </c>
      <c r="BN99" s="14" t="b">
        <f t="shared" si="358"/>
        <v>0</v>
      </c>
      <c r="BO99" s="14" t="b">
        <f t="shared" si="358"/>
        <v>0</v>
      </c>
      <c r="BP99" s="14" t="b">
        <f t="shared" si="358"/>
        <v>0</v>
      </c>
      <c r="BQ99" s="14" t="b">
        <f t="shared" si="358"/>
        <v>0</v>
      </c>
      <c r="BR99" s="14" t="b">
        <f t="shared" si="358"/>
        <v>0</v>
      </c>
      <c r="BS99" s="14" t="b">
        <f t="shared" si="358"/>
        <v>0</v>
      </c>
      <c r="BT99" s="14" t="b">
        <f t="shared" si="358"/>
        <v>0</v>
      </c>
      <c r="BU99" s="14" t="b">
        <f t="shared" si="358"/>
        <v>0</v>
      </c>
      <c r="BV99" s="14" t="b">
        <f t="shared" si="358"/>
        <v>0</v>
      </c>
      <c r="BW99" s="9" t="s">
        <v>89</v>
      </c>
    </row>
    <row r="100" spans="4:75" s="8" customFormat="1" x14ac:dyDescent="0.35">
      <c r="D100" s="8" t="s">
        <v>28</v>
      </c>
      <c r="K100" s="2" t="s">
        <v>3</v>
      </c>
      <c r="O100" s="14" t="b">
        <f t="shared" ref="O100" si="359">AND(O95&lt;=FcstStartDate.In,FcstStartDate.In&lt;=O96)</f>
        <v>0</v>
      </c>
      <c r="P100" s="14" t="b">
        <f t="shared" ref="P100:BV100" si="360">AND(P95&lt;=FcstStartDate.In,FcstStartDate.In&lt;=P96)</f>
        <v>0</v>
      </c>
      <c r="Q100" s="14" t="b">
        <f t="shared" si="360"/>
        <v>0</v>
      </c>
      <c r="R100" s="14" t="b">
        <f t="shared" si="360"/>
        <v>0</v>
      </c>
      <c r="S100" s="14" t="b">
        <f t="shared" si="360"/>
        <v>0</v>
      </c>
      <c r="T100" s="14" t="b">
        <f t="shared" si="360"/>
        <v>0</v>
      </c>
      <c r="U100" s="14" t="b">
        <f t="shared" si="360"/>
        <v>0</v>
      </c>
      <c r="V100" s="14" t="b">
        <f t="shared" si="360"/>
        <v>0</v>
      </c>
      <c r="W100" s="14" t="b">
        <f t="shared" si="360"/>
        <v>0</v>
      </c>
      <c r="X100" s="14" t="b">
        <f t="shared" si="360"/>
        <v>1</v>
      </c>
      <c r="Y100" s="14" t="b">
        <f t="shared" si="360"/>
        <v>0</v>
      </c>
      <c r="Z100" s="14" t="b">
        <f t="shared" si="360"/>
        <v>0</v>
      </c>
      <c r="AA100" s="14" t="b">
        <f t="shared" si="360"/>
        <v>0</v>
      </c>
      <c r="AB100" s="14" t="b">
        <f t="shared" si="360"/>
        <v>0</v>
      </c>
      <c r="AC100" s="14" t="b">
        <f t="shared" si="360"/>
        <v>0</v>
      </c>
      <c r="AD100" s="14" t="b">
        <f t="shared" si="360"/>
        <v>0</v>
      </c>
      <c r="AE100" s="14" t="b">
        <f t="shared" si="360"/>
        <v>0</v>
      </c>
      <c r="AF100" s="14" t="b">
        <f t="shared" si="360"/>
        <v>0</v>
      </c>
      <c r="AG100" s="14" t="b">
        <f t="shared" si="360"/>
        <v>0</v>
      </c>
      <c r="AH100" s="14" t="b">
        <f t="shared" si="360"/>
        <v>0</v>
      </c>
      <c r="AI100" s="14" t="b">
        <f t="shared" si="360"/>
        <v>0</v>
      </c>
      <c r="AJ100" s="14" t="b">
        <f t="shared" si="360"/>
        <v>0</v>
      </c>
      <c r="AK100" s="14" t="b">
        <f t="shared" si="360"/>
        <v>0</v>
      </c>
      <c r="AL100" s="14" t="b">
        <f t="shared" si="360"/>
        <v>0</v>
      </c>
      <c r="AM100" s="14" t="b">
        <f t="shared" si="360"/>
        <v>0</v>
      </c>
      <c r="AN100" s="14" t="b">
        <f t="shared" si="360"/>
        <v>0</v>
      </c>
      <c r="AO100" s="14" t="b">
        <f t="shared" si="360"/>
        <v>0</v>
      </c>
      <c r="AP100" s="14" t="b">
        <f t="shared" si="360"/>
        <v>0</v>
      </c>
      <c r="AQ100" s="14" t="b">
        <f t="shared" si="360"/>
        <v>0</v>
      </c>
      <c r="AR100" s="14" t="b">
        <f t="shared" si="360"/>
        <v>0</v>
      </c>
      <c r="AS100" s="14" t="b">
        <f t="shared" si="360"/>
        <v>0</v>
      </c>
      <c r="AT100" s="14" t="b">
        <f t="shared" si="360"/>
        <v>0</v>
      </c>
      <c r="AU100" s="14" t="b">
        <f t="shared" si="360"/>
        <v>0</v>
      </c>
      <c r="AV100" s="14" t="b">
        <f t="shared" si="360"/>
        <v>0</v>
      </c>
      <c r="AW100" s="14" t="b">
        <f t="shared" si="360"/>
        <v>0</v>
      </c>
      <c r="AX100" s="14" t="b">
        <f t="shared" si="360"/>
        <v>0</v>
      </c>
      <c r="AY100" s="14" t="b">
        <f t="shared" si="360"/>
        <v>0</v>
      </c>
      <c r="AZ100" s="14" t="b">
        <f t="shared" si="360"/>
        <v>0</v>
      </c>
      <c r="BA100" s="14" t="b">
        <f t="shared" si="360"/>
        <v>0</v>
      </c>
      <c r="BB100" s="14" t="b">
        <f t="shared" si="360"/>
        <v>0</v>
      </c>
      <c r="BC100" s="14" t="b">
        <f t="shared" si="360"/>
        <v>0</v>
      </c>
      <c r="BD100" s="14" t="b">
        <f t="shared" si="360"/>
        <v>0</v>
      </c>
      <c r="BE100" s="14" t="b">
        <f t="shared" si="360"/>
        <v>0</v>
      </c>
      <c r="BF100" s="14" t="b">
        <f t="shared" si="360"/>
        <v>0</v>
      </c>
      <c r="BG100" s="14" t="b">
        <f t="shared" si="360"/>
        <v>0</v>
      </c>
      <c r="BH100" s="14" t="b">
        <f t="shared" si="360"/>
        <v>0</v>
      </c>
      <c r="BI100" s="14" t="b">
        <f t="shared" si="360"/>
        <v>0</v>
      </c>
      <c r="BJ100" s="14" t="b">
        <f t="shared" si="360"/>
        <v>0</v>
      </c>
      <c r="BK100" s="14" t="b">
        <f t="shared" si="360"/>
        <v>0</v>
      </c>
      <c r="BL100" s="14" t="b">
        <f t="shared" si="360"/>
        <v>0</v>
      </c>
      <c r="BM100" s="14" t="b">
        <f t="shared" si="360"/>
        <v>0</v>
      </c>
      <c r="BN100" s="14" t="b">
        <f t="shared" si="360"/>
        <v>0</v>
      </c>
      <c r="BO100" s="14" t="b">
        <f t="shared" si="360"/>
        <v>0</v>
      </c>
      <c r="BP100" s="14" t="b">
        <f t="shared" si="360"/>
        <v>0</v>
      </c>
      <c r="BQ100" s="14" t="b">
        <f t="shared" si="360"/>
        <v>0</v>
      </c>
      <c r="BR100" s="14" t="b">
        <f t="shared" si="360"/>
        <v>0</v>
      </c>
      <c r="BS100" s="14" t="b">
        <f t="shared" si="360"/>
        <v>0</v>
      </c>
      <c r="BT100" s="14" t="b">
        <f t="shared" si="360"/>
        <v>0</v>
      </c>
      <c r="BU100" s="14" t="b">
        <f t="shared" si="360"/>
        <v>0</v>
      </c>
      <c r="BV100" s="14" t="b">
        <f t="shared" si="360"/>
        <v>0</v>
      </c>
      <c r="BW100" s="9" t="s">
        <v>90</v>
      </c>
    </row>
    <row r="101" spans="4:75" s="8" customFormat="1" x14ac:dyDescent="0.35">
      <c r="D101" s="8" t="s">
        <v>22</v>
      </c>
      <c r="K101" s="2" t="s">
        <v>38</v>
      </c>
      <c r="O101" s="35" t="str">
        <f>IF(O99,"Act",IF(O100,"Current Prd","Fcst"))</f>
        <v>Act</v>
      </c>
      <c r="P101" s="35" t="str">
        <f t="shared" ref="P101:BV101" si="361">IF(P99,"Act",IF(P100,"Current Prd","Fcst"))</f>
        <v>Act</v>
      </c>
      <c r="Q101" s="35" t="str">
        <f t="shared" si="361"/>
        <v>Act</v>
      </c>
      <c r="R101" s="35" t="str">
        <f t="shared" si="361"/>
        <v>Act</v>
      </c>
      <c r="S101" s="35" t="str">
        <f t="shared" si="361"/>
        <v>Act</v>
      </c>
      <c r="T101" s="35" t="str">
        <f t="shared" si="361"/>
        <v>Act</v>
      </c>
      <c r="U101" s="35" t="str">
        <f t="shared" si="361"/>
        <v>Act</v>
      </c>
      <c r="V101" s="35" t="str">
        <f t="shared" si="361"/>
        <v>Act</v>
      </c>
      <c r="W101" s="35" t="str">
        <f t="shared" si="361"/>
        <v>Act</v>
      </c>
      <c r="X101" s="35" t="str">
        <f t="shared" si="361"/>
        <v>Current Prd</v>
      </c>
      <c r="Y101" s="35" t="str">
        <f t="shared" si="361"/>
        <v>Fcst</v>
      </c>
      <c r="Z101" s="35" t="str">
        <f t="shared" si="361"/>
        <v>Fcst</v>
      </c>
      <c r="AA101" s="35" t="str">
        <f t="shared" si="361"/>
        <v>Fcst</v>
      </c>
      <c r="AB101" s="35" t="str">
        <f t="shared" si="361"/>
        <v>Fcst</v>
      </c>
      <c r="AC101" s="35" t="str">
        <f t="shared" si="361"/>
        <v>Fcst</v>
      </c>
      <c r="AD101" s="35" t="str">
        <f t="shared" si="361"/>
        <v>Fcst</v>
      </c>
      <c r="AE101" s="35" t="str">
        <f t="shared" si="361"/>
        <v>Fcst</v>
      </c>
      <c r="AF101" s="35" t="str">
        <f t="shared" si="361"/>
        <v>Fcst</v>
      </c>
      <c r="AG101" s="35" t="str">
        <f t="shared" si="361"/>
        <v>Fcst</v>
      </c>
      <c r="AH101" s="35" t="str">
        <f t="shared" si="361"/>
        <v>Fcst</v>
      </c>
      <c r="AI101" s="35" t="str">
        <f t="shared" si="361"/>
        <v>Fcst</v>
      </c>
      <c r="AJ101" s="35" t="str">
        <f t="shared" si="361"/>
        <v>Fcst</v>
      </c>
      <c r="AK101" s="35" t="str">
        <f t="shared" si="361"/>
        <v>Fcst</v>
      </c>
      <c r="AL101" s="35" t="str">
        <f t="shared" si="361"/>
        <v>Fcst</v>
      </c>
      <c r="AM101" s="35" t="str">
        <f t="shared" si="361"/>
        <v>Fcst</v>
      </c>
      <c r="AN101" s="35" t="str">
        <f t="shared" si="361"/>
        <v>Fcst</v>
      </c>
      <c r="AO101" s="35" t="str">
        <f t="shared" si="361"/>
        <v>Fcst</v>
      </c>
      <c r="AP101" s="35" t="str">
        <f t="shared" si="361"/>
        <v>Fcst</v>
      </c>
      <c r="AQ101" s="35" t="str">
        <f t="shared" si="361"/>
        <v>Fcst</v>
      </c>
      <c r="AR101" s="35" t="str">
        <f t="shared" si="361"/>
        <v>Fcst</v>
      </c>
      <c r="AS101" s="35" t="str">
        <f t="shared" si="361"/>
        <v>Fcst</v>
      </c>
      <c r="AT101" s="35" t="str">
        <f t="shared" si="361"/>
        <v>Fcst</v>
      </c>
      <c r="AU101" s="35" t="str">
        <f t="shared" si="361"/>
        <v>Fcst</v>
      </c>
      <c r="AV101" s="35" t="str">
        <f t="shared" si="361"/>
        <v>Fcst</v>
      </c>
      <c r="AW101" s="35" t="str">
        <f t="shared" si="361"/>
        <v>Fcst</v>
      </c>
      <c r="AX101" s="35" t="str">
        <f t="shared" si="361"/>
        <v>Fcst</v>
      </c>
      <c r="AY101" s="35" t="str">
        <f t="shared" si="361"/>
        <v>Fcst</v>
      </c>
      <c r="AZ101" s="35" t="str">
        <f t="shared" si="361"/>
        <v>Fcst</v>
      </c>
      <c r="BA101" s="35" t="str">
        <f t="shared" si="361"/>
        <v>Fcst</v>
      </c>
      <c r="BB101" s="35" t="str">
        <f t="shared" si="361"/>
        <v>Fcst</v>
      </c>
      <c r="BC101" s="35" t="str">
        <f t="shared" si="361"/>
        <v>Fcst</v>
      </c>
      <c r="BD101" s="35" t="str">
        <f t="shared" si="361"/>
        <v>Fcst</v>
      </c>
      <c r="BE101" s="35" t="str">
        <f t="shared" si="361"/>
        <v>Fcst</v>
      </c>
      <c r="BF101" s="35" t="str">
        <f t="shared" si="361"/>
        <v>Fcst</v>
      </c>
      <c r="BG101" s="35" t="str">
        <f t="shared" si="361"/>
        <v>Fcst</v>
      </c>
      <c r="BH101" s="35" t="str">
        <f t="shared" si="361"/>
        <v>Fcst</v>
      </c>
      <c r="BI101" s="35" t="str">
        <f t="shared" si="361"/>
        <v>Fcst</v>
      </c>
      <c r="BJ101" s="35" t="str">
        <f t="shared" si="361"/>
        <v>Fcst</v>
      </c>
      <c r="BK101" s="35" t="str">
        <f t="shared" si="361"/>
        <v>Fcst</v>
      </c>
      <c r="BL101" s="35" t="str">
        <f t="shared" si="361"/>
        <v>Fcst</v>
      </c>
      <c r="BM101" s="35" t="str">
        <f t="shared" si="361"/>
        <v>Fcst</v>
      </c>
      <c r="BN101" s="35" t="str">
        <f t="shared" si="361"/>
        <v>Fcst</v>
      </c>
      <c r="BO101" s="35" t="str">
        <f t="shared" si="361"/>
        <v>Fcst</v>
      </c>
      <c r="BP101" s="35" t="str">
        <f t="shared" si="361"/>
        <v>Fcst</v>
      </c>
      <c r="BQ101" s="35" t="str">
        <f t="shared" si="361"/>
        <v>Fcst</v>
      </c>
      <c r="BR101" s="35" t="str">
        <f t="shared" si="361"/>
        <v>Fcst</v>
      </c>
      <c r="BS101" s="35" t="str">
        <f t="shared" si="361"/>
        <v>Fcst</v>
      </c>
      <c r="BT101" s="35" t="str">
        <f t="shared" si="361"/>
        <v>Fcst</v>
      </c>
      <c r="BU101" s="35" t="str">
        <f t="shared" si="361"/>
        <v>Fcst</v>
      </c>
      <c r="BV101" s="35" t="str">
        <f t="shared" si="361"/>
        <v>Fcst</v>
      </c>
      <c r="BW101" s="9" t="s">
        <v>91</v>
      </c>
    </row>
    <row r="102" spans="4:75" s="8" customFormat="1" x14ac:dyDescent="0.35"/>
    <row r="103" spans="4:75" s="8" customFormat="1" x14ac:dyDescent="0.35">
      <c r="D103" s="8" t="s">
        <v>19</v>
      </c>
      <c r="K103" s="2" t="s">
        <v>41</v>
      </c>
      <c r="O103" s="16">
        <f t="shared" ref="O103:AT103" si="362">INDEX(YearLabel.A.Ca,MATCH(O95,PeriodFrom.A.Ca,1))</f>
        <v>2023</v>
      </c>
      <c r="P103" s="16">
        <f t="shared" si="362"/>
        <v>2023</v>
      </c>
      <c r="Q103" s="16">
        <f t="shared" si="362"/>
        <v>2023</v>
      </c>
      <c r="R103" s="16">
        <f t="shared" si="362"/>
        <v>2023</v>
      </c>
      <c r="S103" s="16">
        <f t="shared" si="362"/>
        <v>2023</v>
      </c>
      <c r="T103" s="16">
        <f t="shared" si="362"/>
        <v>2023</v>
      </c>
      <c r="U103" s="16">
        <f t="shared" si="362"/>
        <v>2023</v>
      </c>
      <c r="V103" s="16">
        <f t="shared" si="362"/>
        <v>2023</v>
      </c>
      <c r="W103" s="16">
        <f t="shared" si="362"/>
        <v>2023</v>
      </c>
      <c r="X103" s="16">
        <f t="shared" si="362"/>
        <v>2023</v>
      </c>
      <c r="Y103" s="16">
        <f t="shared" si="362"/>
        <v>2023</v>
      </c>
      <c r="Z103" s="16">
        <f t="shared" si="362"/>
        <v>2023</v>
      </c>
      <c r="AA103" s="16">
        <f t="shared" si="362"/>
        <v>2024</v>
      </c>
      <c r="AB103" s="16">
        <f t="shared" si="362"/>
        <v>2024</v>
      </c>
      <c r="AC103" s="16">
        <f t="shared" si="362"/>
        <v>2024</v>
      </c>
      <c r="AD103" s="16">
        <f t="shared" si="362"/>
        <v>2024</v>
      </c>
      <c r="AE103" s="16">
        <f t="shared" si="362"/>
        <v>2024</v>
      </c>
      <c r="AF103" s="16">
        <f t="shared" si="362"/>
        <v>2024</v>
      </c>
      <c r="AG103" s="16">
        <f t="shared" si="362"/>
        <v>2024</v>
      </c>
      <c r="AH103" s="16">
        <f t="shared" si="362"/>
        <v>2024</v>
      </c>
      <c r="AI103" s="16">
        <f t="shared" si="362"/>
        <v>2024</v>
      </c>
      <c r="AJ103" s="16">
        <f t="shared" si="362"/>
        <v>2024</v>
      </c>
      <c r="AK103" s="16">
        <f t="shared" si="362"/>
        <v>2024</v>
      </c>
      <c r="AL103" s="16">
        <f t="shared" si="362"/>
        <v>2024</v>
      </c>
      <c r="AM103" s="16">
        <f t="shared" si="362"/>
        <v>2025</v>
      </c>
      <c r="AN103" s="16">
        <f t="shared" si="362"/>
        <v>2025</v>
      </c>
      <c r="AO103" s="16">
        <f t="shared" si="362"/>
        <v>2025</v>
      </c>
      <c r="AP103" s="16">
        <f t="shared" si="362"/>
        <v>2025</v>
      </c>
      <c r="AQ103" s="16">
        <f t="shared" si="362"/>
        <v>2025</v>
      </c>
      <c r="AR103" s="16">
        <f t="shared" si="362"/>
        <v>2025</v>
      </c>
      <c r="AS103" s="16">
        <f t="shared" si="362"/>
        <v>2025</v>
      </c>
      <c r="AT103" s="16">
        <f t="shared" si="362"/>
        <v>2025</v>
      </c>
      <c r="AU103" s="16">
        <f t="shared" ref="AU103:BV103" si="363">INDEX(YearLabel.A.Ca,MATCH(AU95,PeriodFrom.A.Ca,1))</f>
        <v>2025</v>
      </c>
      <c r="AV103" s="16">
        <f t="shared" si="363"/>
        <v>2025</v>
      </c>
      <c r="AW103" s="16">
        <f t="shared" si="363"/>
        <v>2025</v>
      </c>
      <c r="AX103" s="16">
        <f t="shared" si="363"/>
        <v>2025</v>
      </c>
      <c r="AY103" s="16">
        <f t="shared" si="363"/>
        <v>2026</v>
      </c>
      <c r="AZ103" s="16">
        <f t="shared" si="363"/>
        <v>2026</v>
      </c>
      <c r="BA103" s="16">
        <f t="shared" si="363"/>
        <v>2026</v>
      </c>
      <c r="BB103" s="16">
        <f t="shared" si="363"/>
        <v>2026</v>
      </c>
      <c r="BC103" s="16">
        <f t="shared" si="363"/>
        <v>2026</v>
      </c>
      <c r="BD103" s="16">
        <f t="shared" si="363"/>
        <v>2026</v>
      </c>
      <c r="BE103" s="16">
        <f t="shared" si="363"/>
        <v>2026</v>
      </c>
      <c r="BF103" s="16">
        <f t="shared" si="363"/>
        <v>2026</v>
      </c>
      <c r="BG103" s="16">
        <f t="shared" si="363"/>
        <v>2026</v>
      </c>
      <c r="BH103" s="16">
        <f t="shared" si="363"/>
        <v>2026</v>
      </c>
      <c r="BI103" s="16">
        <f t="shared" si="363"/>
        <v>2026</v>
      </c>
      <c r="BJ103" s="16">
        <f t="shared" si="363"/>
        <v>2026</v>
      </c>
      <c r="BK103" s="16">
        <f t="shared" si="363"/>
        <v>2027</v>
      </c>
      <c r="BL103" s="16">
        <f t="shared" si="363"/>
        <v>2027</v>
      </c>
      <c r="BM103" s="16">
        <f t="shared" si="363"/>
        <v>2027</v>
      </c>
      <c r="BN103" s="16">
        <f t="shared" si="363"/>
        <v>2027</v>
      </c>
      <c r="BO103" s="16">
        <f t="shared" si="363"/>
        <v>2027</v>
      </c>
      <c r="BP103" s="16">
        <f t="shared" si="363"/>
        <v>2027</v>
      </c>
      <c r="BQ103" s="16">
        <f t="shared" si="363"/>
        <v>2027</v>
      </c>
      <c r="BR103" s="16">
        <f t="shared" si="363"/>
        <v>2027</v>
      </c>
      <c r="BS103" s="16">
        <f t="shared" si="363"/>
        <v>2027</v>
      </c>
      <c r="BT103" s="16">
        <f t="shared" si="363"/>
        <v>2027</v>
      </c>
      <c r="BU103" s="16">
        <f t="shared" si="363"/>
        <v>2027</v>
      </c>
      <c r="BV103" s="16">
        <f t="shared" si="363"/>
        <v>2027</v>
      </c>
      <c r="BW103" s="9" t="s">
        <v>92</v>
      </c>
    </row>
    <row r="104" spans="4:75" s="8" customFormat="1" x14ac:dyDescent="0.35">
      <c r="D104" s="8" t="s">
        <v>126</v>
      </c>
      <c r="K104" s="2" t="s">
        <v>47</v>
      </c>
      <c r="M104" s="18" t="s">
        <v>47</v>
      </c>
      <c r="O104" s="16" t="str">
        <f t="shared" ref="O104:R104" si="364">O111&amp;$M104</f>
        <v>1H</v>
      </c>
      <c r="P104" s="16" t="str">
        <f t="shared" si="364"/>
        <v>1H</v>
      </c>
      <c r="Q104" s="16" t="str">
        <f t="shared" si="364"/>
        <v>1H</v>
      </c>
      <c r="R104" s="16" t="str">
        <f t="shared" si="364"/>
        <v>1H</v>
      </c>
      <c r="S104" s="16" t="str">
        <f t="shared" ref="S104:AH104" si="365">S111&amp;$M104</f>
        <v>1H</v>
      </c>
      <c r="T104" s="16" t="str">
        <f t="shared" si="365"/>
        <v>1H</v>
      </c>
      <c r="U104" s="16" t="str">
        <f t="shared" si="365"/>
        <v>2H</v>
      </c>
      <c r="V104" s="16" t="str">
        <f t="shared" si="365"/>
        <v>2H</v>
      </c>
      <c r="W104" s="16" t="str">
        <f t="shared" si="365"/>
        <v>2H</v>
      </c>
      <c r="X104" s="16" t="str">
        <f t="shared" si="365"/>
        <v>2H</v>
      </c>
      <c r="Y104" s="16" t="str">
        <f t="shared" si="365"/>
        <v>2H</v>
      </c>
      <c r="Z104" s="16" t="str">
        <f t="shared" si="365"/>
        <v>2H</v>
      </c>
      <c r="AA104" s="16" t="str">
        <f t="shared" si="365"/>
        <v>1H</v>
      </c>
      <c r="AB104" s="16" t="str">
        <f t="shared" si="365"/>
        <v>1H</v>
      </c>
      <c r="AC104" s="16" t="str">
        <f t="shared" si="365"/>
        <v>1H</v>
      </c>
      <c r="AD104" s="16" t="str">
        <f t="shared" si="365"/>
        <v>1H</v>
      </c>
      <c r="AE104" s="16" t="str">
        <f t="shared" si="365"/>
        <v>1H</v>
      </c>
      <c r="AF104" s="16" t="str">
        <f t="shared" si="365"/>
        <v>1H</v>
      </c>
      <c r="AG104" s="16" t="str">
        <f t="shared" si="365"/>
        <v>2H</v>
      </c>
      <c r="AH104" s="16" t="str">
        <f t="shared" si="365"/>
        <v>2H</v>
      </c>
      <c r="AI104" s="16" t="str">
        <f t="shared" ref="AI104:BV104" si="366">AI111&amp;$M104</f>
        <v>2H</v>
      </c>
      <c r="AJ104" s="16" t="str">
        <f t="shared" si="366"/>
        <v>2H</v>
      </c>
      <c r="AK104" s="16" t="str">
        <f t="shared" si="366"/>
        <v>2H</v>
      </c>
      <c r="AL104" s="16" t="str">
        <f t="shared" si="366"/>
        <v>2H</v>
      </c>
      <c r="AM104" s="16" t="str">
        <f t="shared" si="366"/>
        <v>1H</v>
      </c>
      <c r="AN104" s="16" t="str">
        <f t="shared" si="366"/>
        <v>1H</v>
      </c>
      <c r="AO104" s="16" t="str">
        <f t="shared" si="366"/>
        <v>1H</v>
      </c>
      <c r="AP104" s="16" t="str">
        <f t="shared" si="366"/>
        <v>1H</v>
      </c>
      <c r="AQ104" s="16" t="str">
        <f t="shared" si="366"/>
        <v>1H</v>
      </c>
      <c r="AR104" s="16" t="str">
        <f t="shared" si="366"/>
        <v>1H</v>
      </c>
      <c r="AS104" s="16" t="str">
        <f t="shared" si="366"/>
        <v>2H</v>
      </c>
      <c r="AT104" s="16" t="str">
        <f t="shared" si="366"/>
        <v>2H</v>
      </c>
      <c r="AU104" s="16" t="str">
        <f t="shared" si="366"/>
        <v>2H</v>
      </c>
      <c r="AV104" s="16" t="str">
        <f t="shared" si="366"/>
        <v>2H</v>
      </c>
      <c r="AW104" s="16" t="str">
        <f t="shared" si="366"/>
        <v>2H</v>
      </c>
      <c r="AX104" s="16" t="str">
        <f t="shared" si="366"/>
        <v>2H</v>
      </c>
      <c r="AY104" s="16" t="str">
        <f t="shared" si="366"/>
        <v>1H</v>
      </c>
      <c r="AZ104" s="16" t="str">
        <f t="shared" si="366"/>
        <v>1H</v>
      </c>
      <c r="BA104" s="16" t="str">
        <f t="shared" si="366"/>
        <v>1H</v>
      </c>
      <c r="BB104" s="16" t="str">
        <f t="shared" si="366"/>
        <v>1H</v>
      </c>
      <c r="BC104" s="16" t="str">
        <f t="shared" si="366"/>
        <v>1H</v>
      </c>
      <c r="BD104" s="16" t="str">
        <f t="shared" si="366"/>
        <v>1H</v>
      </c>
      <c r="BE104" s="16" t="str">
        <f t="shared" si="366"/>
        <v>2H</v>
      </c>
      <c r="BF104" s="16" t="str">
        <f t="shared" si="366"/>
        <v>2H</v>
      </c>
      <c r="BG104" s="16" t="str">
        <f t="shared" si="366"/>
        <v>2H</v>
      </c>
      <c r="BH104" s="16" t="str">
        <f t="shared" si="366"/>
        <v>2H</v>
      </c>
      <c r="BI104" s="16" t="str">
        <f t="shared" si="366"/>
        <v>2H</v>
      </c>
      <c r="BJ104" s="16" t="str">
        <f t="shared" si="366"/>
        <v>2H</v>
      </c>
      <c r="BK104" s="16" t="str">
        <f t="shared" si="366"/>
        <v>1H</v>
      </c>
      <c r="BL104" s="16" t="str">
        <f t="shared" si="366"/>
        <v>1H</v>
      </c>
      <c r="BM104" s="16" t="str">
        <f t="shared" si="366"/>
        <v>1H</v>
      </c>
      <c r="BN104" s="16" t="str">
        <f t="shared" si="366"/>
        <v>1H</v>
      </c>
      <c r="BO104" s="16" t="str">
        <f t="shared" si="366"/>
        <v>1H</v>
      </c>
      <c r="BP104" s="16" t="str">
        <f t="shared" si="366"/>
        <v>1H</v>
      </c>
      <c r="BQ104" s="16" t="str">
        <f t="shared" si="366"/>
        <v>2H</v>
      </c>
      <c r="BR104" s="16" t="str">
        <f t="shared" si="366"/>
        <v>2H</v>
      </c>
      <c r="BS104" s="16" t="str">
        <f t="shared" si="366"/>
        <v>2H</v>
      </c>
      <c r="BT104" s="16" t="str">
        <f t="shared" si="366"/>
        <v>2H</v>
      </c>
      <c r="BU104" s="16" t="str">
        <f t="shared" si="366"/>
        <v>2H</v>
      </c>
      <c r="BV104" s="16" t="str">
        <f t="shared" si="366"/>
        <v>2H</v>
      </c>
      <c r="BW104" s="9" t="s">
        <v>123</v>
      </c>
    </row>
    <row r="105" spans="4:75" s="8" customFormat="1" x14ac:dyDescent="0.35">
      <c r="D105" s="8" t="s">
        <v>46</v>
      </c>
      <c r="K105" s="2" t="s">
        <v>48</v>
      </c>
      <c r="M105" s="18" t="s">
        <v>48</v>
      </c>
      <c r="O105" s="16" t="str">
        <f>O112&amp;$M105</f>
        <v>1Q</v>
      </c>
      <c r="P105" s="16" t="str">
        <f t="shared" ref="P105:R105" si="367">P112&amp;$M105</f>
        <v>1Q</v>
      </c>
      <c r="Q105" s="16" t="str">
        <f t="shared" si="367"/>
        <v>1Q</v>
      </c>
      <c r="R105" s="16" t="str">
        <f t="shared" si="367"/>
        <v>2Q</v>
      </c>
      <c r="S105" s="16" t="str">
        <f t="shared" ref="S105:AH105" si="368">S112&amp;$M105</f>
        <v>2Q</v>
      </c>
      <c r="T105" s="16" t="str">
        <f t="shared" si="368"/>
        <v>2Q</v>
      </c>
      <c r="U105" s="16" t="str">
        <f t="shared" si="368"/>
        <v>3Q</v>
      </c>
      <c r="V105" s="16" t="str">
        <f t="shared" si="368"/>
        <v>3Q</v>
      </c>
      <c r="W105" s="16" t="str">
        <f t="shared" si="368"/>
        <v>3Q</v>
      </c>
      <c r="X105" s="16" t="str">
        <f t="shared" si="368"/>
        <v>4Q</v>
      </c>
      <c r="Y105" s="16" t="str">
        <f t="shared" si="368"/>
        <v>4Q</v>
      </c>
      <c r="Z105" s="16" t="str">
        <f t="shared" si="368"/>
        <v>4Q</v>
      </c>
      <c r="AA105" s="16" t="str">
        <f t="shared" si="368"/>
        <v>1Q</v>
      </c>
      <c r="AB105" s="16" t="str">
        <f t="shared" si="368"/>
        <v>1Q</v>
      </c>
      <c r="AC105" s="16" t="str">
        <f t="shared" si="368"/>
        <v>1Q</v>
      </c>
      <c r="AD105" s="16" t="str">
        <f t="shared" si="368"/>
        <v>2Q</v>
      </c>
      <c r="AE105" s="16" t="str">
        <f t="shared" si="368"/>
        <v>2Q</v>
      </c>
      <c r="AF105" s="16" t="str">
        <f t="shared" si="368"/>
        <v>2Q</v>
      </c>
      <c r="AG105" s="16" t="str">
        <f t="shared" si="368"/>
        <v>3Q</v>
      </c>
      <c r="AH105" s="16" t="str">
        <f t="shared" si="368"/>
        <v>3Q</v>
      </c>
      <c r="AI105" s="16" t="str">
        <f t="shared" ref="AI105:BV105" si="369">AI112&amp;$M105</f>
        <v>3Q</v>
      </c>
      <c r="AJ105" s="16" t="str">
        <f t="shared" si="369"/>
        <v>4Q</v>
      </c>
      <c r="AK105" s="16" t="str">
        <f t="shared" si="369"/>
        <v>4Q</v>
      </c>
      <c r="AL105" s="16" t="str">
        <f t="shared" si="369"/>
        <v>4Q</v>
      </c>
      <c r="AM105" s="16" t="str">
        <f t="shared" si="369"/>
        <v>1Q</v>
      </c>
      <c r="AN105" s="16" t="str">
        <f t="shared" si="369"/>
        <v>1Q</v>
      </c>
      <c r="AO105" s="16" t="str">
        <f t="shared" si="369"/>
        <v>1Q</v>
      </c>
      <c r="AP105" s="16" t="str">
        <f t="shared" si="369"/>
        <v>2Q</v>
      </c>
      <c r="AQ105" s="16" t="str">
        <f t="shared" si="369"/>
        <v>2Q</v>
      </c>
      <c r="AR105" s="16" t="str">
        <f t="shared" si="369"/>
        <v>2Q</v>
      </c>
      <c r="AS105" s="16" t="str">
        <f t="shared" si="369"/>
        <v>3Q</v>
      </c>
      <c r="AT105" s="16" t="str">
        <f t="shared" si="369"/>
        <v>3Q</v>
      </c>
      <c r="AU105" s="16" t="str">
        <f t="shared" si="369"/>
        <v>3Q</v>
      </c>
      <c r="AV105" s="16" t="str">
        <f t="shared" si="369"/>
        <v>4Q</v>
      </c>
      <c r="AW105" s="16" t="str">
        <f t="shared" si="369"/>
        <v>4Q</v>
      </c>
      <c r="AX105" s="16" t="str">
        <f t="shared" si="369"/>
        <v>4Q</v>
      </c>
      <c r="AY105" s="16" t="str">
        <f t="shared" si="369"/>
        <v>1Q</v>
      </c>
      <c r="AZ105" s="16" t="str">
        <f t="shared" si="369"/>
        <v>1Q</v>
      </c>
      <c r="BA105" s="16" t="str">
        <f t="shared" si="369"/>
        <v>1Q</v>
      </c>
      <c r="BB105" s="16" t="str">
        <f t="shared" si="369"/>
        <v>2Q</v>
      </c>
      <c r="BC105" s="16" t="str">
        <f t="shared" si="369"/>
        <v>2Q</v>
      </c>
      <c r="BD105" s="16" t="str">
        <f t="shared" si="369"/>
        <v>2Q</v>
      </c>
      <c r="BE105" s="16" t="str">
        <f t="shared" si="369"/>
        <v>3Q</v>
      </c>
      <c r="BF105" s="16" t="str">
        <f t="shared" si="369"/>
        <v>3Q</v>
      </c>
      <c r="BG105" s="16" t="str">
        <f t="shared" si="369"/>
        <v>3Q</v>
      </c>
      <c r="BH105" s="16" t="str">
        <f t="shared" si="369"/>
        <v>4Q</v>
      </c>
      <c r="BI105" s="16" t="str">
        <f t="shared" si="369"/>
        <v>4Q</v>
      </c>
      <c r="BJ105" s="16" t="str">
        <f t="shared" si="369"/>
        <v>4Q</v>
      </c>
      <c r="BK105" s="16" t="str">
        <f t="shared" si="369"/>
        <v>1Q</v>
      </c>
      <c r="BL105" s="16" t="str">
        <f t="shared" si="369"/>
        <v>1Q</v>
      </c>
      <c r="BM105" s="16" t="str">
        <f t="shared" si="369"/>
        <v>1Q</v>
      </c>
      <c r="BN105" s="16" t="str">
        <f t="shared" si="369"/>
        <v>2Q</v>
      </c>
      <c r="BO105" s="16" t="str">
        <f t="shared" si="369"/>
        <v>2Q</v>
      </c>
      <c r="BP105" s="16" t="str">
        <f t="shared" si="369"/>
        <v>2Q</v>
      </c>
      <c r="BQ105" s="16" t="str">
        <f t="shared" si="369"/>
        <v>3Q</v>
      </c>
      <c r="BR105" s="16" t="str">
        <f t="shared" si="369"/>
        <v>3Q</v>
      </c>
      <c r="BS105" s="16" t="str">
        <f t="shared" si="369"/>
        <v>3Q</v>
      </c>
      <c r="BT105" s="16" t="str">
        <f t="shared" si="369"/>
        <v>4Q</v>
      </c>
      <c r="BU105" s="16" t="str">
        <f t="shared" si="369"/>
        <v>4Q</v>
      </c>
      <c r="BV105" s="16" t="str">
        <f t="shared" si="369"/>
        <v>4Q</v>
      </c>
      <c r="BW105" s="9" t="s">
        <v>93</v>
      </c>
    </row>
    <row r="106" spans="4:75" customFormat="1" x14ac:dyDescent="0.35">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row>
    <row r="107" spans="4:75" s="8" customFormat="1" x14ac:dyDescent="0.35">
      <c r="D107" s="8" t="s">
        <v>68</v>
      </c>
      <c r="K107" s="2" t="s">
        <v>40</v>
      </c>
      <c r="M107" s="12">
        <v>12</v>
      </c>
      <c r="O107" s="11">
        <f>ROUNDUP(O97/$M107,0)</f>
        <v>1</v>
      </c>
      <c r="P107" s="11">
        <f>ROUNDUP(P97/$M107,0)</f>
        <v>1</v>
      </c>
      <c r="Q107" s="11">
        <f>ROUNDUP(Q97/$M107,0)</f>
        <v>1</v>
      </c>
      <c r="R107" s="11">
        <f>ROUNDUP(R97/$M107,0)</f>
        <v>1</v>
      </c>
      <c r="S107" s="11">
        <f t="shared" ref="S107:AH107" si="370">ROUNDUP(S97/$M107,0)</f>
        <v>1</v>
      </c>
      <c r="T107" s="11">
        <f t="shared" si="370"/>
        <v>1</v>
      </c>
      <c r="U107" s="11">
        <f t="shared" si="370"/>
        <v>1</v>
      </c>
      <c r="V107" s="11">
        <f t="shared" si="370"/>
        <v>1</v>
      </c>
      <c r="W107" s="11">
        <f t="shared" si="370"/>
        <v>1</v>
      </c>
      <c r="X107" s="11">
        <f t="shared" si="370"/>
        <v>1</v>
      </c>
      <c r="Y107" s="11">
        <f t="shared" si="370"/>
        <v>1</v>
      </c>
      <c r="Z107" s="11">
        <f t="shared" si="370"/>
        <v>1</v>
      </c>
      <c r="AA107" s="11">
        <f t="shared" si="370"/>
        <v>2</v>
      </c>
      <c r="AB107" s="11">
        <f t="shared" si="370"/>
        <v>2</v>
      </c>
      <c r="AC107" s="11">
        <f t="shared" si="370"/>
        <v>2</v>
      </c>
      <c r="AD107" s="11">
        <f t="shared" si="370"/>
        <v>2</v>
      </c>
      <c r="AE107" s="11">
        <f t="shared" si="370"/>
        <v>2</v>
      </c>
      <c r="AF107" s="11">
        <f t="shared" si="370"/>
        <v>2</v>
      </c>
      <c r="AG107" s="11">
        <f t="shared" si="370"/>
        <v>2</v>
      </c>
      <c r="AH107" s="11">
        <f t="shared" si="370"/>
        <v>2</v>
      </c>
      <c r="AI107" s="11">
        <f t="shared" ref="AI107:BV107" si="371">ROUNDUP(AI97/$M107,0)</f>
        <v>2</v>
      </c>
      <c r="AJ107" s="11">
        <f t="shared" si="371"/>
        <v>2</v>
      </c>
      <c r="AK107" s="11">
        <f t="shared" si="371"/>
        <v>2</v>
      </c>
      <c r="AL107" s="11">
        <f t="shared" si="371"/>
        <v>2</v>
      </c>
      <c r="AM107" s="11">
        <f t="shared" si="371"/>
        <v>3</v>
      </c>
      <c r="AN107" s="11">
        <f t="shared" si="371"/>
        <v>3</v>
      </c>
      <c r="AO107" s="11">
        <f t="shared" si="371"/>
        <v>3</v>
      </c>
      <c r="AP107" s="11">
        <f t="shared" si="371"/>
        <v>3</v>
      </c>
      <c r="AQ107" s="11">
        <f t="shared" si="371"/>
        <v>3</v>
      </c>
      <c r="AR107" s="11">
        <f t="shared" si="371"/>
        <v>3</v>
      </c>
      <c r="AS107" s="11">
        <f t="shared" si="371"/>
        <v>3</v>
      </c>
      <c r="AT107" s="11">
        <f t="shared" si="371"/>
        <v>3</v>
      </c>
      <c r="AU107" s="11">
        <f t="shared" si="371"/>
        <v>3</v>
      </c>
      <c r="AV107" s="11">
        <f t="shared" si="371"/>
        <v>3</v>
      </c>
      <c r="AW107" s="11">
        <f t="shared" si="371"/>
        <v>3</v>
      </c>
      <c r="AX107" s="11">
        <f t="shared" si="371"/>
        <v>3</v>
      </c>
      <c r="AY107" s="11">
        <f t="shared" si="371"/>
        <v>4</v>
      </c>
      <c r="AZ107" s="11">
        <f t="shared" si="371"/>
        <v>4</v>
      </c>
      <c r="BA107" s="11">
        <f t="shared" si="371"/>
        <v>4</v>
      </c>
      <c r="BB107" s="11">
        <f t="shared" si="371"/>
        <v>4</v>
      </c>
      <c r="BC107" s="11">
        <f t="shared" si="371"/>
        <v>4</v>
      </c>
      <c r="BD107" s="11">
        <f t="shared" si="371"/>
        <v>4</v>
      </c>
      <c r="BE107" s="11">
        <f t="shared" si="371"/>
        <v>4</v>
      </c>
      <c r="BF107" s="11">
        <f t="shared" si="371"/>
        <v>4</v>
      </c>
      <c r="BG107" s="11">
        <f t="shared" si="371"/>
        <v>4</v>
      </c>
      <c r="BH107" s="11">
        <f t="shared" si="371"/>
        <v>4</v>
      </c>
      <c r="BI107" s="11">
        <f t="shared" si="371"/>
        <v>4</v>
      </c>
      <c r="BJ107" s="11">
        <f t="shared" si="371"/>
        <v>4</v>
      </c>
      <c r="BK107" s="11">
        <f t="shared" si="371"/>
        <v>5</v>
      </c>
      <c r="BL107" s="11">
        <f t="shared" si="371"/>
        <v>5</v>
      </c>
      <c r="BM107" s="11">
        <f t="shared" si="371"/>
        <v>5</v>
      </c>
      <c r="BN107" s="11">
        <f t="shared" si="371"/>
        <v>5</v>
      </c>
      <c r="BO107" s="11">
        <f t="shared" si="371"/>
        <v>5</v>
      </c>
      <c r="BP107" s="11">
        <f t="shared" si="371"/>
        <v>5</v>
      </c>
      <c r="BQ107" s="11">
        <f t="shared" si="371"/>
        <v>5</v>
      </c>
      <c r="BR107" s="11">
        <f t="shared" si="371"/>
        <v>5</v>
      </c>
      <c r="BS107" s="11">
        <f t="shared" si="371"/>
        <v>5</v>
      </c>
      <c r="BT107" s="11">
        <f t="shared" si="371"/>
        <v>5</v>
      </c>
      <c r="BU107" s="11">
        <f t="shared" si="371"/>
        <v>5</v>
      </c>
      <c r="BV107" s="11">
        <f t="shared" si="371"/>
        <v>5</v>
      </c>
      <c r="BW107" s="9" t="s">
        <v>106</v>
      </c>
    </row>
    <row r="108" spans="4:75" s="8" customFormat="1" x14ac:dyDescent="0.35">
      <c r="D108" s="8" t="s">
        <v>128</v>
      </c>
      <c r="K108" s="2" t="s">
        <v>40</v>
      </c>
      <c r="M108" s="12">
        <v>6</v>
      </c>
      <c r="O108" s="11">
        <f>ROUNDUP(O97/$M108,0)</f>
        <v>1</v>
      </c>
      <c r="P108" s="11">
        <f>ROUNDUP(P97/$M108,0)</f>
        <v>1</v>
      </c>
      <c r="Q108" s="11">
        <f>ROUNDUP(Q97/$M108,0)</f>
        <v>1</v>
      </c>
      <c r="R108" s="11">
        <f>ROUNDUP(R97/$M108,0)</f>
        <v>1</v>
      </c>
      <c r="S108" s="11">
        <f t="shared" ref="S108:AH108" si="372">ROUNDUP(S97/$M108,0)</f>
        <v>1</v>
      </c>
      <c r="T108" s="11">
        <f t="shared" si="372"/>
        <v>1</v>
      </c>
      <c r="U108" s="11">
        <f t="shared" si="372"/>
        <v>2</v>
      </c>
      <c r="V108" s="11">
        <f t="shared" si="372"/>
        <v>2</v>
      </c>
      <c r="W108" s="11">
        <f t="shared" si="372"/>
        <v>2</v>
      </c>
      <c r="X108" s="11">
        <f t="shared" si="372"/>
        <v>2</v>
      </c>
      <c r="Y108" s="11">
        <f t="shared" si="372"/>
        <v>2</v>
      </c>
      <c r="Z108" s="11">
        <f t="shared" si="372"/>
        <v>2</v>
      </c>
      <c r="AA108" s="11">
        <f t="shared" si="372"/>
        <v>3</v>
      </c>
      <c r="AB108" s="11">
        <f t="shared" si="372"/>
        <v>3</v>
      </c>
      <c r="AC108" s="11">
        <f t="shared" si="372"/>
        <v>3</v>
      </c>
      <c r="AD108" s="11">
        <f t="shared" si="372"/>
        <v>3</v>
      </c>
      <c r="AE108" s="11">
        <f t="shared" si="372"/>
        <v>3</v>
      </c>
      <c r="AF108" s="11">
        <f t="shared" si="372"/>
        <v>3</v>
      </c>
      <c r="AG108" s="11">
        <f t="shared" si="372"/>
        <v>4</v>
      </c>
      <c r="AH108" s="11">
        <f t="shared" si="372"/>
        <v>4</v>
      </c>
      <c r="AI108" s="11">
        <f t="shared" ref="AI108:BV108" si="373">ROUNDUP(AI97/$M108,0)</f>
        <v>4</v>
      </c>
      <c r="AJ108" s="11">
        <f t="shared" si="373"/>
        <v>4</v>
      </c>
      <c r="AK108" s="11">
        <f t="shared" si="373"/>
        <v>4</v>
      </c>
      <c r="AL108" s="11">
        <f t="shared" si="373"/>
        <v>4</v>
      </c>
      <c r="AM108" s="11">
        <f t="shared" si="373"/>
        <v>5</v>
      </c>
      <c r="AN108" s="11">
        <f t="shared" si="373"/>
        <v>5</v>
      </c>
      <c r="AO108" s="11">
        <f t="shared" si="373"/>
        <v>5</v>
      </c>
      <c r="AP108" s="11">
        <f t="shared" si="373"/>
        <v>5</v>
      </c>
      <c r="AQ108" s="11">
        <f t="shared" si="373"/>
        <v>5</v>
      </c>
      <c r="AR108" s="11">
        <f t="shared" si="373"/>
        <v>5</v>
      </c>
      <c r="AS108" s="11">
        <f t="shared" si="373"/>
        <v>6</v>
      </c>
      <c r="AT108" s="11">
        <f t="shared" si="373"/>
        <v>6</v>
      </c>
      <c r="AU108" s="11">
        <f t="shared" si="373"/>
        <v>6</v>
      </c>
      <c r="AV108" s="11">
        <f t="shared" si="373"/>
        <v>6</v>
      </c>
      <c r="AW108" s="11">
        <f t="shared" si="373"/>
        <v>6</v>
      </c>
      <c r="AX108" s="11">
        <f t="shared" si="373"/>
        <v>6</v>
      </c>
      <c r="AY108" s="11">
        <f t="shared" si="373"/>
        <v>7</v>
      </c>
      <c r="AZ108" s="11">
        <f t="shared" si="373"/>
        <v>7</v>
      </c>
      <c r="BA108" s="11">
        <f t="shared" si="373"/>
        <v>7</v>
      </c>
      <c r="BB108" s="11">
        <f t="shared" si="373"/>
        <v>7</v>
      </c>
      <c r="BC108" s="11">
        <f t="shared" si="373"/>
        <v>7</v>
      </c>
      <c r="BD108" s="11">
        <f t="shared" si="373"/>
        <v>7</v>
      </c>
      <c r="BE108" s="11">
        <f t="shared" si="373"/>
        <v>8</v>
      </c>
      <c r="BF108" s="11">
        <f t="shared" si="373"/>
        <v>8</v>
      </c>
      <c r="BG108" s="11">
        <f t="shared" si="373"/>
        <v>8</v>
      </c>
      <c r="BH108" s="11">
        <f t="shared" si="373"/>
        <v>8</v>
      </c>
      <c r="BI108" s="11">
        <f t="shared" si="373"/>
        <v>8</v>
      </c>
      <c r="BJ108" s="11">
        <f t="shared" si="373"/>
        <v>8</v>
      </c>
      <c r="BK108" s="11">
        <f t="shared" si="373"/>
        <v>9</v>
      </c>
      <c r="BL108" s="11">
        <f t="shared" si="373"/>
        <v>9</v>
      </c>
      <c r="BM108" s="11">
        <f t="shared" si="373"/>
        <v>9</v>
      </c>
      <c r="BN108" s="11">
        <f t="shared" si="373"/>
        <v>9</v>
      </c>
      <c r="BO108" s="11">
        <f t="shared" si="373"/>
        <v>9</v>
      </c>
      <c r="BP108" s="11">
        <f t="shared" si="373"/>
        <v>9</v>
      </c>
      <c r="BQ108" s="11">
        <f t="shared" si="373"/>
        <v>10</v>
      </c>
      <c r="BR108" s="11">
        <f t="shared" si="373"/>
        <v>10</v>
      </c>
      <c r="BS108" s="11">
        <f t="shared" si="373"/>
        <v>10</v>
      </c>
      <c r="BT108" s="11">
        <f t="shared" si="373"/>
        <v>10</v>
      </c>
      <c r="BU108" s="11">
        <f t="shared" si="373"/>
        <v>10</v>
      </c>
      <c r="BV108" s="11">
        <f t="shared" si="373"/>
        <v>10</v>
      </c>
      <c r="BW108" s="9" t="s">
        <v>122</v>
      </c>
    </row>
    <row r="109" spans="4:75" s="8" customFormat="1" x14ac:dyDescent="0.35">
      <c r="D109" s="8" t="s">
        <v>44</v>
      </c>
      <c r="K109" s="2" t="s">
        <v>40</v>
      </c>
      <c r="M109" s="12">
        <v>3</v>
      </c>
      <c r="O109" s="11">
        <f>ROUNDUP(O97/$M109,0)</f>
        <v>1</v>
      </c>
      <c r="P109" s="11">
        <f>ROUNDUP(P97/$M109,0)</f>
        <v>1</v>
      </c>
      <c r="Q109" s="11">
        <f>ROUNDUP(Q97/$M109,0)</f>
        <v>1</v>
      </c>
      <c r="R109" s="11">
        <f>ROUNDUP(R97/$M109,0)</f>
        <v>2</v>
      </c>
      <c r="S109" s="11">
        <f t="shared" ref="S109:AH109" si="374">ROUNDUP(S97/$M109,0)</f>
        <v>2</v>
      </c>
      <c r="T109" s="11">
        <f t="shared" si="374"/>
        <v>2</v>
      </c>
      <c r="U109" s="11">
        <f t="shared" si="374"/>
        <v>3</v>
      </c>
      <c r="V109" s="11">
        <f t="shared" si="374"/>
        <v>3</v>
      </c>
      <c r="W109" s="11">
        <f t="shared" si="374"/>
        <v>3</v>
      </c>
      <c r="X109" s="11">
        <f t="shared" si="374"/>
        <v>4</v>
      </c>
      <c r="Y109" s="11">
        <f t="shared" si="374"/>
        <v>4</v>
      </c>
      <c r="Z109" s="11">
        <f t="shared" si="374"/>
        <v>4</v>
      </c>
      <c r="AA109" s="11">
        <f t="shared" si="374"/>
        <v>5</v>
      </c>
      <c r="AB109" s="11">
        <f t="shared" si="374"/>
        <v>5</v>
      </c>
      <c r="AC109" s="11">
        <f t="shared" si="374"/>
        <v>5</v>
      </c>
      <c r="AD109" s="11">
        <f t="shared" si="374"/>
        <v>6</v>
      </c>
      <c r="AE109" s="11">
        <f t="shared" si="374"/>
        <v>6</v>
      </c>
      <c r="AF109" s="11">
        <f t="shared" si="374"/>
        <v>6</v>
      </c>
      <c r="AG109" s="11">
        <f t="shared" si="374"/>
        <v>7</v>
      </c>
      <c r="AH109" s="11">
        <f t="shared" si="374"/>
        <v>7</v>
      </c>
      <c r="AI109" s="11">
        <f t="shared" ref="AI109:BV109" si="375">ROUNDUP(AI97/$M109,0)</f>
        <v>7</v>
      </c>
      <c r="AJ109" s="11">
        <f t="shared" si="375"/>
        <v>8</v>
      </c>
      <c r="AK109" s="11">
        <f t="shared" si="375"/>
        <v>8</v>
      </c>
      <c r="AL109" s="11">
        <f t="shared" si="375"/>
        <v>8</v>
      </c>
      <c r="AM109" s="11">
        <f t="shared" si="375"/>
        <v>9</v>
      </c>
      <c r="AN109" s="11">
        <f t="shared" si="375"/>
        <v>9</v>
      </c>
      <c r="AO109" s="11">
        <f t="shared" si="375"/>
        <v>9</v>
      </c>
      <c r="AP109" s="11">
        <f t="shared" si="375"/>
        <v>10</v>
      </c>
      <c r="AQ109" s="11">
        <f t="shared" si="375"/>
        <v>10</v>
      </c>
      <c r="AR109" s="11">
        <f t="shared" si="375"/>
        <v>10</v>
      </c>
      <c r="AS109" s="11">
        <f t="shared" si="375"/>
        <v>11</v>
      </c>
      <c r="AT109" s="11">
        <f t="shared" si="375"/>
        <v>11</v>
      </c>
      <c r="AU109" s="11">
        <f t="shared" si="375"/>
        <v>11</v>
      </c>
      <c r="AV109" s="11">
        <f t="shared" si="375"/>
        <v>12</v>
      </c>
      <c r="AW109" s="11">
        <f t="shared" si="375"/>
        <v>12</v>
      </c>
      <c r="AX109" s="11">
        <f t="shared" si="375"/>
        <v>12</v>
      </c>
      <c r="AY109" s="11">
        <f t="shared" si="375"/>
        <v>13</v>
      </c>
      <c r="AZ109" s="11">
        <f t="shared" si="375"/>
        <v>13</v>
      </c>
      <c r="BA109" s="11">
        <f t="shared" si="375"/>
        <v>13</v>
      </c>
      <c r="BB109" s="11">
        <f t="shared" si="375"/>
        <v>14</v>
      </c>
      <c r="BC109" s="11">
        <f t="shared" si="375"/>
        <v>14</v>
      </c>
      <c r="BD109" s="11">
        <f t="shared" si="375"/>
        <v>14</v>
      </c>
      <c r="BE109" s="11">
        <f t="shared" si="375"/>
        <v>15</v>
      </c>
      <c r="BF109" s="11">
        <f t="shared" si="375"/>
        <v>15</v>
      </c>
      <c r="BG109" s="11">
        <f t="shared" si="375"/>
        <v>15</v>
      </c>
      <c r="BH109" s="11">
        <f t="shared" si="375"/>
        <v>16</v>
      </c>
      <c r="BI109" s="11">
        <f t="shared" si="375"/>
        <v>16</v>
      </c>
      <c r="BJ109" s="11">
        <f t="shared" si="375"/>
        <v>16</v>
      </c>
      <c r="BK109" s="11">
        <f t="shared" si="375"/>
        <v>17</v>
      </c>
      <c r="BL109" s="11">
        <f t="shared" si="375"/>
        <v>17</v>
      </c>
      <c r="BM109" s="11">
        <f t="shared" si="375"/>
        <v>17</v>
      </c>
      <c r="BN109" s="11">
        <f t="shared" si="375"/>
        <v>18</v>
      </c>
      <c r="BO109" s="11">
        <f t="shared" si="375"/>
        <v>18</v>
      </c>
      <c r="BP109" s="11">
        <f t="shared" si="375"/>
        <v>18</v>
      </c>
      <c r="BQ109" s="11">
        <f t="shared" si="375"/>
        <v>19</v>
      </c>
      <c r="BR109" s="11">
        <f t="shared" si="375"/>
        <v>19</v>
      </c>
      <c r="BS109" s="11">
        <f t="shared" si="375"/>
        <v>19</v>
      </c>
      <c r="BT109" s="11">
        <f t="shared" si="375"/>
        <v>20</v>
      </c>
      <c r="BU109" s="11">
        <f t="shared" si="375"/>
        <v>20</v>
      </c>
      <c r="BV109" s="11">
        <f t="shared" si="375"/>
        <v>20</v>
      </c>
      <c r="BW109" s="9" t="s">
        <v>94</v>
      </c>
    </row>
    <row r="110" spans="4:75" customFormat="1" x14ac:dyDescent="0.35">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row>
    <row r="111" spans="4:75" s="8" customFormat="1" x14ac:dyDescent="0.35">
      <c r="D111" s="8" t="s">
        <v>127</v>
      </c>
      <c r="K111" s="2" t="s">
        <v>40</v>
      </c>
      <c r="M111" s="12">
        <v>2</v>
      </c>
      <c r="O111" s="11">
        <f>IF(MOD(O108,$M111)=0,$M111,MOD(O108,$M111))</f>
        <v>1</v>
      </c>
      <c r="P111" s="11">
        <f t="shared" ref="P111:R112" si="376">IF(MOD(P108,$M111)=0,$M111,MOD(P108,$M111))</f>
        <v>1</v>
      </c>
      <c r="Q111" s="11">
        <f t="shared" si="376"/>
        <v>1</v>
      </c>
      <c r="R111" s="11">
        <f t="shared" si="376"/>
        <v>1</v>
      </c>
      <c r="S111" s="11">
        <f t="shared" ref="S111:AH112" si="377">IF(MOD(S108,$M111)=0,$M111,MOD(S108,$M111))</f>
        <v>1</v>
      </c>
      <c r="T111" s="11">
        <f t="shared" si="377"/>
        <v>1</v>
      </c>
      <c r="U111" s="11">
        <f t="shared" si="377"/>
        <v>2</v>
      </c>
      <c r="V111" s="11">
        <f t="shared" si="377"/>
        <v>2</v>
      </c>
      <c r="W111" s="11">
        <f t="shared" si="377"/>
        <v>2</v>
      </c>
      <c r="X111" s="11">
        <f t="shared" si="377"/>
        <v>2</v>
      </c>
      <c r="Y111" s="11">
        <f t="shared" si="377"/>
        <v>2</v>
      </c>
      <c r="Z111" s="11">
        <f t="shared" si="377"/>
        <v>2</v>
      </c>
      <c r="AA111" s="11">
        <f t="shared" si="377"/>
        <v>1</v>
      </c>
      <c r="AB111" s="11">
        <f t="shared" si="377"/>
        <v>1</v>
      </c>
      <c r="AC111" s="11">
        <f t="shared" si="377"/>
        <v>1</v>
      </c>
      <c r="AD111" s="11">
        <f t="shared" si="377"/>
        <v>1</v>
      </c>
      <c r="AE111" s="11">
        <f t="shared" si="377"/>
        <v>1</v>
      </c>
      <c r="AF111" s="11">
        <f t="shared" si="377"/>
        <v>1</v>
      </c>
      <c r="AG111" s="11">
        <f t="shared" si="377"/>
        <v>2</v>
      </c>
      <c r="AH111" s="11">
        <f t="shared" si="377"/>
        <v>2</v>
      </c>
      <c r="AI111" s="11">
        <f t="shared" ref="AI111:BV112" si="378">IF(MOD(AI108,$M111)=0,$M111,MOD(AI108,$M111))</f>
        <v>2</v>
      </c>
      <c r="AJ111" s="11">
        <f t="shared" si="378"/>
        <v>2</v>
      </c>
      <c r="AK111" s="11">
        <f t="shared" si="378"/>
        <v>2</v>
      </c>
      <c r="AL111" s="11">
        <f t="shared" si="378"/>
        <v>2</v>
      </c>
      <c r="AM111" s="11">
        <f t="shared" si="378"/>
        <v>1</v>
      </c>
      <c r="AN111" s="11">
        <f t="shared" si="378"/>
        <v>1</v>
      </c>
      <c r="AO111" s="11">
        <f t="shared" si="378"/>
        <v>1</v>
      </c>
      <c r="AP111" s="11">
        <f t="shared" si="378"/>
        <v>1</v>
      </c>
      <c r="AQ111" s="11">
        <f t="shared" si="378"/>
        <v>1</v>
      </c>
      <c r="AR111" s="11">
        <f t="shared" si="378"/>
        <v>1</v>
      </c>
      <c r="AS111" s="11">
        <f t="shared" si="378"/>
        <v>2</v>
      </c>
      <c r="AT111" s="11">
        <f t="shared" si="378"/>
        <v>2</v>
      </c>
      <c r="AU111" s="11">
        <f t="shared" si="378"/>
        <v>2</v>
      </c>
      <c r="AV111" s="11">
        <f t="shared" si="378"/>
        <v>2</v>
      </c>
      <c r="AW111" s="11">
        <f t="shared" si="378"/>
        <v>2</v>
      </c>
      <c r="AX111" s="11">
        <f t="shared" si="378"/>
        <v>2</v>
      </c>
      <c r="AY111" s="11">
        <f t="shared" si="378"/>
        <v>1</v>
      </c>
      <c r="AZ111" s="11">
        <f t="shared" si="378"/>
        <v>1</v>
      </c>
      <c r="BA111" s="11">
        <f t="shared" si="378"/>
        <v>1</v>
      </c>
      <c r="BB111" s="11">
        <f t="shared" si="378"/>
        <v>1</v>
      </c>
      <c r="BC111" s="11">
        <f t="shared" si="378"/>
        <v>1</v>
      </c>
      <c r="BD111" s="11">
        <f t="shared" si="378"/>
        <v>1</v>
      </c>
      <c r="BE111" s="11">
        <f t="shared" si="378"/>
        <v>2</v>
      </c>
      <c r="BF111" s="11">
        <f t="shared" si="378"/>
        <v>2</v>
      </c>
      <c r="BG111" s="11">
        <f t="shared" si="378"/>
        <v>2</v>
      </c>
      <c r="BH111" s="11">
        <f t="shared" si="378"/>
        <v>2</v>
      </c>
      <c r="BI111" s="11">
        <f t="shared" si="378"/>
        <v>2</v>
      </c>
      <c r="BJ111" s="11">
        <f t="shared" si="378"/>
        <v>2</v>
      </c>
      <c r="BK111" s="11">
        <f t="shared" si="378"/>
        <v>1</v>
      </c>
      <c r="BL111" s="11">
        <f t="shared" si="378"/>
        <v>1</v>
      </c>
      <c r="BM111" s="11">
        <f t="shared" si="378"/>
        <v>1</v>
      </c>
      <c r="BN111" s="11">
        <f t="shared" si="378"/>
        <v>1</v>
      </c>
      <c r="BO111" s="11">
        <f t="shared" si="378"/>
        <v>1</v>
      </c>
      <c r="BP111" s="11">
        <f t="shared" si="378"/>
        <v>1</v>
      </c>
      <c r="BQ111" s="11">
        <f t="shared" si="378"/>
        <v>2</v>
      </c>
      <c r="BR111" s="11">
        <f t="shared" si="378"/>
        <v>2</v>
      </c>
      <c r="BS111" s="11">
        <f t="shared" si="378"/>
        <v>2</v>
      </c>
      <c r="BT111" s="11">
        <f t="shared" si="378"/>
        <v>2</v>
      </c>
      <c r="BU111" s="11">
        <f t="shared" si="378"/>
        <v>2</v>
      </c>
      <c r="BV111" s="11">
        <f t="shared" si="378"/>
        <v>2</v>
      </c>
      <c r="BW111" s="9" t="s">
        <v>121</v>
      </c>
    </row>
    <row r="112" spans="4:75" s="8" customFormat="1" x14ac:dyDescent="0.35">
      <c r="D112" s="8" t="s">
        <v>81</v>
      </c>
      <c r="K112" s="2" t="s">
        <v>40</v>
      </c>
      <c r="M112" s="12">
        <v>4</v>
      </c>
      <c r="O112" s="11">
        <f>IF(MOD(O109,$M112)=0,$M112,MOD(O109,$M112))</f>
        <v>1</v>
      </c>
      <c r="P112" s="11">
        <f t="shared" si="376"/>
        <v>1</v>
      </c>
      <c r="Q112" s="11">
        <f t="shared" si="376"/>
        <v>1</v>
      </c>
      <c r="R112" s="11">
        <f t="shared" si="376"/>
        <v>2</v>
      </c>
      <c r="S112" s="11">
        <f t="shared" si="377"/>
        <v>2</v>
      </c>
      <c r="T112" s="11">
        <f t="shared" si="377"/>
        <v>2</v>
      </c>
      <c r="U112" s="11">
        <f t="shared" si="377"/>
        <v>3</v>
      </c>
      <c r="V112" s="11">
        <f t="shared" si="377"/>
        <v>3</v>
      </c>
      <c r="W112" s="11">
        <f t="shared" si="377"/>
        <v>3</v>
      </c>
      <c r="X112" s="11">
        <f t="shared" si="377"/>
        <v>4</v>
      </c>
      <c r="Y112" s="11">
        <f t="shared" si="377"/>
        <v>4</v>
      </c>
      <c r="Z112" s="11">
        <f t="shared" si="377"/>
        <v>4</v>
      </c>
      <c r="AA112" s="11">
        <f t="shared" si="377"/>
        <v>1</v>
      </c>
      <c r="AB112" s="11">
        <f t="shared" si="377"/>
        <v>1</v>
      </c>
      <c r="AC112" s="11">
        <f t="shared" si="377"/>
        <v>1</v>
      </c>
      <c r="AD112" s="11">
        <f t="shared" si="377"/>
        <v>2</v>
      </c>
      <c r="AE112" s="11">
        <f t="shared" si="377"/>
        <v>2</v>
      </c>
      <c r="AF112" s="11">
        <f t="shared" si="377"/>
        <v>2</v>
      </c>
      <c r="AG112" s="11">
        <f t="shared" si="377"/>
        <v>3</v>
      </c>
      <c r="AH112" s="11">
        <f t="shared" si="377"/>
        <v>3</v>
      </c>
      <c r="AI112" s="11">
        <f t="shared" si="378"/>
        <v>3</v>
      </c>
      <c r="AJ112" s="11">
        <f t="shared" si="378"/>
        <v>4</v>
      </c>
      <c r="AK112" s="11">
        <f t="shared" si="378"/>
        <v>4</v>
      </c>
      <c r="AL112" s="11">
        <f t="shared" si="378"/>
        <v>4</v>
      </c>
      <c r="AM112" s="11">
        <f t="shared" si="378"/>
        <v>1</v>
      </c>
      <c r="AN112" s="11">
        <f t="shared" si="378"/>
        <v>1</v>
      </c>
      <c r="AO112" s="11">
        <f t="shared" si="378"/>
        <v>1</v>
      </c>
      <c r="AP112" s="11">
        <f t="shared" si="378"/>
        <v>2</v>
      </c>
      <c r="AQ112" s="11">
        <f t="shared" si="378"/>
        <v>2</v>
      </c>
      <c r="AR112" s="11">
        <f t="shared" si="378"/>
        <v>2</v>
      </c>
      <c r="AS112" s="11">
        <f t="shared" si="378"/>
        <v>3</v>
      </c>
      <c r="AT112" s="11">
        <f t="shared" si="378"/>
        <v>3</v>
      </c>
      <c r="AU112" s="11">
        <f t="shared" si="378"/>
        <v>3</v>
      </c>
      <c r="AV112" s="11">
        <f t="shared" si="378"/>
        <v>4</v>
      </c>
      <c r="AW112" s="11">
        <f t="shared" si="378"/>
        <v>4</v>
      </c>
      <c r="AX112" s="11">
        <f t="shared" si="378"/>
        <v>4</v>
      </c>
      <c r="AY112" s="11">
        <f t="shared" si="378"/>
        <v>1</v>
      </c>
      <c r="AZ112" s="11">
        <f t="shared" si="378"/>
        <v>1</v>
      </c>
      <c r="BA112" s="11">
        <f t="shared" si="378"/>
        <v>1</v>
      </c>
      <c r="BB112" s="11">
        <f t="shared" si="378"/>
        <v>2</v>
      </c>
      <c r="BC112" s="11">
        <f t="shared" si="378"/>
        <v>2</v>
      </c>
      <c r="BD112" s="11">
        <f t="shared" si="378"/>
        <v>2</v>
      </c>
      <c r="BE112" s="11">
        <f t="shared" si="378"/>
        <v>3</v>
      </c>
      <c r="BF112" s="11">
        <f t="shared" si="378"/>
        <v>3</v>
      </c>
      <c r="BG112" s="11">
        <f t="shared" si="378"/>
        <v>3</v>
      </c>
      <c r="BH112" s="11">
        <f t="shared" si="378"/>
        <v>4</v>
      </c>
      <c r="BI112" s="11">
        <f t="shared" si="378"/>
        <v>4</v>
      </c>
      <c r="BJ112" s="11">
        <f t="shared" si="378"/>
        <v>4</v>
      </c>
      <c r="BK112" s="11">
        <f t="shared" si="378"/>
        <v>1</v>
      </c>
      <c r="BL112" s="11">
        <f t="shared" si="378"/>
        <v>1</v>
      </c>
      <c r="BM112" s="11">
        <f t="shared" si="378"/>
        <v>1</v>
      </c>
      <c r="BN112" s="11">
        <f t="shared" si="378"/>
        <v>2</v>
      </c>
      <c r="BO112" s="11">
        <f t="shared" si="378"/>
        <v>2</v>
      </c>
      <c r="BP112" s="11">
        <f t="shared" si="378"/>
        <v>2</v>
      </c>
      <c r="BQ112" s="11">
        <f t="shared" si="378"/>
        <v>3</v>
      </c>
      <c r="BR112" s="11">
        <f t="shared" si="378"/>
        <v>3</v>
      </c>
      <c r="BS112" s="11">
        <f t="shared" si="378"/>
        <v>3</v>
      </c>
      <c r="BT112" s="11">
        <f t="shared" si="378"/>
        <v>4</v>
      </c>
      <c r="BU112" s="11">
        <f t="shared" si="378"/>
        <v>4</v>
      </c>
      <c r="BV112" s="11">
        <f t="shared" si="378"/>
        <v>4</v>
      </c>
      <c r="BW112" s="9" t="s">
        <v>101</v>
      </c>
    </row>
    <row r="113" spans="1:75" s="8" customFormat="1" x14ac:dyDescent="0.35">
      <c r="D113" s="8" t="s">
        <v>95</v>
      </c>
      <c r="K113" s="2" t="s">
        <v>40</v>
      </c>
      <c r="M113" s="12">
        <v>12</v>
      </c>
      <c r="O113" s="12">
        <v>1</v>
      </c>
      <c r="P113" s="11">
        <f>IF(O113=$M113,1,O113+1)</f>
        <v>2</v>
      </c>
      <c r="Q113" s="11">
        <f t="shared" ref="Q113:R113" si="379">IF(P113=$M113,1,P113+1)</f>
        <v>3</v>
      </c>
      <c r="R113" s="11">
        <f t="shared" si="379"/>
        <v>4</v>
      </c>
      <c r="S113" s="11">
        <f t="shared" ref="S113:AH113" si="380">IF(R113=$M113,1,R113+1)</f>
        <v>5</v>
      </c>
      <c r="T113" s="11">
        <f t="shared" si="380"/>
        <v>6</v>
      </c>
      <c r="U113" s="11">
        <f t="shared" si="380"/>
        <v>7</v>
      </c>
      <c r="V113" s="11">
        <f t="shared" si="380"/>
        <v>8</v>
      </c>
      <c r="W113" s="11">
        <f t="shared" si="380"/>
        <v>9</v>
      </c>
      <c r="X113" s="11">
        <f t="shared" si="380"/>
        <v>10</v>
      </c>
      <c r="Y113" s="11">
        <f t="shared" si="380"/>
        <v>11</v>
      </c>
      <c r="Z113" s="11">
        <f t="shared" si="380"/>
        <v>12</v>
      </c>
      <c r="AA113" s="11">
        <f t="shared" si="380"/>
        <v>1</v>
      </c>
      <c r="AB113" s="11">
        <f t="shared" si="380"/>
        <v>2</v>
      </c>
      <c r="AC113" s="11">
        <f t="shared" si="380"/>
        <v>3</v>
      </c>
      <c r="AD113" s="11">
        <f t="shared" si="380"/>
        <v>4</v>
      </c>
      <c r="AE113" s="11">
        <f t="shared" si="380"/>
        <v>5</v>
      </c>
      <c r="AF113" s="11">
        <f t="shared" si="380"/>
        <v>6</v>
      </c>
      <c r="AG113" s="11">
        <f t="shared" si="380"/>
        <v>7</v>
      </c>
      <c r="AH113" s="11">
        <f t="shared" si="380"/>
        <v>8</v>
      </c>
      <c r="AI113" s="11">
        <f t="shared" ref="AI113:BV113" si="381">IF(AH113=$M113,1,AH113+1)</f>
        <v>9</v>
      </c>
      <c r="AJ113" s="11">
        <f t="shared" si="381"/>
        <v>10</v>
      </c>
      <c r="AK113" s="11">
        <f t="shared" si="381"/>
        <v>11</v>
      </c>
      <c r="AL113" s="11">
        <f t="shared" si="381"/>
        <v>12</v>
      </c>
      <c r="AM113" s="11">
        <f t="shared" si="381"/>
        <v>1</v>
      </c>
      <c r="AN113" s="11">
        <f t="shared" si="381"/>
        <v>2</v>
      </c>
      <c r="AO113" s="11">
        <f t="shared" si="381"/>
        <v>3</v>
      </c>
      <c r="AP113" s="11">
        <f t="shared" si="381"/>
        <v>4</v>
      </c>
      <c r="AQ113" s="11">
        <f t="shared" si="381"/>
        <v>5</v>
      </c>
      <c r="AR113" s="11">
        <f t="shared" si="381"/>
        <v>6</v>
      </c>
      <c r="AS113" s="11">
        <f t="shared" si="381"/>
        <v>7</v>
      </c>
      <c r="AT113" s="11">
        <f t="shared" si="381"/>
        <v>8</v>
      </c>
      <c r="AU113" s="11">
        <f t="shared" si="381"/>
        <v>9</v>
      </c>
      <c r="AV113" s="11">
        <f t="shared" si="381"/>
        <v>10</v>
      </c>
      <c r="AW113" s="11">
        <f t="shared" si="381"/>
        <v>11</v>
      </c>
      <c r="AX113" s="11">
        <f t="shared" si="381"/>
        <v>12</v>
      </c>
      <c r="AY113" s="11">
        <f t="shared" si="381"/>
        <v>1</v>
      </c>
      <c r="AZ113" s="11">
        <f t="shared" si="381"/>
        <v>2</v>
      </c>
      <c r="BA113" s="11">
        <f t="shared" si="381"/>
        <v>3</v>
      </c>
      <c r="BB113" s="11">
        <f t="shared" si="381"/>
        <v>4</v>
      </c>
      <c r="BC113" s="11">
        <f t="shared" si="381"/>
        <v>5</v>
      </c>
      <c r="BD113" s="11">
        <f t="shared" si="381"/>
        <v>6</v>
      </c>
      <c r="BE113" s="11">
        <f t="shared" si="381"/>
        <v>7</v>
      </c>
      <c r="BF113" s="11">
        <f t="shared" si="381"/>
        <v>8</v>
      </c>
      <c r="BG113" s="11">
        <f t="shared" si="381"/>
        <v>9</v>
      </c>
      <c r="BH113" s="11">
        <f t="shared" si="381"/>
        <v>10</v>
      </c>
      <c r="BI113" s="11">
        <f t="shared" si="381"/>
        <v>11</v>
      </c>
      <c r="BJ113" s="11">
        <f t="shared" si="381"/>
        <v>12</v>
      </c>
      <c r="BK113" s="11">
        <f t="shared" si="381"/>
        <v>1</v>
      </c>
      <c r="BL113" s="11">
        <f t="shared" si="381"/>
        <v>2</v>
      </c>
      <c r="BM113" s="11">
        <f t="shared" si="381"/>
        <v>3</v>
      </c>
      <c r="BN113" s="11">
        <f t="shared" si="381"/>
        <v>4</v>
      </c>
      <c r="BO113" s="11">
        <f t="shared" si="381"/>
        <v>5</v>
      </c>
      <c r="BP113" s="11">
        <f t="shared" si="381"/>
        <v>6</v>
      </c>
      <c r="BQ113" s="11">
        <f t="shared" si="381"/>
        <v>7</v>
      </c>
      <c r="BR113" s="11">
        <f t="shared" si="381"/>
        <v>8</v>
      </c>
      <c r="BS113" s="11">
        <f t="shared" si="381"/>
        <v>9</v>
      </c>
      <c r="BT113" s="11">
        <f t="shared" si="381"/>
        <v>10</v>
      </c>
      <c r="BU113" s="11">
        <f t="shared" si="381"/>
        <v>11</v>
      </c>
      <c r="BV113" s="11">
        <f t="shared" si="381"/>
        <v>12</v>
      </c>
      <c r="BW113" s="9" t="s">
        <v>100</v>
      </c>
    </row>
    <row r="114" spans="1:75" s="8" customFormat="1" x14ac:dyDescent="0.35"/>
    <row r="115" spans="1:75" s="8" customFormat="1" x14ac:dyDescent="0.35">
      <c r="D115" s="8" t="s">
        <v>70</v>
      </c>
      <c r="K115" s="2" t="s">
        <v>3</v>
      </c>
      <c r="O115" s="34" t="b">
        <f t="shared" ref="O115" si="382">O113=$M113</f>
        <v>0</v>
      </c>
      <c r="P115" s="34" t="b">
        <f t="shared" ref="P115:BV115" si="383">P113=$M113</f>
        <v>0</v>
      </c>
      <c r="Q115" s="34" t="b">
        <f t="shared" si="383"/>
        <v>0</v>
      </c>
      <c r="R115" s="34" t="b">
        <f t="shared" si="383"/>
        <v>0</v>
      </c>
      <c r="S115" s="34" t="b">
        <f t="shared" si="383"/>
        <v>0</v>
      </c>
      <c r="T115" s="34" t="b">
        <f t="shared" si="383"/>
        <v>0</v>
      </c>
      <c r="U115" s="34" t="b">
        <f t="shared" si="383"/>
        <v>0</v>
      </c>
      <c r="V115" s="34" t="b">
        <f t="shared" si="383"/>
        <v>0</v>
      </c>
      <c r="W115" s="34" t="b">
        <f t="shared" si="383"/>
        <v>0</v>
      </c>
      <c r="X115" s="34" t="b">
        <f t="shared" si="383"/>
        <v>0</v>
      </c>
      <c r="Y115" s="34" t="b">
        <f t="shared" si="383"/>
        <v>0</v>
      </c>
      <c r="Z115" s="34" t="b">
        <f t="shared" si="383"/>
        <v>1</v>
      </c>
      <c r="AA115" s="34" t="b">
        <f t="shared" si="383"/>
        <v>0</v>
      </c>
      <c r="AB115" s="34" t="b">
        <f t="shared" si="383"/>
        <v>0</v>
      </c>
      <c r="AC115" s="34" t="b">
        <f t="shared" si="383"/>
        <v>0</v>
      </c>
      <c r="AD115" s="34" t="b">
        <f t="shared" si="383"/>
        <v>0</v>
      </c>
      <c r="AE115" s="34" t="b">
        <f t="shared" si="383"/>
        <v>0</v>
      </c>
      <c r="AF115" s="34" t="b">
        <f t="shared" si="383"/>
        <v>0</v>
      </c>
      <c r="AG115" s="34" t="b">
        <f t="shared" si="383"/>
        <v>0</v>
      </c>
      <c r="AH115" s="34" t="b">
        <f t="shared" si="383"/>
        <v>0</v>
      </c>
      <c r="AI115" s="34" t="b">
        <f t="shared" si="383"/>
        <v>0</v>
      </c>
      <c r="AJ115" s="34" t="b">
        <f t="shared" si="383"/>
        <v>0</v>
      </c>
      <c r="AK115" s="34" t="b">
        <f t="shared" si="383"/>
        <v>0</v>
      </c>
      <c r="AL115" s="34" t="b">
        <f t="shared" si="383"/>
        <v>1</v>
      </c>
      <c r="AM115" s="34" t="b">
        <f t="shared" si="383"/>
        <v>0</v>
      </c>
      <c r="AN115" s="34" t="b">
        <f t="shared" si="383"/>
        <v>0</v>
      </c>
      <c r="AO115" s="34" t="b">
        <f t="shared" si="383"/>
        <v>0</v>
      </c>
      <c r="AP115" s="34" t="b">
        <f t="shared" si="383"/>
        <v>0</v>
      </c>
      <c r="AQ115" s="34" t="b">
        <f t="shared" si="383"/>
        <v>0</v>
      </c>
      <c r="AR115" s="34" t="b">
        <f t="shared" si="383"/>
        <v>0</v>
      </c>
      <c r="AS115" s="34" t="b">
        <f t="shared" si="383"/>
        <v>0</v>
      </c>
      <c r="AT115" s="34" t="b">
        <f t="shared" si="383"/>
        <v>0</v>
      </c>
      <c r="AU115" s="34" t="b">
        <f t="shared" si="383"/>
        <v>0</v>
      </c>
      <c r="AV115" s="34" t="b">
        <f t="shared" si="383"/>
        <v>0</v>
      </c>
      <c r="AW115" s="34" t="b">
        <f t="shared" si="383"/>
        <v>0</v>
      </c>
      <c r="AX115" s="34" t="b">
        <f t="shared" si="383"/>
        <v>1</v>
      </c>
      <c r="AY115" s="34" t="b">
        <f t="shared" si="383"/>
        <v>0</v>
      </c>
      <c r="AZ115" s="34" t="b">
        <f t="shared" si="383"/>
        <v>0</v>
      </c>
      <c r="BA115" s="34" t="b">
        <f t="shared" si="383"/>
        <v>0</v>
      </c>
      <c r="BB115" s="34" t="b">
        <f t="shared" si="383"/>
        <v>0</v>
      </c>
      <c r="BC115" s="34" t="b">
        <f t="shared" si="383"/>
        <v>0</v>
      </c>
      <c r="BD115" s="34" t="b">
        <f t="shared" si="383"/>
        <v>0</v>
      </c>
      <c r="BE115" s="34" t="b">
        <f t="shared" si="383"/>
        <v>0</v>
      </c>
      <c r="BF115" s="34" t="b">
        <f t="shared" si="383"/>
        <v>0</v>
      </c>
      <c r="BG115" s="34" t="b">
        <f t="shared" si="383"/>
        <v>0</v>
      </c>
      <c r="BH115" s="34" t="b">
        <f t="shared" si="383"/>
        <v>0</v>
      </c>
      <c r="BI115" s="34" t="b">
        <f t="shared" si="383"/>
        <v>0</v>
      </c>
      <c r="BJ115" s="34" t="b">
        <f t="shared" si="383"/>
        <v>1</v>
      </c>
      <c r="BK115" s="34" t="b">
        <f t="shared" si="383"/>
        <v>0</v>
      </c>
      <c r="BL115" s="34" t="b">
        <f t="shared" si="383"/>
        <v>0</v>
      </c>
      <c r="BM115" s="34" t="b">
        <f t="shared" si="383"/>
        <v>0</v>
      </c>
      <c r="BN115" s="34" t="b">
        <f t="shared" si="383"/>
        <v>0</v>
      </c>
      <c r="BO115" s="34" t="b">
        <f t="shared" si="383"/>
        <v>0</v>
      </c>
      <c r="BP115" s="34" t="b">
        <f t="shared" si="383"/>
        <v>0</v>
      </c>
      <c r="BQ115" s="34" t="b">
        <f t="shared" si="383"/>
        <v>0</v>
      </c>
      <c r="BR115" s="34" t="b">
        <f t="shared" si="383"/>
        <v>0</v>
      </c>
      <c r="BS115" s="34" t="b">
        <f t="shared" si="383"/>
        <v>0</v>
      </c>
      <c r="BT115" s="34" t="b">
        <f t="shared" si="383"/>
        <v>0</v>
      </c>
      <c r="BU115" s="34" t="b">
        <f t="shared" si="383"/>
        <v>0</v>
      </c>
      <c r="BV115" s="34" t="b">
        <f t="shared" si="383"/>
        <v>1</v>
      </c>
      <c r="BW115" s="9" t="s">
        <v>97</v>
      </c>
    </row>
    <row r="116" spans="1:75" s="8" customFormat="1" x14ac:dyDescent="0.35">
      <c r="D116" s="8" t="s">
        <v>129</v>
      </c>
      <c r="K116" s="2" t="s">
        <v>3</v>
      </c>
      <c r="O116" s="34" t="b">
        <f t="shared" ref="O116" si="384">MOD(O113,$M113/$M111)=0</f>
        <v>0</v>
      </c>
      <c r="P116" s="34" t="b">
        <f t="shared" ref="P116:BV116" si="385">MOD(P113,$M113/$M111)=0</f>
        <v>0</v>
      </c>
      <c r="Q116" s="34" t="b">
        <f t="shared" si="385"/>
        <v>0</v>
      </c>
      <c r="R116" s="34" t="b">
        <f t="shared" si="385"/>
        <v>0</v>
      </c>
      <c r="S116" s="34" t="b">
        <f t="shared" si="385"/>
        <v>0</v>
      </c>
      <c r="T116" s="34" t="b">
        <f t="shared" si="385"/>
        <v>1</v>
      </c>
      <c r="U116" s="34" t="b">
        <f t="shared" si="385"/>
        <v>0</v>
      </c>
      <c r="V116" s="34" t="b">
        <f t="shared" si="385"/>
        <v>0</v>
      </c>
      <c r="W116" s="34" t="b">
        <f t="shared" si="385"/>
        <v>0</v>
      </c>
      <c r="X116" s="34" t="b">
        <f t="shared" si="385"/>
        <v>0</v>
      </c>
      <c r="Y116" s="34" t="b">
        <f t="shared" si="385"/>
        <v>0</v>
      </c>
      <c r="Z116" s="34" t="b">
        <f t="shared" si="385"/>
        <v>1</v>
      </c>
      <c r="AA116" s="34" t="b">
        <f t="shared" si="385"/>
        <v>0</v>
      </c>
      <c r="AB116" s="34" t="b">
        <f t="shared" si="385"/>
        <v>0</v>
      </c>
      <c r="AC116" s="34" t="b">
        <f t="shared" si="385"/>
        <v>0</v>
      </c>
      <c r="AD116" s="34" t="b">
        <f t="shared" si="385"/>
        <v>0</v>
      </c>
      <c r="AE116" s="34" t="b">
        <f t="shared" si="385"/>
        <v>0</v>
      </c>
      <c r="AF116" s="34" t="b">
        <f t="shared" si="385"/>
        <v>1</v>
      </c>
      <c r="AG116" s="34" t="b">
        <f t="shared" si="385"/>
        <v>0</v>
      </c>
      <c r="AH116" s="34" t="b">
        <f t="shared" si="385"/>
        <v>0</v>
      </c>
      <c r="AI116" s="34" t="b">
        <f t="shared" si="385"/>
        <v>0</v>
      </c>
      <c r="AJ116" s="34" t="b">
        <f t="shared" si="385"/>
        <v>0</v>
      </c>
      <c r="AK116" s="34" t="b">
        <f t="shared" si="385"/>
        <v>0</v>
      </c>
      <c r="AL116" s="34" t="b">
        <f t="shared" si="385"/>
        <v>1</v>
      </c>
      <c r="AM116" s="34" t="b">
        <f t="shared" si="385"/>
        <v>0</v>
      </c>
      <c r="AN116" s="34" t="b">
        <f t="shared" si="385"/>
        <v>0</v>
      </c>
      <c r="AO116" s="34" t="b">
        <f t="shared" si="385"/>
        <v>0</v>
      </c>
      <c r="AP116" s="34" t="b">
        <f t="shared" si="385"/>
        <v>0</v>
      </c>
      <c r="AQ116" s="34" t="b">
        <f t="shared" si="385"/>
        <v>0</v>
      </c>
      <c r="AR116" s="34" t="b">
        <f t="shared" si="385"/>
        <v>1</v>
      </c>
      <c r="AS116" s="34" t="b">
        <f t="shared" si="385"/>
        <v>0</v>
      </c>
      <c r="AT116" s="34" t="b">
        <f t="shared" si="385"/>
        <v>0</v>
      </c>
      <c r="AU116" s="34" t="b">
        <f t="shared" si="385"/>
        <v>0</v>
      </c>
      <c r="AV116" s="34" t="b">
        <f t="shared" si="385"/>
        <v>0</v>
      </c>
      <c r="AW116" s="34" t="b">
        <f t="shared" si="385"/>
        <v>0</v>
      </c>
      <c r="AX116" s="34" t="b">
        <f t="shared" si="385"/>
        <v>1</v>
      </c>
      <c r="AY116" s="34" t="b">
        <f t="shared" si="385"/>
        <v>0</v>
      </c>
      <c r="AZ116" s="34" t="b">
        <f t="shared" si="385"/>
        <v>0</v>
      </c>
      <c r="BA116" s="34" t="b">
        <f t="shared" si="385"/>
        <v>0</v>
      </c>
      <c r="BB116" s="34" t="b">
        <f t="shared" si="385"/>
        <v>0</v>
      </c>
      <c r="BC116" s="34" t="b">
        <f t="shared" si="385"/>
        <v>0</v>
      </c>
      <c r="BD116" s="34" t="b">
        <f t="shared" si="385"/>
        <v>1</v>
      </c>
      <c r="BE116" s="34" t="b">
        <f t="shared" si="385"/>
        <v>0</v>
      </c>
      <c r="BF116" s="34" t="b">
        <f t="shared" si="385"/>
        <v>0</v>
      </c>
      <c r="BG116" s="34" t="b">
        <f t="shared" si="385"/>
        <v>0</v>
      </c>
      <c r="BH116" s="34" t="b">
        <f t="shared" si="385"/>
        <v>0</v>
      </c>
      <c r="BI116" s="34" t="b">
        <f t="shared" si="385"/>
        <v>0</v>
      </c>
      <c r="BJ116" s="34" t="b">
        <f t="shared" si="385"/>
        <v>1</v>
      </c>
      <c r="BK116" s="34" t="b">
        <f t="shared" si="385"/>
        <v>0</v>
      </c>
      <c r="BL116" s="34" t="b">
        <f t="shared" si="385"/>
        <v>0</v>
      </c>
      <c r="BM116" s="34" t="b">
        <f t="shared" si="385"/>
        <v>0</v>
      </c>
      <c r="BN116" s="34" t="b">
        <f t="shared" si="385"/>
        <v>0</v>
      </c>
      <c r="BO116" s="34" t="b">
        <f t="shared" si="385"/>
        <v>0</v>
      </c>
      <c r="BP116" s="34" t="b">
        <f t="shared" si="385"/>
        <v>1</v>
      </c>
      <c r="BQ116" s="34" t="b">
        <f t="shared" si="385"/>
        <v>0</v>
      </c>
      <c r="BR116" s="34" t="b">
        <f t="shared" si="385"/>
        <v>0</v>
      </c>
      <c r="BS116" s="34" t="b">
        <f t="shared" si="385"/>
        <v>0</v>
      </c>
      <c r="BT116" s="34" t="b">
        <f t="shared" si="385"/>
        <v>0</v>
      </c>
      <c r="BU116" s="34" t="b">
        <f t="shared" si="385"/>
        <v>0</v>
      </c>
      <c r="BV116" s="34" t="b">
        <f t="shared" si="385"/>
        <v>1</v>
      </c>
      <c r="BW116" s="9" t="s">
        <v>98</v>
      </c>
    </row>
    <row r="117" spans="1:75" s="8" customFormat="1" x14ac:dyDescent="0.35">
      <c r="D117" s="8" t="s">
        <v>96</v>
      </c>
      <c r="K117" s="2" t="s">
        <v>3</v>
      </c>
      <c r="O117" s="34" t="b">
        <f t="shared" ref="O117" si="386">MOD(O113,$M113/$M112)=0</f>
        <v>0</v>
      </c>
      <c r="P117" s="34" t="b">
        <f t="shared" ref="P117:BV117" si="387">MOD(P113,$M113/$M112)=0</f>
        <v>0</v>
      </c>
      <c r="Q117" s="34" t="b">
        <f t="shared" si="387"/>
        <v>1</v>
      </c>
      <c r="R117" s="34" t="b">
        <f t="shared" si="387"/>
        <v>0</v>
      </c>
      <c r="S117" s="34" t="b">
        <f t="shared" si="387"/>
        <v>0</v>
      </c>
      <c r="T117" s="34" t="b">
        <f t="shared" si="387"/>
        <v>1</v>
      </c>
      <c r="U117" s="34" t="b">
        <f t="shared" si="387"/>
        <v>0</v>
      </c>
      <c r="V117" s="34" t="b">
        <f t="shared" si="387"/>
        <v>0</v>
      </c>
      <c r="W117" s="34" t="b">
        <f t="shared" si="387"/>
        <v>1</v>
      </c>
      <c r="X117" s="34" t="b">
        <f t="shared" si="387"/>
        <v>0</v>
      </c>
      <c r="Y117" s="34" t="b">
        <f t="shared" si="387"/>
        <v>0</v>
      </c>
      <c r="Z117" s="34" t="b">
        <f t="shared" si="387"/>
        <v>1</v>
      </c>
      <c r="AA117" s="34" t="b">
        <f t="shared" si="387"/>
        <v>0</v>
      </c>
      <c r="AB117" s="34" t="b">
        <f t="shared" si="387"/>
        <v>0</v>
      </c>
      <c r="AC117" s="34" t="b">
        <f t="shared" si="387"/>
        <v>1</v>
      </c>
      <c r="AD117" s="34" t="b">
        <f t="shared" si="387"/>
        <v>0</v>
      </c>
      <c r="AE117" s="34" t="b">
        <f t="shared" si="387"/>
        <v>0</v>
      </c>
      <c r="AF117" s="34" t="b">
        <f t="shared" si="387"/>
        <v>1</v>
      </c>
      <c r="AG117" s="34" t="b">
        <f t="shared" si="387"/>
        <v>0</v>
      </c>
      <c r="AH117" s="34" t="b">
        <f t="shared" si="387"/>
        <v>0</v>
      </c>
      <c r="AI117" s="34" t="b">
        <f t="shared" si="387"/>
        <v>1</v>
      </c>
      <c r="AJ117" s="34" t="b">
        <f t="shared" si="387"/>
        <v>0</v>
      </c>
      <c r="AK117" s="34" t="b">
        <f t="shared" si="387"/>
        <v>0</v>
      </c>
      <c r="AL117" s="34" t="b">
        <f t="shared" si="387"/>
        <v>1</v>
      </c>
      <c r="AM117" s="34" t="b">
        <f t="shared" si="387"/>
        <v>0</v>
      </c>
      <c r="AN117" s="34" t="b">
        <f t="shared" si="387"/>
        <v>0</v>
      </c>
      <c r="AO117" s="34" t="b">
        <f t="shared" si="387"/>
        <v>1</v>
      </c>
      <c r="AP117" s="34" t="b">
        <f t="shared" si="387"/>
        <v>0</v>
      </c>
      <c r="AQ117" s="34" t="b">
        <f t="shared" si="387"/>
        <v>0</v>
      </c>
      <c r="AR117" s="34" t="b">
        <f t="shared" si="387"/>
        <v>1</v>
      </c>
      <c r="AS117" s="34" t="b">
        <f t="shared" si="387"/>
        <v>0</v>
      </c>
      <c r="AT117" s="34" t="b">
        <f t="shared" si="387"/>
        <v>0</v>
      </c>
      <c r="AU117" s="34" t="b">
        <f t="shared" si="387"/>
        <v>1</v>
      </c>
      <c r="AV117" s="34" t="b">
        <f t="shared" si="387"/>
        <v>0</v>
      </c>
      <c r="AW117" s="34" t="b">
        <f t="shared" si="387"/>
        <v>0</v>
      </c>
      <c r="AX117" s="34" t="b">
        <f t="shared" si="387"/>
        <v>1</v>
      </c>
      <c r="AY117" s="34" t="b">
        <f t="shared" si="387"/>
        <v>0</v>
      </c>
      <c r="AZ117" s="34" t="b">
        <f t="shared" si="387"/>
        <v>0</v>
      </c>
      <c r="BA117" s="34" t="b">
        <f t="shared" si="387"/>
        <v>1</v>
      </c>
      <c r="BB117" s="34" t="b">
        <f t="shared" si="387"/>
        <v>0</v>
      </c>
      <c r="BC117" s="34" t="b">
        <f t="shared" si="387"/>
        <v>0</v>
      </c>
      <c r="BD117" s="34" t="b">
        <f t="shared" si="387"/>
        <v>1</v>
      </c>
      <c r="BE117" s="34" t="b">
        <f t="shared" si="387"/>
        <v>0</v>
      </c>
      <c r="BF117" s="34" t="b">
        <f t="shared" si="387"/>
        <v>0</v>
      </c>
      <c r="BG117" s="34" t="b">
        <f t="shared" si="387"/>
        <v>1</v>
      </c>
      <c r="BH117" s="34" t="b">
        <f t="shared" si="387"/>
        <v>0</v>
      </c>
      <c r="BI117" s="34" t="b">
        <f t="shared" si="387"/>
        <v>0</v>
      </c>
      <c r="BJ117" s="34" t="b">
        <f t="shared" si="387"/>
        <v>1</v>
      </c>
      <c r="BK117" s="34" t="b">
        <f t="shared" si="387"/>
        <v>0</v>
      </c>
      <c r="BL117" s="34" t="b">
        <f t="shared" si="387"/>
        <v>0</v>
      </c>
      <c r="BM117" s="34" t="b">
        <f t="shared" si="387"/>
        <v>1</v>
      </c>
      <c r="BN117" s="34" t="b">
        <f t="shared" si="387"/>
        <v>0</v>
      </c>
      <c r="BO117" s="34" t="b">
        <f t="shared" si="387"/>
        <v>0</v>
      </c>
      <c r="BP117" s="34" t="b">
        <f t="shared" si="387"/>
        <v>1</v>
      </c>
      <c r="BQ117" s="34" t="b">
        <f t="shared" si="387"/>
        <v>0</v>
      </c>
      <c r="BR117" s="34" t="b">
        <f t="shared" si="387"/>
        <v>0</v>
      </c>
      <c r="BS117" s="34" t="b">
        <f t="shared" si="387"/>
        <v>1</v>
      </c>
      <c r="BT117" s="34" t="b">
        <f t="shared" si="387"/>
        <v>0</v>
      </c>
      <c r="BU117" s="34" t="b">
        <f t="shared" si="387"/>
        <v>0</v>
      </c>
      <c r="BV117" s="34" t="b">
        <f t="shared" si="387"/>
        <v>1</v>
      </c>
      <c r="BW117" s="9" t="s">
        <v>99</v>
      </c>
    </row>
    <row r="118" spans="1:75" customFormat="1" x14ac:dyDescent="0.35"/>
    <row r="119" spans="1:75" s="8" customFormat="1" ht="20.25" thickBot="1" x14ac:dyDescent="0.4">
      <c r="A119" s="10" t="s">
        <v>45</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row>
  </sheetData>
  <phoneticPr fontId="2"/>
  <conditionalFormatting sqref="P50:BV51">
    <cfRule type="expression" dxfId="197" priority="215">
      <formula>P50=TRUE</formula>
    </cfRule>
  </conditionalFormatting>
  <conditionalFormatting sqref="P52:BV52">
    <cfRule type="expression" dxfId="196" priority="210">
      <formula>P52="Fcst"</formula>
    </cfRule>
    <cfRule type="expression" dxfId="195" priority="211">
      <formula>P52="Act"</formula>
    </cfRule>
  </conditionalFormatting>
  <conditionalFormatting sqref="P60:BV61">
    <cfRule type="expression" dxfId="194" priority="209">
      <formula>P60=TRUE</formula>
    </cfRule>
  </conditionalFormatting>
  <conditionalFormatting sqref="P62:BV62">
    <cfRule type="expression" dxfId="193" priority="203">
      <formula>P62="Fcst"</formula>
    </cfRule>
    <cfRule type="expression" dxfId="192" priority="204">
      <formula>P62="Act"</formula>
    </cfRule>
  </conditionalFormatting>
  <conditionalFormatting sqref="P77:BV78">
    <cfRule type="expression" dxfId="191" priority="202">
      <formula>P77=TRUE</formula>
    </cfRule>
  </conditionalFormatting>
  <conditionalFormatting sqref="P79:BV79 P81:BV81">
    <cfRule type="expression" dxfId="190" priority="200">
      <formula>P79="Fcst"</formula>
    </cfRule>
    <cfRule type="expression" dxfId="189" priority="201">
      <formula>P79="Act"</formula>
    </cfRule>
  </conditionalFormatting>
  <conditionalFormatting sqref="P101:BV101">
    <cfRule type="expression" dxfId="188" priority="197">
      <formula>P101="Fcst"</formula>
    </cfRule>
    <cfRule type="expression" dxfId="187" priority="198">
      <formula>P101="Act"</formula>
    </cfRule>
  </conditionalFormatting>
  <conditionalFormatting sqref="O82:BV84">
    <cfRule type="expression" dxfId="186" priority="195">
      <formula>O82="Fcst"</formula>
    </cfRule>
    <cfRule type="expression" dxfId="185" priority="196">
      <formula>O82="Act"</formula>
    </cfRule>
  </conditionalFormatting>
  <conditionalFormatting sqref="O65:BV65">
    <cfRule type="expression" dxfId="184" priority="193">
      <formula>O65="Fcst"</formula>
    </cfRule>
    <cfRule type="expression" dxfId="183" priority="194">
      <formula>O65="Act"</formula>
    </cfRule>
  </conditionalFormatting>
  <conditionalFormatting sqref="O104:BV105">
    <cfRule type="expression" dxfId="182" priority="191">
      <formula>O104="Fcst"</formula>
    </cfRule>
    <cfRule type="expression" dxfId="181" priority="192">
      <formula>O104="Act"</formula>
    </cfRule>
  </conditionalFormatting>
  <conditionalFormatting sqref="BK50:BP51">
    <cfRule type="expression" dxfId="180" priority="190">
      <formula>BK50=TRUE</formula>
    </cfRule>
  </conditionalFormatting>
  <conditionalFormatting sqref="BK52:BP52">
    <cfRule type="expression" dxfId="179" priority="188">
      <formula>BK52="Fcst"</formula>
    </cfRule>
    <cfRule type="expression" dxfId="178" priority="189">
      <formula>BK52="Act"</formula>
    </cfRule>
  </conditionalFormatting>
  <conditionalFormatting sqref="BK60:BP61">
    <cfRule type="expression" dxfId="177" priority="187">
      <formula>BK60=TRUE</formula>
    </cfRule>
  </conditionalFormatting>
  <conditionalFormatting sqref="BK62:BP62">
    <cfRule type="expression" dxfId="176" priority="185">
      <formula>BK62="Fcst"</formula>
    </cfRule>
    <cfRule type="expression" dxfId="175" priority="186">
      <formula>BK62="Act"</formula>
    </cfRule>
  </conditionalFormatting>
  <conditionalFormatting sqref="BK77:BP78">
    <cfRule type="expression" dxfId="174" priority="184">
      <formula>BK77=TRUE</formula>
    </cfRule>
  </conditionalFormatting>
  <conditionalFormatting sqref="BK81:BP81 BK79:BP79">
    <cfRule type="expression" dxfId="173" priority="182">
      <formula>BK79="Fcst"</formula>
    </cfRule>
    <cfRule type="expression" dxfId="172" priority="183">
      <formula>BK79="Act"</formula>
    </cfRule>
  </conditionalFormatting>
  <conditionalFormatting sqref="BK101:BP101">
    <cfRule type="expression" dxfId="171" priority="179">
      <formula>BK101="Fcst"</formula>
    </cfRule>
    <cfRule type="expression" dxfId="170" priority="180">
      <formula>BK101="Act"</formula>
    </cfRule>
  </conditionalFormatting>
  <conditionalFormatting sqref="BK82:BP84">
    <cfRule type="expression" dxfId="169" priority="177">
      <formula>BK82="Fcst"</formula>
    </cfRule>
    <cfRule type="expression" dxfId="168" priority="178">
      <formula>BK82="Act"</formula>
    </cfRule>
  </conditionalFormatting>
  <conditionalFormatting sqref="BK65:BP65">
    <cfRule type="expression" dxfId="167" priority="175">
      <formula>BK65="Fcst"</formula>
    </cfRule>
    <cfRule type="expression" dxfId="166" priority="176">
      <formula>BK65="Act"</formula>
    </cfRule>
  </conditionalFormatting>
  <conditionalFormatting sqref="BK104:BP105">
    <cfRule type="expression" dxfId="165" priority="173">
      <formula>BK104="Fcst"</formula>
    </cfRule>
    <cfRule type="expression" dxfId="164" priority="174">
      <formula>BK104="Act"</formula>
    </cfRule>
  </conditionalFormatting>
  <conditionalFormatting sqref="BE50:BJ51">
    <cfRule type="expression" dxfId="163" priority="172">
      <formula>BE50=TRUE</formula>
    </cfRule>
  </conditionalFormatting>
  <conditionalFormatting sqref="BE52:BJ52">
    <cfRule type="expression" dxfId="162" priority="170">
      <formula>BE52="Fcst"</formula>
    </cfRule>
    <cfRule type="expression" dxfId="161" priority="171">
      <formula>BE52="Act"</formula>
    </cfRule>
  </conditionalFormatting>
  <conditionalFormatting sqref="BE60:BJ61">
    <cfRule type="expression" dxfId="160" priority="169">
      <formula>BE60=TRUE</formula>
    </cfRule>
  </conditionalFormatting>
  <conditionalFormatting sqref="BE62:BJ62">
    <cfRule type="expression" dxfId="159" priority="167">
      <formula>BE62="Fcst"</formula>
    </cfRule>
    <cfRule type="expression" dxfId="158" priority="168">
      <formula>BE62="Act"</formula>
    </cfRule>
  </conditionalFormatting>
  <conditionalFormatting sqref="BE77:BJ78">
    <cfRule type="expression" dxfId="157" priority="166">
      <formula>BE77=TRUE</formula>
    </cfRule>
  </conditionalFormatting>
  <conditionalFormatting sqref="BE81:BJ81 BE79:BJ79">
    <cfRule type="expression" dxfId="156" priority="164">
      <formula>BE79="Fcst"</formula>
    </cfRule>
    <cfRule type="expression" dxfId="155" priority="165">
      <formula>BE79="Act"</formula>
    </cfRule>
  </conditionalFormatting>
  <conditionalFormatting sqref="BE101:BJ101">
    <cfRule type="expression" dxfId="154" priority="161">
      <formula>BE101="Fcst"</formula>
    </cfRule>
    <cfRule type="expression" dxfId="153" priority="162">
      <formula>BE101="Act"</formula>
    </cfRule>
  </conditionalFormatting>
  <conditionalFormatting sqref="BE82:BJ84">
    <cfRule type="expression" dxfId="152" priority="159">
      <formula>BE82="Fcst"</formula>
    </cfRule>
    <cfRule type="expression" dxfId="151" priority="160">
      <formula>BE82="Act"</formula>
    </cfRule>
  </conditionalFormatting>
  <conditionalFormatting sqref="BE65:BJ65">
    <cfRule type="expression" dxfId="150" priority="157">
      <formula>BE65="Fcst"</formula>
    </cfRule>
    <cfRule type="expression" dxfId="149" priority="158">
      <formula>BE65="Act"</formula>
    </cfRule>
  </conditionalFormatting>
  <conditionalFormatting sqref="BE104:BJ105">
    <cfRule type="expression" dxfId="148" priority="155">
      <formula>BE104="Fcst"</formula>
    </cfRule>
    <cfRule type="expression" dxfId="147" priority="156">
      <formula>BE104="Act"</formula>
    </cfRule>
  </conditionalFormatting>
  <conditionalFormatting sqref="AE50:BV51">
    <cfRule type="expression" dxfId="146" priority="154">
      <formula>AE50=TRUE</formula>
    </cfRule>
  </conditionalFormatting>
  <conditionalFormatting sqref="AE52:BV52">
    <cfRule type="expression" dxfId="145" priority="152">
      <formula>AE52="Fcst"</formula>
    </cfRule>
    <cfRule type="expression" dxfId="144" priority="153">
      <formula>AE52="Act"</formula>
    </cfRule>
  </conditionalFormatting>
  <conditionalFormatting sqref="AE60:BV61">
    <cfRule type="expression" dxfId="143" priority="151">
      <formula>AE60=TRUE</formula>
    </cfRule>
  </conditionalFormatting>
  <conditionalFormatting sqref="AE62:BV62">
    <cfRule type="expression" dxfId="142" priority="149">
      <formula>AE62="Fcst"</formula>
    </cfRule>
    <cfRule type="expression" dxfId="141" priority="150">
      <formula>AE62="Act"</formula>
    </cfRule>
  </conditionalFormatting>
  <conditionalFormatting sqref="AE77:BV78">
    <cfRule type="expression" dxfId="140" priority="148">
      <formula>AE77=TRUE</formula>
    </cfRule>
  </conditionalFormatting>
  <conditionalFormatting sqref="AE81:BV81 AE79:BV79">
    <cfRule type="expression" dxfId="139" priority="146">
      <formula>AE79="Fcst"</formula>
    </cfRule>
    <cfRule type="expression" dxfId="138" priority="147">
      <formula>AE79="Act"</formula>
    </cfRule>
  </conditionalFormatting>
  <conditionalFormatting sqref="AE101:BV101">
    <cfRule type="expression" dxfId="137" priority="143">
      <formula>AE101="Fcst"</formula>
    </cfRule>
    <cfRule type="expression" dxfId="136" priority="144">
      <formula>AE101="Act"</formula>
    </cfRule>
  </conditionalFormatting>
  <conditionalFormatting sqref="AE82:BV84">
    <cfRule type="expression" dxfId="135" priority="141">
      <formula>AE82="Fcst"</formula>
    </cfRule>
    <cfRule type="expression" dxfId="134" priority="142">
      <formula>AE82="Act"</formula>
    </cfRule>
  </conditionalFormatting>
  <conditionalFormatting sqref="AE65:BV65">
    <cfRule type="expression" dxfId="133" priority="139">
      <formula>AE65="Fcst"</formula>
    </cfRule>
    <cfRule type="expression" dxfId="132" priority="140">
      <formula>AE65="Act"</formula>
    </cfRule>
  </conditionalFormatting>
  <conditionalFormatting sqref="AE104:BV105">
    <cfRule type="expression" dxfId="131" priority="137">
      <formula>AE104="Fcst"</formula>
    </cfRule>
    <cfRule type="expression" dxfId="130" priority="138">
      <formula>AE104="Act"</formula>
    </cfRule>
  </conditionalFormatting>
  <conditionalFormatting sqref="Y50:AD51">
    <cfRule type="expression" dxfId="129" priority="136">
      <formula>Y50=TRUE</formula>
    </cfRule>
  </conditionalFormatting>
  <conditionalFormatting sqref="Y52:AD52">
    <cfRule type="expression" dxfId="128" priority="134">
      <formula>Y52="Fcst"</formula>
    </cfRule>
    <cfRule type="expression" dxfId="127" priority="135">
      <formula>Y52="Act"</formula>
    </cfRule>
  </conditionalFormatting>
  <conditionalFormatting sqref="Y60:AD61">
    <cfRule type="expression" dxfId="126" priority="133">
      <formula>Y60=TRUE</formula>
    </cfRule>
  </conditionalFormatting>
  <conditionalFormatting sqref="Y62:AD62">
    <cfRule type="expression" dxfId="125" priority="131">
      <formula>Y62="Fcst"</formula>
    </cfRule>
    <cfRule type="expression" dxfId="124" priority="132">
      <formula>Y62="Act"</formula>
    </cfRule>
  </conditionalFormatting>
  <conditionalFormatting sqref="Y77:AD78">
    <cfRule type="expression" dxfId="123" priority="130">
      <formula>Y77=TRUE</formula>
    </cfRule>
  </conditionalFormatting>
  <conditionalFormatting sqref="Y81:AD81 Y79:AD79">
    <cfRule type="expression" dxfId="122" priority="128">
      <formula>Y79="Fcst"</formula>
    </cfRule>
    <cfRule type="expression" dxfId="121" priority="129">
      <formula>Y79="Act"</formula>
    </cfRule>
  </conditionalFormatting>
  <conditionalFormatting sqref="Y101:AD101">
    <cfRule type="expression" dxfId="120" priority="125">
      <formula>Y101="Fcst"</formula>
    </cfRule>
    <cfRule type="expression" dxfId="119" priority="126">
      <formula>Y101="Act"</formula>
    </cfRule>
  </conditionalFormatting>
  <conditionalFormatting sqref="Y82:AD84">
    <cfRule type="expression" dxfId="118" priority="123">
      <formula>Y82="Fcst"</formula>
    </cfRule>
    <cfRule type="expression" dxfId="117" priority="124">
      <formula>Y82="Act"</formula>
    </cfRule>
  </conditionalFormatting>
  <conditionalFormatting sqref="Y65:AD65">
    <cfRule type="expression" dxfId="116" priority="121">
      <formula>Y65="Fcst"</formula>
    </cfRule>
    <cfRule type="expression" dxfId="115" priority="122">
      <formula>Y65="Act"</formula>
    </cfRule>
  </conditionalFormatting>
  <conditionalFormatting sqref="Y104:AD105">
    <cfRule type="expression" dxfId="114" priority="119">
      <formula>Y104="Fcst"</formula>
    </cfRule>
    <cfRule type="expression" dxfId="113" priority="120">
      <formula>Y104="Act"</formula>
    </cfRule>
  </conditionalFormatting>
  <conditionalFormatting sqref="S50:X51">
    <cfRule type="expression" dxfId="112" priority="118">
      <formula>S50=TRUE</formula>
    </cfRule>
  </conditionalFormatting>
  <conditionalFormatting sqref="S52:X52">
    <cfRule type="expression" dxfId="111" priority="116">
      <formula>S52="Fcst"</formula>
    </cfRule>
    <cfRule type="expression" dxfId="110" priority="117">
      <formula>S52="Act"</formula>
    </cfRule>
  </conditionalFormatting>
  <conditionalFormatting sqref="S60:X61">
    <cfRule type="expression" dxfId="109" priority="115">
      <formula>S60=TRUE</formula>
    </cfRule>
  </conditionalFormatting>
  <conditionalFormatting sqref="S62:X62">
    <cfRule type="expression" dxfId="108" priority="113">
      <formula>S62="Fcst"</formula>
    </cfRule>
    <cfRule type="expression" dxfId="107" priority="114">
      <formula>S62="Act"</formula>
    </cfRule>
  </conditionalFormatting>
  <conditionalFormatting sqref="S77:X78">
    <cfRule type="expression" dxfId="106" priority="112">
      <formula>S77=TRUE</formula>
    </cfRule>
  </conditionalFormatting>
  <conditionalFormatting sqref="S81:X81 S79:X79">
    <cfRule type="expression" dxfId="105" priority="110">
      <formula>S79="Fcst"</formula>
    </cfRule>
    <cfRule type="expression" dxfId="104" priority="111">
      <formula>S79="Act"</formula>
    </cfRule>
  </conditionalFormatting>
  <conditionalFormatting sqref="S101:X101">
    <cfRule type="expression" dxfId="103" priority="107">
      <formula>S101="Fcst"</formula>
    </cfRule>
    <cfRule type="expression" dxfId="102" priority="108">
      <formula>S101="Act"</formula>
    </cfRule>
  </conditionalFormatting>
  <conditionalFormatting sqref="S82:X84">
    <cfRule type="expression" dxfId="101" priority="105">
      <formula>S82="Fcst"</formula>
    </cfRule>
    <cfRule type="expression" dxfId="100" priority="106">
      <formula>S82="Act"</formula>
    </cfRule>
  </conditionalFormatting>
  <conditionalFormatting sqref="S65:X65">
    <cfRule type="expression" dxfId="99" priority="103">
      <formula>S65="Fcst"</formula>
    </cfRule>
    <cfRule type="expression" dxfId="98" priority="104">
      <formula>S65="Act"</formula>
    </cfRule>
  </conditionalFormatting>
  <conditionalFormatting sqref="S104:X105">
    <cfRule type="expression" dxfId="97" priority="101">
      <formula>S104="Fcst"</formula>
    </cfRule>
    <cfRule type="expression" dxfId="96" priority="102">
      <formula>S104="Act"</formula>
    </cfRule>
  </conditionalFormatting>
  <conditionalFormatting sqref="AI50:BB51">
    <cfRule type="expression" dxfId="95" priority="100">
      <formula>AI50=TRUE</formula>
    </cfRule>
  </conditionalFormatting>
  <conditionalFormatting sqref="AI52:BB52">
    <cfRule type="expression" dxfId="94" priority="98">
      <formula>AI52="Fcst"</formula>
    </cfRule>
    <cfRule type="expression" dxfId="93" priority="99">
      <formula>AI52="Act"</formula>
    </cfRule>
  </conditionalFormatting>
  <conditionalFormatting sqref="AI60:BB61">
    <cfRule type="expression" dxfId="92" priority="97">
      <formula>AI60=TRUE</formula>
    </cfRule>
  </conditionalFormatting>
  <conditionalFormatting sqref="AI62:BB62">
    <cfRule type="expression" dxfId="91" priority="95">
      <formula>AI62="Fcst"</formula>
    </cfRule>
    <cfRule type="expression" dxfId="90" priority="96">
      <formula>AI62="Act"</formula>
    </cfRule>
  </conditionalFormatting>
  <conditionalFormatting sqref="AI77:BB78">
    <cfRule type="expression" dxfId="89" priority="94">
      <formula>AI77=TRUE</formula>
    </cfRule>
  </conditionalFormatting>
  <conditionalFormatting sqref="AI81:BB81 AI79:BB79">
    <cfRule type="expression" dxfId="88" priority="92">
      <formula>AI79="Fcst"</formula>
    </cfRule>
    <cfRule type="expression" dxfId="87" priority="93">
      <formula>AI79="Act"</formula>
    </cfRule>
  </conditionalFormatting>
  <conditionalFormatting sqref="AI101:BB101">
    <cfRule type="expression" dxfId="86" priority="89">
      <formula>AI101="Fcst"</formula>
    </cfRule>
    <cfRule type="expression" dxfId="85" priority="90">
      <formula>AI101="Act"</formula>
    </cfRule>
  </conditionalFormatting>
  <conditionalFormatting sqref="AI82:BB84">
    <cfRule type="expression" dxfId="84" priority="87">
      <formula>AI82="Fcst"</formula>
    </cfRule>
    <cfRule type="expression" dxfId="83" priority="88">
      <formula>AI82="Act"</formula>
    </cfRule>
  </conditionalFormatting>
  <conditionalFormatting sqref="AI65:BB65">
    <cfRule type="expression" dxfId="82" priority="85">
      <formula>AI65="Fcst"</formula>
    </cfRule>
    <cfRule type="expression" dxfId="81" priority="86">
      <formula>AI65="Act"</formula>
    </cfRule>
  </conditionalFormatting>
  <conditionalFormatting sqref="AI104:BB105">
    <cfRule type="expression" dxfId="80" priority="83">
      <formula>AI104="Fcst"</formula>
    </cfRule>
    <cfRule type="expression" dxfId="79" priority="84">
      <formula>AI104="Act"</formula>
    </cfRule>
  </conditionalFormatting>
  <conditionalFormatting sqref="AQ50:AV51">
    <cfRule type="expression" dxfId="78" priority="82">
      <formula>AQ50=TRUE</formula>
    </cfRule>
  </conditionalFormatting>
  <conditionalFormatting sqref="AQ52:AV52">
    <cfRule type="expression" dxfId="77" priority="80">
      <formula>AQ52="Fcst"</formula>
    </cfRule>
    <cfRule type="expression" dxfId="76" priority="81">
      <formula>AQ52="Act"</formula>
    </cfRule>
  </conditionalFormatting>
  <conditionalFormatting sqref="AQ60:AV61">
    <cfRule type="expression" dxfId="75" priority="79">
      <formula>AQ60=TRUE</formula>
    </cfRule>
  </conditionalFormatting>
  <conditionalFormatting sqref="AQ62:AV62">
    <cfRule type="expression" dxfId="74" priority="77">
      <formula>AQ62="Fcst"</formula>
    </cfRule>
    <cfRule type="expression" dxfId="73" priority="78">
      <formula>AQ62="Act"</formula>
    </cfRule>
  </conditionalFormatting>
  <conditionalFormatting sqref="AQ77:AV78">
    <cfRule type="expression" dxfId="72" priority="76">
      <formula>AQ77=TRUE</formula>
    </cfRule>
  </conditionalFormatting>
  <conditionalFormatting sqref="AQ81:AV81 AQ79:AV79">
    <cfRule type="expression" dxfId="71" priority="74">
      <formula>AQ79="Fcst"</formula>
    </cfRule>
    <cfRule type="expression" dxfId="70" priority="75">
      <formula>AQ79="Act"</formula>
    </cfRule>
  </conditionalFormatting>
  <conditionalFormatting sqref="AQ101:AV101">
    <cfRule type="expression" dxfId="69" priority="71">
      <formula>AQ101="Fcst"</formula>
    </cfRule>
    <cfRule type="expression" dxfId="68" priority="72">
      <formula>AQ101="Act"</formula>
    </cfRule>
  </conditionalFormatting>
  <conditionalFormatting sqref="AQ82:AV84">
    <cfRule type="expression" dxfId="67" priority="69">
      <formula>AQ82="Fcst"</formula>
    </cfRule>
    <cfRule type="expression" dxfId="66" priority="70">
      <formula>AQ82="Act"</formula>
    </cfRule>
  </conditionalFormatting>
  <conditionalFormatting sqref="AQ65:AV65">
    <cfRule type="expression" dxfId="65" priority="67">
      <formula>AQ65="Fcst"</formula>
    </cfRule>
    <cfRule type="expression" dxfId="64" priority="68">
      <formula>AQ65="Act"</formula>
    </cfRule>
  </conditionalFormatting>
  <conditionalFormatting sqref="AQ104:AV105">
    <cfRule type="expression" dxfId="63" priority="65">
      <formula>AQ104="Fcst"</formula>
    </cfRule>
    <cfRule type="expression" dxfId="62" priority="66">
      <formula>AQ104="Act"</formula>
    </cfRule>
  </conditionalFormatting>
  <conditionalFormatting sqref="AK50:AP51">
    <cfRule type="expression" dxfId="61" priority="64">
      <formula>AK50=TRUE</formula>
    </cfRule>
  </conditionalFormatting>
  <conditionalFormatting sqref="AK52:AP52">
    <cfRule type="expression" dxfId="60" priority="62">
      <formula>AK52="Fcst"</formula>
    </cfRule>
    <cfRule type="expression" dxfId="59" priority="63">
      <formula>AK52="Act"</formula>
    </cfRule>
  </conditionalFormatting>
  <conditionalFormatting sqref="AK60:AP61">
    <cfRule type="expression" dxfId="58" priority="61">
      <formula>AK60=TRUE</formula>
    </cfRule>
  </conditionalFormatting>
  <conditionalFormatting sqref="AK62:AP62">
    <cfRule type="expression" dxfId="57" priority="59">
      <formula>AK62="Fcst"</formula>
    </cfRule>
    <cfRule type="expression" dxfId="56" priority="60">
      <formula>AK62="Act"</formula>
    </cfRule>
  </conditionalFormatting>
  <conditionalFormatting sqref="AK77:AP78">
    <cfRule type="expression" dxfId="55" priority="58">
      <formula>AK77=TRUE</formula>
    </cfRule>
  </conditionalFormatting>
  <conditionalFormatting sqref="AK81:AP81 AK79:AP79">
    <cfRule type="expression" dxfId="54" priority="56">
      <formula>AK79="Fcst"</formula>
    </cfRule>
    <cfRule type="expression" dxfId="53" priority="57">
      <formula>AK79="Act"</formula>
    </cfRule>
  </conditionalFormatting>
  <conditionalFormatting sqref="AK101:AP101">
    <cfRule type="expression" dxfId="52" priority="53">
      <formula>AK101="Fcst"</formula>
    </cfRule>
    <cfRule type="expression" dxfId="51" priority="54">
      <formula>AK101="Act"</formula>
    </cfRule>
  </conditionalFormatting>
  <conditionalFormatting sqref="AK82:AP84">
    <cfRule type="expression" dxfId="50" priority="51">
      <formula>AK82="Fcst"</formula>
    </cfRule>
    <cfRule type="expression" dxfId="49" priority="52">
      <formula>AK82="Act"</formula>
    </cfRule>
  </conditionalFormatting>
  <conditionalFormatting sqref="AK65:AP65">
    <cfRule type="expression" dxfId="48" priority="49">
      <formula>AK65="Fcst"</formula>
    </cfRule>
    <cfRule type="expression" dxfId="47" priority="50">
      <formula>AK65="Act"</formula>
    </cfRule>
  </conditionalFormatting>
  <conditionalFormatting sqref="AK104:AP105">
    <cfRule type="expression" dxfId="46" priority="47">
      <formula>AK104="Fcst"</formula>
    </cfRule>
    <cfRule type="expression" dxfId="45" priority="48">
      <formula>AK104="Act"</formula>
    </cfRule>
  </conditionalFormatting>
  <conditionalFormatting sqref="AI50:AJ51">
    <cfRule type="expression" dxfId="44" priority="46">
      <formula>AI50=TRUE</formula>
    </cfRule>
  </conditionalFormatting>
  <conditionalFormatting sqref="AI52:AJ52">
    <cfRule type="expression" dxfId="43" priority="44">
      <formula>AI52="Fcst"</formula>
    </cfRule>
    <cfRule type="expression" dxfId="42" priority="45">
      <formula>AI52="Act"</formula>
    </cfRule>
  </conditionalFormatting>
  <conditionalFormatting sqref="AI60:AJ61">
    <cfRule type="expression" dxfId="41" priority="43">
      <formula>AI60=TRUE</formula>
    </cfRule>
  </conditionalFormatting>
  <conditionalFormatting sqref="AI62:AJ62">
    <cfRule type="expression" dxfId="40" priority="41">
      <formula>AI62="Fcst"</formula>
    </cfRule>
    <cfRule type="expression" dxfId="39" priority="42">
      <formula>AI62="Act"</formula>
    </cfRule>
  </conditionalFormatting>
  <conditionalFormatting sqref="AI77:AJ78">
    <cfRule type="expression" dxfId="38" priority="40">
      <formula>AI77=TRUE</formula>
    </cfRule>
  </conditionalFormatting>
  <conditionalFormatting sqref="AI79:AJ79 AI81:AJ81">
    <cfRule type="expression" dxfId="37" priority="38">
      <formula>AI79="Fcst"</formula>
    </cfRule>
    <cfRule type="expression" dxfId="36" priority="39">
      <formula>AI79="Act"</formula>
    </cfRule>
  </conditionalFormatting>
  <conditionalFormatting sqref="AI101:AJ101">
    <cfRule type="expression" dxfId="35" priority="35">
      <formula>AI101="Fcst"</formula>
    </cfRule>
    <cfRule type="expression" dxfId="34" priority="36">
      <formula>AI101="Act"</formula>
    </cfRule>
  </conditionalFormatting>
  <conditionalFormatting sqref="AI82:AJ84">
    <cfRule type="expression" dxfId="33" priority="33">
      <formula>AI82="Fcst"</formula>
    </cfRule>
    <cfRule type="expression" dxfId="32" priority="34">
      <formula>AI82="Act"</formula>
    </cfRule>
  </conditionalFormatting>
  <conditionalFormatting sqref="AI65:AJ65">
    <cfRule type="expression" dxfId="31" priority="31">
      <formula>AI65="Fcst"</formula>
    </cfRule>
    <cfRule type="expression" dxfId="30" priority="32">
      <formula>AI65="Act"</formula>
    </cfRule>
  </conditionalFormatting>
  <conditionalFormatting sqref="AI104:AJ105">
    <cfRule type="expression" dxfId="29" priority="29">
      <formula>AI104="Fcst"</formula>
    </cfRule>
    <cfRule type="expression" dxfId="28" priority="30">
      <formula>AI104="Act"</formula>
    </cfRule>
  </conditionalFormatting>
  <conditionalFormatting sqref="O50:BV50">
    <cfRule type="cellIs" dxfId="27" priority="216" stopIfTrue="1" operator="equal">
      <formula>TRUE</formula>
    </cfRule>
    <cfRule type="cellIs" dxfId="26" priority="217" stopIfTrue="1" operator="equal">
      <formula>FALSE</formula>
    </cfRule>
  </conditionalFormatting>
  <conditionalFormatting sqref="O51:BV51">
    <cfRule type="cellIs" dxfId="25" priority="218" stopIfTrue="1" operator="equal">
      <formula>TRUE</formula>
    </cfRule>
    <cfRule type="cellIs" dxfId="24" priority="219" stopIfTrue="1" operator="equal">
      <formula>FALSE</formula>
    </cfRule>
  </conditionalFormatting>
  <conditionalFormatting sqref="O52:BV52">
    <cfRule type="expression" dxfId="23" priority="21">
      <formula>O52="Fcst"</formula>
    </cfRule>
    <cfRule type="expression" dxfId="22" priority="22">
      <formula>O52="Act"</formula>
    </cfRule>
  </conditionalFormatting>
  <conditionalFormatting sqref="O60:BV60">
    <cfRule type="cellIs" dxfId="21" priority="17" stopIfTrue="1" operator="equal">
      <formula>TRUE</formula>
    </cfRule>
    <cfRule type="cellIs" dxfId="20" priority="18" stopIfTrue="1" operator="equal">
      <formula>FALSE</formula>
    </cfRule>
  </conditionalFormatting>
  <conditionalFormatting sqref="O61:BV61">
    <cfRule type="cellIs" dxfId="19" priority="19" stopIfTrue="1" operator="equal">
      <formula>TRUE</formula>
    </cfRule>
    <cfRule type="cellIs" dxfId="18" priority="20" stopIfTrue="1" operator="equal">
      <formula>FALSE</formula>
    </cfRule>
  </conditionalFormatting>
  <conditionalFormatting sqref="O62:BV62">
    <cfRule type="expression" dxfId="17" priority="15">
      <formula>O62="Fcst"</formula>
    </cfRule>
    <cfRule type="expression" dxfId="16" priority="16">
      <formula>O62="Act"</formula>
    </cfRule>
  </conditionalFormatting>
  <conditionalFormatting sqref="O77:BV77">
    <cfRule type="cellIs" dxfId="15" priority="11" stopIfTrue="1" operator="equal">
      <formula>TRUE</formula>
    </cfRule>
    <cfRule type="cellIs" dxfId="14" priority="12" stopIfTrue="1" operator="equal">
      <formula>FALSE</formula>
    </cfRule>
  </conditionalFormatting>
  <conditionalFormatting sqref="O78:BV78">
    <cfRule type="cellIs" dxfId="13" priority="13" stopIfTrue="1" operator="equal">
      <formula>TRUE</formula>
    </cfRule>
    <cfRule type="cellIs" dxfId="12" priority="14" stopIfTrue="1" operator="equal">
      <formula>FALSE</formula>
    </cfRule>
  </conditionalFormatting>
  <conditionalFormatting sqref="O79:BV79">
    <cfRule type="expression" dxfId="11" priority="9">
      <formula>O79="Fcst"</formula>
    </cfRule>
    <cfRule type="expression" dxfId="10" priority="10">
      <formula>O79="Act"</formula>
    </cfRule>
  </conditionalFormatting>
  <conditionalFormatting sqref="O101:BV101">
    <cfRule type="expression" dxfId="9" priority="3">
      <formula>O101="Fcst"</formula>
    </cfRule>
    <cfRule type="expression" dxfId="8" priority="4">
      <formula>O101="Act"</formula>
    </cfRule>
  </conditionalFormatting>
  <conditionalFormatting sqref="O115:BV117">
    <cfRule type="cellIs" dxfId="7" priority="224" stopIfTrue="1" operator="equal">
      <formula>TRUE</formula>
    </cfRule>
  </conditionalFormatting>
  <conditionalFormatting sqref="O115:BV117">
    <cfRule type="cellIs" dxfId="6" priority="225" stopIfTrue="1" operator="equal">
      <formula>FALSE</formula>
    </cfRule>
  </conditionalFormatting>
  <conditionalFormatting sqref="O99:BV100">
    <cfRule type="cellIs" dxfId="5" priority="226" stopIfTrue="1" operator="equal">
      <formula>TRUE</formula>
    </cfRule>
  </conditionalFormatting>
  <conditionalFormatting sqref="O99:BV100">
    <cfRule type="cellIs" dxfId="4" priority="227" stopIfTrue="1" operator="equal">
      <formula>FALSE</formula>
    </cfRule>
  </conditionalFormatting>
  <conditionalFormatting sqref="O91:BV92">
    <cfRule type="cellIs" dxfId="3" priority="228" stopIfTrue="1" operator="equal">
      <formula>TRUE</formula>
    </cfRule>
  </conditionalFormatting>
  <conditionalFormatting sqref="O91:BV92">
    <cfRule type="cellIs" dxfId="2" priority="229" stopIfTrue="1" operator="equal">
      <formula>FALSE</formula>
    </cfRule>
  </conditionalFormatting>
  <conditionalFormatting sqref="O70:BV70">
    <cfRule type="cellIs" dxfId="1" priority="230" stopIfTrue="1" operator="equal">
      <formula>TRUE</formula>
    </cfRule>
  </conditionalFormatting>
  <conditionalFormatting sqref="O70:BV70">
    <cfRule type="cellIs" dxfId="0" priority="231" stopIfTrue="1" operator="equal">
      <formula>FALSE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70</vt:i4>
      </vt:variant>
    </vt:vector>
  </HeadingPairs>
  <TitlesOfParts>
    <vt:vector size="73" baseType="lpstr">
      <vt:lpstr>Cover</vt:lpstr>
      <vt:lpstr>Mini Case 1</vt:lpstr>
      <vt:lpstr>Setting</vt:lpstr>
      <vt:lpstr>ActualFlag.A.Ca</vt:lpstr>
      <vt:lpstr>ActualFlag.M.Ca</vt:lpstr>
      <vt:lpstr>ActualFlag.Q.Ca</vt:lpstr>
      <vt:lpstr>ActualFlag.S.Ca</vt:lpstr>
      <vt:lpstr>AnnualCounter.M.Ca</vt:lpstr>
      <vt:lpstr>AnnualCounter.Q.Ca</vt:lpstr>
      <vt:lpstr>AnnualCounter.S.Ca</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'Mini Case 1'!Print_Titles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2022-06-23T03:48:31Z</dcterms:modified>
</cp:coreProperties>
</file>