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4 - Ship Case\"/>
    </mc:Choice>
  </mc:AlternateContent>
  <xr:revisionPtr revIDLastSave="0" documentId="8_{F1F3205E-A9F4-46F2-9A91-DC2F570980A3}"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9" i="13" l="1"/>
  <c r="R39" i="13"/>
  <c r="Q39" i="13"/>
  <c r="P39" i="13"/>
  <c r="O39" i="13"/>
  <c r="S37" i="13"/>
  <c r="R37" i="13"/>
  <c r="Q37" i="13"/>
  <c r="P37" i="13"/>
  <c r="O37" i="13"/>
  <c r="S33" i="13"/>
  <c r="R33" i="13"/>
  <c r="Q33" i="13"/>
  <c r="P33" i="13"/>
  <c r="O33" i="13"/>
  <c r="S29" i="13"/>
  <c r="R29" i="13"/>
  <c r="Q29" i="13"/>
  <c r="P29" i="13"/>
  <c r="O29" i="13"/>
  <c r="R21" i="13"/>
  <c r="Q21" i="13"/>
  <c r="P21" i="13"/>
  <c r="O21" i="13"/>
  <c r="R171" i="14" l="1"/>
  <c r="Q171" i="14"/>
  <c r="P171" i="14"/>
  <c r="O171" i="14"/>
  <c r="N171" i="14"/>
  <c r="R63" i="15"/>
  <c r="Q63" i="15"/>
  <c r="P63" i="15"/>
  <c r="O63" i="15"/>
  <c r="S63" i="15"/>
  <c r="T19" i="13"/>
  <c r="U19" i="13"/>
  <c r="V19" i="13"/>
  <c r="W19" i="13"/>
  <c r="X19" i="13"/>
  <c r="Y19" i="13"/>
  <c r="Z19" i="13"/>
  <c r="AA19" i="13"/>
  <c r="AB19" i="13"/>
  <c r="AC19" i="13"/>
  <c r="AD19" i="13"/>
  <c r="AE19" i="13"/>
  <c r="AF19" i="13"/>
  <c r="AG19" i="13"/>
  <c r="AH19" i="13"/>
  <c r="AI19" i="13"/>
  <c r="AJ19" i="13"/>
  <c r="AK19" i="13"/>
  <c r="AL19" i="13"/>
  <c r="V62" i="15"/>
  <c r="U61" i="15"/>
  <c r="U63" i="15"/>
  <c r="T63" i="15"/>
  <c r="AL44" i="15"/>
  <c r="AK44" i="15"/>
  <c r="AJ44" i="15"/>
  <c r="AI44" i="15"/>
  <c r="AH44" i="15"/>
  <c r="AG44" i="15"/>
  <c r="AF44" i="15"/>
  <c r="AE44" i="15"/>
  <c r="AD44" i="15"/>
  <c r="AC44" i="15"/>
  <c r="AB44" i="15"/>
  <c r="AA44" i="15"/>
  <c r="Z44" i="15"/>
  <c r="Y44" i="15"/>
  <c r="X44" i="15"/>
  <c r="W44" i="15"/>
  <c r="V44" i="15"/>
  <c r="U44" i="15"/>
  <c r="L44" i="15" s="1"/>
  <c r="T44" i="15"/>
  <c r="S44" i="15"/>
  <c r="R44" i="15"/>
  <c r="Q44" i="15"/>
  <c r="P44" i="15"/>
  <c r="AL43" i="15"/>
  <c r="AK43" i="15"/>
  <c r="AJ43" i="15"/>
  <c r="AI43" i="15"/>
  <c r="AH43" i="15"/>
  <c r="AG43" i="15"/>
  <c r="AF43" i="15"/>
  <c r="AE43" i="15"/>
  <c r="AD43" i="15"/>
  <c r="AC43" i="15"/>
  <c r="AB43" i="15"/>
  <c r="AA43" i="15"/>
  <c r="Z43" i="15"/>
  <c r="Y43" i="15"/>
  <c r="X43" i="15"/>
  <c r="W43" i="15"/>
  <c r="V43" i="15"/>
  <c r="U43" i="15"/>
  <c r="T43" i="15"/>
  <c r="L43" i="15" s="1"/>
  <c r="S43" i="15"/>
  <c r="R43" i="15"/>
  <c r="Q43" i="15"/>
  <c r="P43" i="15"/>
  <c r="AL42" i="15"/>
  <c r="AK42" i="15"/>
  <c r="AJ42" i="15"/>
  <c r="AI42" i="15"/>
  <c r="AH42" i="15"/>
  <c r="AG42" i="15"/>
  <c r="AF42" i="15"/>
  <c r="AE42" i="15"/>
  <c r="AD42" i="15"/>
  <c r="AC42" i="15"/>
  <c r="AB42" i="15"/>
  <c r="AA42" i="15"/>
  <c r="Z42" i="15"/>
  <c r="Y42" i="15"/>
  <c r="X42" i="15"/>
  <c r="W42" i="15"/>
  <c r="V42" i="15"/>
  <c r="U42" i="15"/>
  <c r="T42" i="15"/>
  <c r="S42" i="15"/>
  <c r="R42" i="15"/>
  <c r="Q42" i="15"/>
  <c r="P42" i="15"/>
  <c r="AL41" i="15"/>
  <c r="AK41" i="15"/>
  <c r="AJ41" i="15"/>
  <c r="AI41" i="15"/>
  <c r="AH41" i="15"/>
  <c r="AI57" i="15" s="1"/>
  <c r="AG41" i="15"/>
  <c r="AF41" i="15"/>
  <c r="AE41" i="15"/>
  <c r="AD41" i="15"/>
  <c r="AC41" i="15"/>
  <c r="AB41" i="15"/>
  <c r="AA41" i="15"/>
  <c r="Z41" i="15"/>
  <c r="AA57" i="15" s="1"/>
  <c r="Y41" i="15"/>
  <c r="X41" i="15"/>
  <c r="W41" i="15"/>
  <c r="V41" i="15"/>
  <c r="U41" i="15"/>
  <c r="T41" i="15"/>
  <c r="S41" i="15"/>
  <c r="R41" i="15"/>
  <c r="Q41" i="15"/>
  <c r="P41" i="15"/>
  <c r="AL40" i="15"/>
  <c r="AK40" i="15"/>
  <c r="AJ40" i="15"/>
  <c r="AI40" i="15"/>
  <c r="AH40" i="15"/>
  <c r="AG40" i="15"/>
  <c r="AF40" i="15"/>
  <c r="AE40" i="15"/>
  <c r="AD40" i="15"/>
  <c r="AC40" i="15"/>
  <c r="AB40" i="15"/>
  <c r="AA40" i="15"/>
  <c r="Z40" i="15"/>
  <c r="Y40" i="15"/>
  <c r="X40" i="15"/>
  <c r="W40" i="15"/>
  <c r="V40" i="15"/>
  <c r="U40" i="15"/>
  <c r="T40" i="15"/>
  <c r="S40" i="15"/>
  <c r="R40" i="15"/>
  <c r="Q40" i="15"/>
  <c r="L40" i="15" s="1"/>
  <c r="P40" i="15"/>
  <c r="AL39" i="15"/>
  <c r="AK39" i="15"/>
  <c r="AJ39" i="15"/>
  <c r="AI39" i="15"/>
  <c r="AH39" i="15"/>
  <c r="AG39" i="15"/>
  <c r="AF39" i="15"/>
  <c r="AE39" i="15"/>
  <c r="AD39" i="15"/>
  <c r="AC39" i="15"/>
  <c r="AB39" i="15"/>
  <c r="AA39" i="15"/>
  <c r="Z39" i="15"/>
  <c r="Y39" i="15"/>
  <c r="X39" i="15"/>
  <c r="W39" i="15"/>
  <c r="V39" i="15"/>
  <c r="U39" i="15"/>
  <c r="T39" i="15"/>
  <c r="S39" i="15"/>
  <c r="R39" i="15"/>
  <c r="Q39" i="15"/>
  <c r="P39" i="15"/>
  <c r="AL38" i="15"/>
  <c r="AK38" i="15"/>
  <c r="AJ38" i="15"/>
  <c r="AI38" i="15"/>
  <c r="AH38" i="15"/>
  <c r="AG38" i="15"/>
  <c r="AF38" i="15"/>
  <c r="AE38" i="15"/>
  <c r="AD38" i="15"/>
  <c r="AC38" i="15"/>
  <c r="AB38" i="15"/>
  <c r="AA38" i="15"/>
  <c r="Z38" i="15"/>
  <c r="Y38" i="15"/>
  <c r="X38" i="15"/>
  <c r="W38" i="15"/>
  <c r="V38" i="15"/>
  <c r="U38" i="15"/>
  <c r="T38" i="15"/>
  <c r="S38" i="15"/>
  <c r="R38" i="15"/>
  <c r="Q38" i="15"/>
  <c r="P38" i="15"/>
  <c r="AL37" i="15"/>
  <c r="AK37" i="15"/>
  <c r="AJ37" i="15"/>
  <c r="AI37" i="15"/>
  <c r="AH37" i="15"/>
  <c r="AG37" i="15"/>
  <c r="AF37" i="15"/>
  <c r="AE37" i="15"/>
  <c r="AD37" i="15"/>
  <c r="AC37" i="15"/>
  <c r="AB37" i="15"/>
  <c r="AA37" i="15"/>
  <c r="Z37" i="15"/>
  <c r="Y37" i="15"/>
  <c r="X37" i="15"/>
  <c r="W37" i="15"/>
  <c r="V37" i="15"/>
  <c r="L37" i="15" s="1"/>
  <c r="U37" i="15"/>
  <c r="T37" i="15"/>
  <c r="S37" i="15"/>
  <c r="R37" i="15"/>
  <c r="Q37" i="15"/>
  <c r="P37" i="15"/>
  <c r="AL36" i="15"/>
  <c r="AK36" i="15"/>
  <c r="AJ36" i="15"/>
  <c r="AI36" i="15"/>
  <c r="AH36" i="15"/>
  <c r="AG36" i="15"/>
  <c r="AF36" i="15"/>
  <c r="AE36" i="15"/>
  <c r="AD36" i="15"/>
  <c r="AC36" i="15"/>
  <c r="AB36" i="15"/>
  <c r="AA36" i="15"/>
  <c r="Z36" i="15"/>
  <c r="Y36" i="15"/>
  <c r="X36" i="15"/>
  <c r="W36" i="15"/>
  <c r="V36" i="15"/>
  <c r="U36" i="15"/>
  <c r="T36" i="15"/>
  <c r="S36" i="15"/>
  <c r="R36" i="15"/>
  <c r="Q36" i="15"/>
  <c r="P36" i="15"/>
  <c r="AL35" i="15"/>
  <c r="AK35" i="15"/>
  <c r="AJ35" i="15"/>
  <c r="AI35" i="15"/>
  <c r="AH35" i="15"/>
  <c r="AG35" i="15"/>
  <c r="AF35" i="15"/>
  <c r="AE35" i="15"/>
  <c r="AD35" i="15"/>
  <c r="AC35" i="15"/>
  <c r="AB35" i="15"/>
  <c r="AA35" i="15"/>
  <c r="Z35" i="15"/>
  <c r="Y35" i="15"/>
  <c r="X35" i="15"/>
  <c r="W35" i="15"/>
  <c r="V35" i="15"/>
  <c r="U35" i="15"/>
  <c r="T35" i="15"/>
  <c r="S35" i="15"/>
  <c r="R35" i="15"/>
  <c r="Q35" i="15"/>
  <c r="P35" i="15"/>
  <c r="O44" i="15"/>
  <c r="O43" i="15"/>
  <c r="O42" i="15"/>
  <c r="O41" i="15"/>
  <c r="O40" i="15"/>
  <c r="O39" i="15"/>
  <c r="O38" i="15"/>
  <c r="O37" i="15"/>
  <c r="O36" i="15"/>
  <c r="O35" i="15"/>
  <c r="Q32" i="15"/>
  <c r="Q31" i="15"/>
  <c r="Q30" i="15"/>
  <c r="Q29" i="15"/>
  <c r="Q28" i="15"/>
  <c r="Q27" i="15"/>
  <c r="Q26" i="15"/>
  <c r="Q25" i="15"/>
  <c r="Q24" i="15"/>
  <c r="Q23" i="15"/>
  <c r="Q22" i="15"/>
  <c r="Q21" i="15"/>
  <c r="O32" i="15"/>
  <c r="P32" i="15" s="1"/>
  <c r="O31" i="15"/>
  <c r="P31" i="15" s="1"/>
  <c r="O30" i="15"/>
  <c r="P30" i="15" s="1"/>
  <c r="O29" i="15"/>
  <c r="P29" i="15" s="1"/>
  <c r="O28" i="15"/>
  <c r="P28" i="15" s="1"/>
  <c r="O27" i="15"/>
  <c r="P27" i="15" s="1"/>
  <c r="O26" i="15"/>
  <c r="P26" i="15" s="1"/>
  <c r="O25" i="15"/>
  <c r="P25" i="15" s="1"/>
  <c r="O24" i="15"/>
  <c r="P24" i="15" s="1"/>
  <c r="O23" i="15"/>
  <c r="P23" i="15" s="1"/>
  <c r="O22" i="15"/>
  <c r="P22" i="15" s="1"/>
  <c r="O21" i="15"/>
  <c r="P21" i="15" s="1"/>
  <c r="C22" i="15"/>
  <c r="C23" i="15" s="1"/>
  <c r="C24" i="15" s="1"/>
  <c r="C25" i="15" s="1"/>
  <c r="C26" i="15" s="1"/>
  <c r="C27" i="15" s="1"/>
  <c r="C28" i="15" s="1"/>
  <c r="C29" i="15" s="1"/>
  <c r="C30" i="15" s="1"/>
  <c r="C31" i="15" s="1"/>
  <c r="C32" i="15" s="1"/>
  <c r="AL57" i="15"/>
  <c r="AK57" i="15"/>
  <c r="AJ57" i="15"/>
  <c r="AH57" i="15"/>
  <c r="AG57" i="15"/>
  <c r="AF57" i="15"/>
  <c r="AE57" i="15"/>
  <c r="AD57" i="15"/>
  <c r="AC57" i="15"/>
  <c r="AB57" i="15"/>
  <c r="Z57" i="15"/>
  <c r="Y57" i="15"/>
  <c r="C36" i="15"/>
  <c r="C37" i="15" s="1"/>
  <c r="C38" i="15" s="1"/>
  <c r="C39" i="15" s="1"/>
  <c r="C40" i="15" s="1"/>
  <c r="C41" i="15" s="1"/>
  <c r="C42" i="15" s="1"/>
  <c r="C43" i="15" s="1"/>
  <c r="C44" i="15" s="1"/>
  <c r="C45" i="15" s="1"/>
  <c r="C46" i="15" s="1"/>
  <c r="R60" i="15"/>
  <c r="S60" i="15" s="1"/>
  <c r="T60" i="15" s="1"/>
  <c r="Q60" i="15"/>
  <c r="P60" i="15"/>
  <c r="R59" i="15"/>
  <c r="S59" i="15" s="1"/>
  <c r="Q59" i="15"/>
  <c r="P59" i="15"/>
  <c r="R58" i="15"/>
  <c r="Q58" i="15"/>
  <c r="P58" i="15"/>
  <c r="R57" i="15"/>
  <c r="Q57" i="15"/>
  <c r="P57" i="15"/>
  <c r="R56" i="15"/>
  <c r="S56" i="15" s="1"/>
  <c r="T56" i="15" s="1"/>
  <c r="U56" i="15" s="1"/>
  <c r="V56" i="15" s="1"/>
  <c r="W56" i="15" s="1"/>
  <c r="X56" i="15" s="1"/>
  <c r="Y56" i="15" s="1"/>
  <c r="Z56" i="15" s="1"/>
  <c r="AA56" i="15" s="1"/>
  <c r="AB56" i="15" s="1"/>
  <c r="AC56" i="15" s="1"/>
  <c r="AD56" i="15" s="1"/>
  <c r="AE56" i="15" s="1"/>
  <c r="AF56" i="15" s="1"/>
  <c r="AG56" i="15" s="1"/>
  <c r="AH56" i="15" s="1"/>
  <c r="AI56" i="15" s="1"/>
  <c r="AJ56" i="15" s="1"/>
  <c r="AK56" i="15" s="1"/>
  <c r="AL56" i="15" s="1"/>
  <c r="Q56" i="15"/>
  <c r="P56" i="15"/>
  <c r="R55" i="15"/>
  <c r="S55" i="15" s="1"/>
  <c r="Q55" i="15"/>
  <c r="P55" i="15"/>
  <c r="R54" i="15"/>
  <c r="S54" i="15" s="1"/>
  <c r="T54" i="15" s="1"/>
  <c r="U54" i="15" s="1"/>
  <c r="V54" i="15" s="1"/>
  <c r="W54" i="15" s="1"/>
  <c r="Q54" i="15"/>
  <c r="P54" i="15"/>
  <c r="R53" i="15"/>
  <c r="S53" i="15" s="1"/>
  <c r="T53" i="15" s="1"/>
  <c r="U53" i="15" s="1"/>
  <c r="V53" i="15" s="1"/>
  <c r="Q53" i="15"/>
  <c r="P53" i="15"/>
  <c r="R52" i="15"/>
  <c r="S52" i="15" s="1"/>
  <c r="T52" i="15" s="1"/>
  <c r="U52" i="15" s="1"/>
  <c r="Q52" i="15"/>
  <c r="P52" i="15"/>
  <c r="R51" i="15"/>
  <c r="S51" i="15" s="1"/>
  <c r="T51" i="15" s="1"/>
  <c r="Q51" i="15"/>
  <c r="P51" i="15"/>
  <c r="O60" i="15"/>
  <c r="O59" i="15"/>
  <c r="O58" i="15"/>
  <c r="O57" i="15"/>
  <c r="O56" i="15"/>
  <c r="O55" i="15"/>
  <c r="O54" i="15"/>
  <c r="O53" i="15"/>
  <c r="O52" i="15"/>
  <c r="O51" i="15"/>
  <c r="K63" i="15"/>
  <c r="K62" i="15"/>
  <c r="K61" i="15"/>
  <c r="K60" i="15"/>
  <c r="K59" i="15"/>
  <c r="K58" i="15"/>
  <c r="K57" i="15"/>
  <c r="K56" i="15"/>
  <c r="K55" i="15"/>
  <c r="K54" i="15"/>
  <c r="K53" i="15"/>
  <c r="K52" i="15"/>
  <c r="C52" i="15"/>
  <c r="C53" i="15" s="1"/>
  <c r="C54" i="15" s="1"/>
  <c r="C55" i="15" s="1"/>
  <c r="C56" i="15" s="1"/>
  <c r="C57" i="15" s="1"/>
  <c r="C58" i="15" s="1"/>
  <c r="C59" i="15" s="1"/>
  <c r="C60" i="15" s="1"/>
  <c r="C61" i="15" s="1"/>
  <c r="C62" i="15" s="1"/>
  <c r="K51"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U51" i="15" l="1"/>
  <c r="V51" i="15" s="1"/>
  <c r="W51" i="15" s="1"/>
  <c r="X51" i="15" s="1"/>
  <c r="Y51" i="15" s="1"/>
  <c r="Z51" i="15" s="1"/>
  <c r="AA51" i="15" s="1"/>
  <c r="AB51" i="15" s="1"/>
  <c r="AC51" i="15" s="1"/>
  <c r="AD51" i="15" s="1"/>
  <c r="AE51" i="15" s="1"/>
  <c r="AF51" i="15" s="1"/>
  <c r="AG51" i="15" s="1"/>
  <c r="AH51" i="15" s="1"/>
  <c r="AI51" i="15" s="1"/>
  <c r="AJ51" i="15" s="1"/>
  <c r="AK51" i="15" s="1"/>
  <c r="AL51" i="15" s="1"/>
  <c r="T59" i="15"/>
  <c r="U59" i="15" s="1"/>
  <c r="V59" i="15" s="1"/>
  <c r="W59" i="15" s="1"/>
  <c r="X59" i="15" s="1"/>
  <c r="Y59" i="15" s="1"/>
  <c r="Z59" i="15" s="1"/>
  <c r="AA59" i="15" s="1"/>
  <c r="AB59" i="15" s="1"/>
  <c r="AC59" i="15" s="1"/>
  <c r="AD59" i="15" s="1"/>
  <c r="AE59" i="15" s="1"/>
  <c r="AF59" i="15" s="1"/>
  <c r="AG59" i="15" s="1"/>
  <c r="AH59" i="15" s="1"/>
  <c r="AI59" i="15" s="1"/>
  <c r="AJ59" i="15" s="1"/>
  <c r="AK59" i="15" s="1"/>
  <c r="AL59" i="15" s="1"/>
  <c r="X54" i="15"/>
  <c r="Y54" i="15" s="1"/>
  <c r="Z54" i="15" s="1"/>
  <c r="AA54" i="15" s="1"/>
  <c r="AB54" i="15" s="1"/>
  <c r="AC54" i="15" s="1"/>
  <c r="AD54" i="15" s="1"/>
  <c r="AE54" i="15" s="1"/>
  <c r="AF54" i="15" s="1"/>
  <c r="AG54" i="15" s="1"/>
  <c r="AH54" i="15" s="1"/>
  <c r="AI54" i="15" s="1"/>
  <c r="AJ54" i="15" s="1"/>
  <c r="AK54" i="15" s="1"/>
  <c r="AL54" i="15" s="1"/>
  <c r="S57" i="15"/>
  <c r="T57" i="15" s="1"/>
  <c r="U57" i="15" s="1"/>
  <c r="V57" i="15" s="1"/>
  <c r="W57" i="15" s="1"/>
  <c r="X57" i="15" s="1"/>
  <c r="V52" i="15"/>
  <c r="W52" i="15" s="1"/>
  <c r="X52" i="15" s="1"/>
  <c r="Y52" i="15" s="1"/>
  <c r="Z52" i="15" s="1"/>
  <c r="AA52" i="15" s="1"/>
  <c r="AB52" i="15" s="1"/>
  <c r="AC52" i="15" s="1"/>
  <c r="AD52" i="15" s="1"/>
  <c r="AE52" i="15" s="1"/>
  <c r="AF52" i="15" s="1"/>
  <c r="AG52" i="15" s="1"/>
  <c r="AH52" i="15" s="1"/>
  <c r="AI52" i="15" s="1"/>
  <c r="AJ52" i="15" s="1"/>
  <c r="AK52" i="15" s="1"/>
  <c r="AL52" i="15" s="1"/>
  <c r="U60" i="15"/>
  <c r="V60" i="15" s="1"/>
  <c r="W60" i="15" s="1"/>
  <c r="X60" i="15" s="1"/>
  <c r="Y60" i="15" s="1"/>
  <c r="Z60" i="15" s="1"/>
  <c r="AA60" i="15" s="1"/>
  <c r="AB60" i="15" s="1"/>
  <c r="AC60" i="15" s="1"/>
  <c r="AD60" i="15" s="1"/>
  <c r="AE60" i="15" s="1"/>
  <c r="AF60" i="15" s="1"/>
  <c r="AG60" i="15" s="1"/>
  <c r="AH60" i="15" s="1"/>
  <c r="AI60" i="15" s="1"/>
  <c r="AJ60" i="15" s="1"/>
  <c r="AK60" i="15" s="1"/>
  <c r="AL60" i="15" s="1"/>
  <c r="L39" i="15"/>
  <c r="S58" i="15"/>
  <c r="T58" i="15" s="1"/>
  <c r="U58" i="15" s="1"/>
  <c r="V58" i="15" s="1"/>
  <c r="W58" i="15" s="1"/>
  <c r="X58" i="15" s="1"/>
  <c r="Y58" i="15" s="1"/>
  <c r="Z58" i="15" s="1"/>
  <c r="AA58" i="15" s="1"/>
  <c r="AB58" i="15" s="1"/>
  <c r="AC58" i="15" s="1"/>
  <c r="AD58" i="15" s="1"/>
  <c r="AE58" i="15" s="1"/>
  <c r="AF58" i="15" s="1"/>
  <c r="AG58" i="15" s="1"/>
  <c r="AH58" i="15" s="1"/>
  <c r="AI58" i="15" s="1"/>
  <c r="AJ58" i="15" s="1"/>
  <c r="AK58" i="15" s="1"/>
  <c r="AL58" i="15" s="1"/>
  <c r="W53" i="15"/>
  <c r="X53" i="15" s="1"/>
  <c r="Y53" i="15" s="1"/>
  <c r="Z53" i="15" s="1"/>
  <c r="AA53" i="15" s="1"/>
  <c r="AB53" i="15" s="1"/>
  <c r="AC53" i="15" s="1"/>
  <c r="AD53" i="15" s="1"/>
  <c r="AE53" i="15" s="1"/>
  <c r="AF53" i="15" s="1"/>
  <c r="AG53" i="15" s="1"/>
  <c r="AH53" i="15" s="1"/>
  <c r="AI53" i="15" s="1"/>
  <c r="AJ53" i="15" s="1"/>
  <c r="AK53" i="15" s="1"/>
  <c r="AL53" i="15" s="1"/>
  <c r="R21" i="15"/>
  <c r="R29" i="15"/>
  <c r="R22" i="15"/>
  <c r="R30" i="15"/>
  <c r="R27" i="15"/>
  <c r="R23" i="15"/>
  <c r="R31" i="15"/>
  <c r="R28" i="15"/>
  <c r="R24" i="15"/>
  <c r="R32" i="15"/>
  <c r="R25" i="15"/>
  <c r="R26" i="15"/>
  <c r="S47" i="13"/>
  <c r="S19" i="13" s="1"/>
  <c r="T55" i="15"/>
  <c r="U55" i="15" s="1"/>
  <c r="V55" i="15" s="1"/>
  <c r="W55" i="15" s="1"/>
  <c r="X55" i="15" s="1"/>
  <c r="Y55" i="15" s="1"/>
  <c r="Z55" i="15" s="1"/>
  <c r="AA55" i="15" s="1"/>
  <c r="AB55" i="15" s="1"/>
  <c r="AC55" i="15" s="1"/>
  <c r="AD55" i="15" s="1"/>
  <c r="AE55" i="15" s="1"/>
  <c r="AF55" i="15" s="1"/>
  <c r="AG55" i="15" s="1"/>
  <c r="AH55" i="15" s="1"/>
  <c r="AI55" i="15" s="1"/>
  <c r="AJ55" i="15" s="1"/>
  <c r="AK55" i="15" s="1"/>
  <c r="AL55" i="15" s="1"/>
  <c r="L54" i="15"/>
  <c r="L58" i="15"/>
  <c r="L36" i="15"/>
  <c r="L42" i="15"/>
  <c r="L35" i="15"/>
  <c r="L38" i="15"/>
  <c r="L41" i="15"/>
  <c r="L52" i="15"/>
  <c r="L57" i="15"/>
  <c r="O47" i="13"/>
  <c r="O19" i="13" s="1"/>
  <c r="L56" i="15"/>
  <c r="P47" i="13"/>
  <c r="P19" i="13" s="1"/>
  <c r="Q47" i="13"/>
  <c r="Q19" i="13" s="1"/>
  <c r="R47" i="13"/>
  <c r="R19" i="13" s="1"/>
  <c r="AJ46" i="15" l="1"/>
  <c r="AB46" i="15"/>
  <c r="T46" i="15"/>
  <c r="AI46" i="15"/>
  <c r="AA46" i="15"/>
  <c r="S46" i="15"/>
  <c r="AH46" i="15"/>
  <c r="Z46" i="15"/>
  <c r="R46" i="15"/>
  <c r="AG46" i="15"/>
  <c r="Y46" i="15"/>
  <c r="Q46" i="15"/>
  <c r="O46" i="15"/>
  <c r="AF46" i="15"/>
  <c r="X46" i="15"/>
  <c r="P46" i="15"/>
  <c r="AE46" i="15"/>
  <c r="W46" i="15"/>
  <c r="U46" i="15"/>
  <c r="AL46" i="15"/>
  <c r="AD46" i="15"/>
  <c r="V46" i="15"/>
  <c r="W62" i="15" s="1"/>
  <c r="X62" i="15" s="1"/>
  <c r="Y62" i="15" s="1"/>
  <c r="Z62" i="15" s="1"/>
  <c r="AA62" i="15" s="1"/>
  <c r="AB62" i="15" s="1"/>
  <c r="AC62" i="15" s="1"/>
  <c r="AD62" i="15" s="1"/>
  <c r="AE62" i="15" s="1"/>
  <c r="AF62" i="15" s="1"/>
  <c r="AG62" i="15" s="1"/>
  <c r="AH62" i="15" s="1"/>
  <c r="AI62" i="15" s="1"/>
  <c r="AJ62" i="15" s="1"/>
  <c r="AK62" i="15" s="1"/>
  <c r="AL62" i="15" s="1"/>
  <c r="L62" i="15" s="1"/>
  <c r="AK46" i="15"/>
  <c r="AC46" i="15"/>
  <c r="AI45" i="15"/>
  <c r="AA45" i="15"/>
  <c r="S45" i="15"/>
  <c r="AE45" i="15"/>
  <c r="AH45" i="15"/>
  <c r="Z45" i="15"/>
  <c r="R45" i="15"/>
  <c r="W45" i="15"/>
  <c r="AG45" i="15"/>
  <c r="Y45" i="15"/>
  <c r="Q45" i="15"/>
  <c r="AF45" i="15"/>
  <c r="X45" i="15"/>
  <c r="P45" i="15"/>
  <c r="O45" i="15"/>
  <c r="AL45" i="15"/>
  <c r="AD45" i="15"/>
  <c r="V45" i="15"/>
  <c r="AJ45" i="15"/>
  <c r="T45" i="15"/>
  <c r="AK45" i="15"/>
  <c r="AC45" i="15"/>
  <c r="U45" i="15"/>
  <c r="V61" i="15" s="1"/>
  <c r="V63" i="15" s="1"/>
  <c r="V47" i="13" s="1"/>
  <c r="AB45" i="15"/>
  <c r="L59" i="15"/>
  <c r="L53" i="15"/>
  <c r="L60" i="15"/>
  <c r="L55" i="15"/>
  <c r="T47" i="13"/>
  <c r="U47" i="13"/>
  <c r="W61" i="15" l="1"/>
  <c r="X61" i="15" s="1"/>
  <c r="Y61" i="15" s="1"/>
  <c r="Z61" i="15" s="1"/>
  <c r="AA61" i="15" s="1"/>
  <c r="AB61" i="15" s="1"/>
  <c r="AC61" i="15" s="1"/>
  <c r="AD61" i="15" s="1"/>
  <c r="L46" i="15"/>
  <c r="AE61" i="15"/>
  <c r="AF61" i="15" s="1"/>
  <c r="AG61" i="15" s="1"/>
  <c r="AH61" i="15" s="1"/>
  <c r="AI61" i="15" s="1"/>
  <c r="AJ61" i="15" s="1"/>
  <c r="AK61" i="15" s="1"/>
  <c r="AL61" i="15" s="1"/>
  <c r="L45" i="15"/>
  <c r="W63" i="15"/>
  <c r="L61" i="15" l="1"/>
  <c r="W47" i="13"/>
  <c r="X63" i="15"/>
  <c r="X47" i="13" s="1"/>
  <c r="Y63" i="15" l="1"/>
  <c r="Z63" i="15" l="1"/>
  <c r="Z47" i="13" s="1"/>
  <c r="Y47" i="13"/>
  <c r="AA63" i="15" l="1"/>
  <c r="AB63" i="15" l="1"/>
  <c r="AB47" i="13" s="1"/>
  <c r="AA47" i="13"/>
  <c r="AC63" i="15" l="1"/>
  <c r="AC47" i="13" l="1"/>
  <c r="AD63" i="15"/>
  <c r="AD47" i="13" s="1"/>
  <c r="AE63" i="15" l="1"/>
  <c r="AF63" i="15" l="1"/>
  <c r="AF47" i="13" s="1"/>
  <c r="AE47" i="13"/>
  <c r="AG63" i="15" l="1"/>
  <c r="AG47" i="13" s="1"/>
  <c r="AH63" i="15" l="1"/>
  <c r="AH47" i="13" s="1"/>
  <c r="AI63" i="15" l="1"/>
  <c r="AI47" i="13" s="1"/>
  <c r="AJ63" i="15" l="1"/>
  <c r="AJ47" i="13" s="1"/>
  <c r="AK63" i="15" l="1"/>
  <c r="AK47" i="13" s="1"/>
  <c r="AL63" i="15" l="1"/>
  <c r="L51" i="15"/>
  <c r="AL47" i="13" l="1"/>
  <c r="L47" i="13" s="1"/>
  <c r="L63" i="15"/>
  <c r="R21" i="14" l="1"/>
  <c r="Q21" i="14"/>
  <c r="P21" i="14"/>
  <c r="O2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R29" i="14" l="1"/>
  <c r="R33" i="14" s="1"/>
  <c r="Q29" i="14"/>
  <c r="Q33" i="14" s="1"/>
  <c r="P29" i="14"/>
  <c r="P33" i="14" s="1"/>
  <c r="O29" i="14"/>
  <c r="O33"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O37" i="14" l="1"/>
  <c r="O39" i="14" s="1"/>
  <c r="P37" i="14"/>
  <c r="P39" i="14" s="1"/>
  <c r="Q37" i="14"/>
  <c r="Q39" i="14" s="1"/>
  <c r="R37" i="14"/>
  <c r="R39" i="14" s="1"/>
  <c r="K120" i="14" l="1"/>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L89" i="14" l="1"/>
  <c r="L23" i="13"/>
  <c r="L80" i="14"/>
  <c r="L88" i="14"/>
  <c r="L24" i="14"/>
  <c r="L79" i="14"/>
  <c r="L81" i="14"/>
  <c r="L73" i="14"/>
  <c r="L68" i="14"/>
  <c r="L69" i="14"/>
  <c r="L66" i="14"/>
  <c r="L71" i="14"/>
  <c r="L72" i="14"/>
  <c r="L52" i="14"/>
  <c r="L56" i="14"/>
  <c r="L53" i="14"/>
  <c r="L50" i="14"/>
  <c r="L82" i="14" l="1"/>
  <c r="L104" i="14"/>
  <c r="L103" i="14"/>
  <c r="L83" i="14"/>
  <c r="L20" i="14"/>
  <c r="L65" i="14"/>
  <c r="L63" i="14"/>
  <c r="L62" i="14"/>
  <c r="L54" i="14"/>
  <c r="L57" i="14"/>
  <c r="L55" i="14"/>
  <c r="L58" i="14"/>
  <c r="L85" i="14" l="1"/>
  <c r="L87" i="14"/>
  <c r="L78" i="14"/>
  <c r="L98" i="14"/>
  <c r="L59" i="14"/>
  <c r="L64" i="14"/>
  <c r="L74" i="14"/>
  <c r="L96" i="14" l="1"/>
  <c r="L100" i="14"/>
  <c r="L86" i="14"/>
  <c r="L102" i="14"/>
  <c r="L99" i="14"/>
  <c r="L95" i="14"/>
  <c r="L21" i="14"/>
  <c r="L19" i="14"/>
  <c r="A1" i="10"/>
  <c r="L97" i="14" l="1"/>
  <c r="L94" i="14"/>
  <c r="L101" i="14"/>
  <c r="S21" i="10"/>
  <c r="S18" i="10" s="1"/>
  <c r="S17" i="10" s="1"/>
  <c r="A3" i="10"/>
  <c r="J3" i="10" l="1"/>
  <c r="J3" i="3"/>
  <c r="L84" i="14" l="1"/>
  <c r="L22" i="14" l="1"/>
  <c r="L90" i="14"/>
  <c r="G4" i="6" l="1"/>
  <c r="G7" i="6"/>
  <c r="A3" i="7"/>
  <c r="A2" i="7"/>
  <c r="A1" i="7"/>
  <c r="O70" i="3" l="1"/>
  <c r="O92" i="3"/>
  <c r="O91" i="3"/>
  <c r="O115" i="3"/>
  <c r="O117" i="3"/>
  <c r="O116" i="3"/>
  <c r="M31" i="3" l="1"/>
  <c r="A14" i="15" s="1"/>
  <c r="A14" i="13" l="1"/>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O6" i="13" l="1"/>
  <c r="O6" i="14"/>
  <c r="O47" i="3"/>
  <c r="O7"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10" i="15" s="1"/>
  <c r="O7" i="14"/>
  <c r="O50" i="3"/>
  <c r="O9" i="15" s="1"/>
  <c r="O7" i="13"/>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9" i="14" l="1"/>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10" i="14" l="1"/>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P5" i="13" l="1"/>
  <c r="P5" i="14"/>
  <c r="Q7" i="13"/>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Q9" i="14" l="1"/>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Q5" i="13" l="1"/>
  <c r="Q5" i="14"/>
  <c r="R7" i="13"/>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10" i="14" l="1"/>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R76" i="3"/>
  <c r="R5" i="13" l="1"/>
  <c r="R5" i="14"/>
  <c r="S7" i="13"/>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L35" i="14" l="1"/>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S5" i="13" l="1"/>
  <c r="S5" i="14"/>
  <c r="T7" i="13"/>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L118" i="14" l="1"/>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S21" i="13" l="1"/>
  <c r="T5" i="13"/>
  <c r="T5" i="14"/>
  <c r="U7" i="13"/>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L120" i="14" l="1"/>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T21" i="13" l="1"/>
  <c r="V7" i="13"/>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4" i="13" l="1"/>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U21" i="13" l="1"/>
  <c r="V5" i="13"/>
  <c r="V5" i="14"/>
  <c r="W7" i="13"/>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X6" i="13" l="1"/>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3" l="1"/>
  <c r="X7" i="15"/>
  <c r="V21" i="13"/>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9" i="13" l="1"/>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3" l="1"/>
  <c r="Y7" i="15"/>
  <c r="X5" i="13"/>
  <c r="X5" i="15"/>
  <c r="L35" i="13"/>
  <c r="W21"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Z6" i="13" l="1"/>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5" i="13" l="1"/>
  <c r="Y5" i="15"/>
  <c r="Z7" i="13"/>
  <c r="Z7" i="15"/>
  <c r="X21" i="13"/>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9" i="13" l="1"/>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5" i="13" l="1"/>
  <c r="Z5" i="15"/>
  <c r="AA7" i="13"/>
  <c r="AA7" i="15"/>
  <c r="Y21" i="13"/>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9" i="13" l="1"/>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3" l="1"/>
  <c r="AA5" i="15"/>
  <c r="AB7" i="13"/>
  <c r="AB7" i="15"/>
  <c r="Z21" i="13"/>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C6" i="13" l="1"/>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5" i="13" l="1"/>
  <c r="AB5" i="15"/>
  <c r="AC7" i="13"/>
  <c r="AC7" i="15"/>
  <c r="AA21" i="13"/>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D6" i="13" l="1"/>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5" i="13" l="1"/>
  <c r="AC5" i="15"/>
  <c r="AD7" i="13"/>
  <c r="AD7" i="15"/>
  <c r="AB21" i="13"/>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3" l="1"/>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5" i="13" l="1"/>
  <c r="AD5" i="15"/>
  <c r="AE7" i="13"/>
  <c r="AE7" i="15"/>
  <c r="AC21" i="13"/>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F6" i="13" l="1"/>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F7" i="13" l="1"/>
  <c r="AF7" i="15"/>
  <c r="AE5" i="13"/>
  <c r="AE5" i="15"/>
  <c r="AD21" i="13"/>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F9" i="13" l="1"/>
  <c r="AF9" i="15"/>
  <c r="AF4" i="13"/>
  <c r="AF4" i="15"/>
  <c r="AG6" i="13"/>
  <c r="AG6" i="15"/>
  <c r="AF10" i="13"/>
  <c r="AF10" i="15"/>
  <c r="L26" i="13"/>
  <c r="AE21" i="13"/>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5" i="13" l="1"/>
  <c r="AF5" i="15"/>
  <c r="AG7" i="13"/>
  <c r="AG7" i="15"/>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0" i="13" l="1"/>
  <c r="AG10" i="15"/>
  <c r="AG9" i="13"/>
  <c r="AG9" i="15"/>
  <c r="AG4" i="13"/>
  <c r="AG4" i="15"/>
  <c r="AH6" i="13"/>
  <c r="AH6" i="15"/>
  <c r="AG10" i="14"/>
  <c r="AG4" i="14"/>
  <c r="AG9" i="14"/>
  <c r="AH6" i="14"/>
  <c r="AF21" i="13"/>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H7" i="13" l="1"/>
  <c r="AH7" i="15"/>
  <c r="AG5" i="13"/>
  <c r="AG5" i="15"/>
  <c r="L28" i="13"/>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9" i="13" l="1"/>
  <c r="AH9" i="15"/>
  <c r="AH10" i="13"/>
  <c r="AH10" i="15"/>
  <c r="AH4" i="13"/>
  <c r="AH4" i="15"/>
  <c r="AI6" i="13"/>
  <c r="AI6" i="15"/>
  <c r="AH10" i="14"/>
  <c r="AG21" i="13"/>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5" i="13" l="1"/>
  <c r="AH5" i="15"/>
  <c r="AI7" i="13"/>
  <c r="AI7" i="15"/>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9" i="13" l="1"/>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7" i="13" l="1"/>
  <c r="AJ7" i="15"/>
  <c r="AI5" i="13"/>
  <c r="AI5" i="15"/>
  <c r="AH21" i="13"/>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9" i="13" l="1"/>
  <c r="AJ9" i="15"/>
  <c r="AK6" i="13"/>
  <c r="AK6" i="15"/>
  <c r="AJ10" i="13"/>
  <c r="AJ10" i="15"/>
  <c r="AJ4" i="13"/>
  <c r="AJ4" i="15"/>
  <c r="AJ4" i="14"/>
  <c r="AK6" i="14"/>
  <c r="AJ52" i="3"/>
  <c r="AJ10" i="14"/>
  <c r="AJ9" i="14"/>
  <c r="L24" i="13"/>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7" i="13" l="1"/>
  <c r="AK7" i="15"/>
  <c r="AJ5" i="13"/>
  <c r="AJ5" i="15"/>
  <c r="AI21" i="13"/>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9" i="13" l="1"/>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3" l="1"/>
  <c r="AK5" i="15"/>
  <c r="AL7" i="13"/>
  <c r="AL7" i="15"/>
  <c r="AJ21" i="13"/>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9" i="13" l="1"/>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3" l="1"/>
  <c r="AL5" i="15"/>
  <c r="AK21" i="13"/>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20" i="13" l="1"/>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B29" i="13" l="1"/>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J29" i="13" l="1"/>
  <c r="U29" i="13"/>
  <c r="AD29" i="13"/>
  <c r="Z29" i="13"/>
  <c r="AK29" i="13"/>
  <c r="L133" i="14"/>
  <c r="AE29" i="13"/>
  <c r="AC29" i="13"/>
  <c r="AH29" i="13"/>
  <c r="V29" i="13"/>
  <c r="AA29" i="13"/>
  <c r="W29" i="13"/>
  <c r="AF29" i="13"/>
  <c r="Y29" i="13"/>
  <c r="X29" i="13"/>
  <c r="AI29" i="13"/>
  <c r="AG29" i="13"/>
  <c r="AL21" i="13"/>
  <c r="AL29"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J33" i="13" l="1"/>
  <c r="AJ37" i="13" s="1"/>
  <c r="AI33" i="13"/>
  <c r="AI37" i="13" s="1"/>
  <c r="AA33" i="13"/>
  <c r="AA37" i="13" s="1"/>
  <c r="Y33" i="13"/>
  <c r="Y37" i="13" s="1"/>
  <c r="AC33" i="13"/>
  <c r="AC37" i="13" s="1"/>
  <c r="AD33" i="13"/>
  <c r="AD37" i="13" s="1"/>
  <c r="AE33" i="13"/>
  <c r="AE37" i="13" s="1"/>
  <c r="Z33" i="13"/>
  <c r="Z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21"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W37" i="13" l="1"/>
  <c r="W39" i="13" s="1"/>
  <c r="AK39" i="13"/>
  <c r="X39" i="13"/>
  <c r="V39" i="13"/>
  <c r="AB39" i="13"/>
  <c r="AJ39" i="13"/>
  <c r="Y39" i="13"/>
  <c r="Z39" i="13"/>
  <c r="AA39" i="13"/>
  <c r="AD39" i="13"/>
  <c r="AH39" i="13"/>
  <c r="AE39" i="13"/>
  <c r="AF39" i="13"/>
  <c r="AC39" i="13"/>
  <c r="AI39" i="13"/>
  <c r="AG39" i="13"/>
  <c r="T37" i="13"/>
  <c r="T39" i="13" s="1"/>
  <c r="L124" i="14"/>
  <c r="AL33" i="13"/>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L135" i="14" l="1"/>
  <c r="L27" i="14"/>
  <c r="AL37" i="13"/>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38" i="14" l="1"/>
  <c r="U33" i="13"/>
  <c r="U37" i="13" s="1"/>
  <c r="L30" i="13"/>
  <c r="L27" i="13"/>
  <c r="AL39"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U39" i="13" l="1"/>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<sst xmlns="http://schemas.openxmlformats.org/spreadsheetml/2006/main" count="574" uniqueCount="251">
  <si>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</si>
  <si>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</si>
  <si>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</si>
  <si>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</si>
  <si>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</si>
  <si>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</si>
  <si>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</si>
  <si>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</si>
  <si>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</si>
  <si>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</si>
  <si>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</si>
  <si>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</si>
  <si>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</si>
  <si>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</si>
  <si>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</si>
  <si>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</si>
  <si>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</si>
  <si>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</si>
  <si>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</si>
  <si>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</si>
  <si>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</si>
  <si>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</si>
  <si>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</si>
  <si>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</si>
  <si>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</si>
  <si>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</si>
  <si>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</si>
  <si>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</si>
  <si>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</si>
  <si>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</si>
  <si>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</si>
  <si>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</si>
  <si>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</si>
  <si>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</si>
  <si>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</si>
  <si>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</si>
  <si>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</si>
  <si>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</si>
  <si>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</si>
  <si>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</si>
  <si>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</si>
  <si>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</si>
  <si>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</si>
  <si>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</si>
  <si>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</si>
  <si>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</si>
  <si>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</si>
  <si>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</si>
  <si>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</si>
  <si>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</si>
  <si>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</si>
  <si>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</si>
  <si>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</si>
  <si>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</si>
  <si>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</si>
  <si>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</si>
  <si>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</si>
  <si>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</si>
  <si>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</si>
  <si>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</si>
  <si>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</si>
  <si>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</si>
  <si>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</si>
  <si>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</si>
  <si>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</si>
  <si>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</si>
  <si>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</si>
  <si>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</si>
  <si>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</si>
  <si>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</si>
  <si>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</si>
  <si>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</si>
  <si>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</si>
  <si>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</si>
  <si>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</si>
  <si>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</si>
  <si>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</si>
  <si>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</si>
  <si>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</si>
  <si>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</si>
  <si>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</si>
  <si>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</si>
  <si>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</si>
  <si>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</si>
  <si>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</si>
  <si>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</si>
  <si>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</si>
  <si>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</si>
  <si>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</si>
  <si>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</si>
  <si>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</si>
  <si>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</si>
  <si>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</si>
  <si>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</si>
  <si>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</si>
  <si>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</si>
  <si>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</si>
  <si>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</si>
  <si>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</si>
  <si>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</si>
  <si>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</si>
  <si>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</si>
  <si>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</si>
  <si>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</si>
  <si>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</si>
  <si>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</si>
  <si>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</si>
  <si>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</si>
  <si>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</si>
  <si>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</si>
  <si>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</si>
  <si>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</si>
  <si>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</si>
  <si>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</si>
  <si>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</si>
  <si>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</si>
  <si>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</si>
  <si>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</si>
  <si>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</si>
  <si>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</si>
  <si>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</si>
  <si>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</si>
  <si>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</si>
  <si>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</si>
  <si>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</si>
  <si>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</si>
  <si>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</si>
  <si>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</si>
  <si>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</si>
  <si>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</si>
  <si>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</si>
  <si>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</si>
  <si>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</si>
  <si>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</si>
  <si>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</si>
  <si>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</si>
  <si>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</si>
  <si>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</si>
  <si>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</si>
  <si>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</si>
  <si>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</si>
  <si>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</si>
  <si>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</si>
  <si>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</si>
  <si>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</si>
  <si>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</si>
  <si>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</si>
  <si>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</si>
  <si>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</si>
  <si>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</si>
  <si>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</si>
  <si>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</si>
  <si>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</si>
  <si>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</si>
  <si>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</si>
  <si>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</si>
  <si>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</si>
  <si>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</si>
  <si>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</si>
  <si>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</si>
  <si>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</si>
  <si>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</si>
  <si>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</si>
  <si>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</si>
  <si>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</si>
  <si>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</si>
  <si>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</si>
  <si>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</si>
  <si>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</si>
  <si>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</si>
  <si>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</si>
  <si>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</si>
  <si>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</si>
  <si>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</si>
  <si>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</si>
  <si>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</si>
  <si>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</si>
  <si>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</si>
  <si>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</si>
  <si>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</si>
  <si>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</si>
  <si>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</si>
  <si>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</si>
  <si>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</si>
  <si>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</si>
  <si>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</si>
  <si>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</si>
  <si>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</si>
  <si>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</si>
  <si>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</si>
  <si>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</si>
  <si>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</si>
  <si>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</si>
  <si>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</si>
  <si>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</si>
  <si>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</si>
  <si>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</si>
  <si>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</si>
  <si>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</si>
  <si>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</si>
  <si>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</si>
  <si>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</si>
  <si>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</si>
  <si>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</si>
  <si>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</si>
  <si>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</si>
  <si>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</si>
  <si>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</si>
  <si>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</si>
  <si>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</si>
  <si>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</si>
  <si>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</si>
  <si>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</si>
  <si>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</si>
  <si>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</si>
  <si>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</si>
  <si>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</si>
  <si>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</si>
  <si>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</si>
  <si>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</si>
  <si>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</si>
  <si>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</si>
  <si>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</si>
  <si>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</si>
  <si>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</si>
  <si>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</si>
  <si>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</si>
  <si>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</si>
  <si>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</si>
  <si>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</si>
  <si>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</si>
  <si>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</si>
  <si>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</si>
  <si>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</si>
  <si>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</si>
  <si>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</si>
  <si>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</si>
  <si>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</si>
  <si>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</si>
  <si>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</si>
  <si>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</si>
  <si>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事業計画 - 項目別</t>
    <rPh sb="0" eb="2">
      <t>ジギョウ</t>
    </rPh>
    <rPh sb="2" eb="4">
      <t>ケイカク</t>
    </rPh>
    <rPh sb="7" eb="9">
      <t>コウモク</t>
    </rPh>
    <rPh sb="9" eb="10">
      <t>ベツ</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</si>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</sst>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s>
  <fonts count="30"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96">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6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90" zoomScaleNormal="9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94" t="s">
        <v>150</v>
      </c>
      <c r="D21" s="95"/>
      <c r="E21" s="95"/>
      <c r="F21" s="95"/>
      <c r="G21" s="95"/>
      <c r="H21" s="95"/>
      <c r="I21" s="95"/>
      <c r="J21" s="95"/>
      <c r="K21" s="95"/>
      <c r="L21" s="35"/>
    </row>
    <row r="22" spans="2:12" ht="22.15" customHeight="1" x14ac:dyDescent="0.35">
      <c r="B22" s="34"/>
      <c r="C22" s="95"/>
      <c r="D22" s="95"/>
      <c r="E22" s="95"/>
      <c r="F22" s="95"/>
      <c r="G22" s="95"/>
      <c r="H22" s="95"/>
      <c r="I22" s="95"/>
      <c r="J22" s="95"/>
      <c r="K22" s="95"/>
      <c r="L22" s="35"/>
    </row>
    <row r="23" spans="2:12" ht="22.15" customHeight="1" x14ac:dyDescent="0.35">
      <c r="B23" s="34"/>
      <c r="C23" s="95"/>
      <c r="D23" s="95"/>
      <c r="E23" s="95"/>
      <c r="F23" s="95"/>
      <c r="G23" s="95"/>
      <c r="H23" s="95"/>
      <c r="I23" s="95"/>
      <c r="J23" s="95"/>
      <c r="K23" s="95"/>
      <c r="L23" s="35"/>
    </row>
    <row r="24" spans="2:12" ht="22.15" customHeight="1" x14ac:dyDescent="0.35">
      <c r="B24" s="34"/>
      <c r="C24" s="95"/>
      <c r="D24" s="95"/>
      <c r="E24" s="95"/>
      <c r="F24" s="95"/>
      <c r="G24" s="95"/>
      <c r="H24" s="95"/>
      <c r="I24" s="95"/>
      <c r="J24" s="95"/>
      <c r="K24" s="95"/>
      <c r="L24" s="35"/>
    </row>
    <row r="25" spans="2:12" ht="22.15" customHeight="1" x14ac:dyDescent="0.35">
      <c r="B25" s="34"/>
      <c r="C25" s="95"/>
      <c r="D25" s="95"/>
      <c r="E25" s="95"/>
      <c r="F25" s="95"/>
      <c r="G25" s="95"/>
      <c r="H25" s="95"/>
      <c r="I25" s="95"/>
      <c r="J25" s="95"/>
      <c r="K25" s="95"/>
      <c r="L25" s="35"/>
    </row>
    <row r="26" spans="2:12" ht="22.15" customHeight="1" x14ac:dyDescent="0.35">
      <c r="B26" s="34"/>
      <c r="C26" s="95"/>
      <c r="D26" s="95"/>
      <c r="E26" s="95"/>
      <c r="F26" s="95"/>
      <c r="G26" s="95"/>
      <c r="H26" s="95"/>
      <c r="I26" s="95"/>
      <c r="J26" s="95"/>
      <c r="K26" s="95"/>
      <c r="L26" s="35"/>
    </row>
    <row r="27" spans="2:12" ht="22.15" customHeight="1" x14ac:dyDescent="0.35">
      <c r="B27" s="34"/>
      <c r="C27" s="95"/>
      <c r="D27" s="95"/>
      <c r="E27" s="95"/>
      <c r="F27" s="95"/>
      <c r="G27" s="95"/>
      <c r="H27" s="95"/>
      <c r="I27" s="95"/>
      <c r="J27" s="95"/>
      <c r="K27" s="95"/>
      <c r="L27" s="35"/>
    </row>
    <row r="28" spans="2:12" ht="22.15" customHeight="1" x14ac:dyDescent="0.35">
      <c r="B28" s="34"/>
      <c r="C28" s="95"/>
      <c r="D28" s="95"/>
      <c r="E28" s="95"/>
      <c r="F28" s="95"/>
      <c r="G28" s="95"/>
      <c r="H28" s="95"/>
      <c r="I28" s="95"/>
      <c r="J28" s="95"/>
      <c r="K28" s="95"/>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56"/>
  <sheetViews>
    <sheetView showGridLines="0" tabSelected="1"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O20" sqref="O20"/>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6">
        <f>O47</f>
        <v>2499</v>
      </c>
      <c r="P19" s="86">
        <f t="shared" ref="P19:AL19" si="9">P47</f>
        <v>1090</v>
      </c>
      <c r="Q19" s="86">
        <f t="shared" si="9"/>
        <v>1060</v>
      </c>
      <c r="R19" s="86">
        <f t="shared" si="9"/>
        <v>817</v>
      </c>
      <c r="S19" s="86">
        <f t="shared" si="9"/>
        <v>841.51</v>
      </c>
      <c r="T19" s="86">
        <f t="shared" si="9"/>
        <v>869.12997205479462</v>
      </c>
      <c r="U19" s="86">
        <f t="shared" si="9"/>
        <v>1042.3470000958905</v>
      </c>
      <c r="V19" s="86">
        <f t="shared" si="9"/>
        <v>1477.8557662631508</v>
      </c>
      <c r="W19" s="86">
        <f t="shared" si="9"/>
        <v>1693.6736896653974</v>
      </c>
      <c r="X19" s="86">
        <f t="shared" si="9"/>
        <v>1616.1307569155797</v>
      </c>
      <c r="Y19" s="86">
        <f t="shared" si="9"/>
        <v>1660.0665520830933</v>
      </c>
      <c r="Z19" s="86">
        <f t="shared" si="9"/>
        <v>1536.4538515037229</v>
      </c>
      <c r="AA19" s="86">
        <f t="shared" si="9"/>
        <v>1003.2689307579406</v>
      </c>
      <c r="AB19" s="86">
        <f t="shared" si="9"/>
        <v>574.0768937036114</v>
      </c>
      <c r="AC19" s="86">
        <f t="shared" si="9"/>
        <v>589.68362892861398</v>
      </c>
      <c r="AD19" s="86">
        <f t="shared" si="9"/>
        <v>290.42553955346148</v>
      </c>
      <c r="AE19" s="86">
        <f t="shared" si="9"/>
        <v>0</v>
      </c>
      <c r="AF19" s="86">
        <f t="shared" si="9"/>
        <v>0</v>
      </c>
      <c r="AG19" s="86">
        <f t="shared" si="9"/>
        <v>0</v>
      </c>
      <c r="AH19" s="86">
        <f t="shared" si="9"/>
        <v>0</v>
      </c>
      <c r="AI19" s="86">
        <f t="shared" si="9"/>
        <v>0</v>
      </c>
      <c r="AJ19" s="86">
        <f t="shared" si="9"/>
        <v>0</v>
      </c>
      <c r="AK19" s="86">
        <f t="shared" si="9"/>
        <v>0</v>
      </c>
      <c r="AL19" s="86">
        <f t="shared" si="9"/>
        <v>0</v>
      </c>
    </row>
    <row r="20" spans="2:38" x14ac:dyDescent="0.35">
      <c r="D20" s="17" t="s">
        <v>200</v>
      </c>
      <c r="K20" s="59" t="str">
        <f t="shared" si="7"/>
        <v>MMJPY</v>
      </c>
      <c r="L20" s="60">
        <f t="shared" si="8"/>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row>
    <row r="21" spans="2:38" x14ac:dyDescent="0.35">
      <c r="D21" s="8" t="s">
        <v>201</v>
      </c>
      <c r="E21" s="9"/>
      <c r="F21" s="9"/>
      <c r="G21" s="9"/>
      <c r="H21" s="9"/>
      <c r="I21" s="9"/>
      <c r="J21" s="9"/>
      <c r="K21" s="61" t="str">
        <f t="shared" si="7"/>
        <v>MMJPY</v>
      </c>
      <c r="L21" s="62">
        <f xml:space="preserve"> SUM(O21:AL21)</f>
        <v>18660.622581525258</v>
      </c>
      <c r="M21" s="9"/>
      <c r="N21" s="9"/>
      <c r="O21" s="13">
        <f>SUM(O19:O20)</f>
        <v>2499</v>
      </c>
      <c r="P21" s="13">
        <f>SUM(P19:P20)</f>
        <v>1090</v>
      </c>
      <c r="Q21" s="13">
        <f>SUM(Q19:Q20)</f>
        <v>1060</v>
      </c>
      <c r="R21" s="13">
        <f>SUM(R19:R20)</f>
        <v>817</v>
      </c>
      <c r="S21" s="13">
        <f t="shared" ref="S21:T21" si="10">SUM(S19:S20)</f>
        <v>841.51</v>
      </c>
      <c r="T21" s="13">
        <f t="shared" si="10"/>
        <v>869.12997205479462</v>
      </c>
      <c r="U21" s="13">
        <f t="shared" ref="U21:W21" si="11">SUM(U19:U20)</f>
        <v>1042.3470000958905</v>
      </c>
      <c r="V21" s="13">
        <f t="shared" si="11"/>
        <v>1477.8557662631508</v>
      </c>
      <c r="W21" s="13">
        <f t="shared" si="11"/>
        <v>1693.6736896653974</v>
      </c>
      <c r="X21" s="13">
        <f t="shared" ref="X21" si="12">SUM(X19:X20)</f>
        <v>1616.1307569155797</v>
      </c>
      <c r="Y21" s="13">
        <f t="shared" ref="Y21" si="13">SUM(Y19:Y20)</f>
        <v>1660.0665520830933</v>
      </c>
      <c r="Z21" s="13">
        <f t="shared" ref="Z21" si="14">SUM(Z19:Z20)</f>
        <v>1536.4538515037229</v>
      </c>
      <c r="AA21" s="13">
        <f t="shared" ref="AA21" si="15">SUM(AA19:AA20)</f>
        <v>1003.2689307579406</v>
      </c>
      <c r="AB21" s="13">
        <f t="shared" ref="AB21" si="16">SUM(AB19:AB20)</f>
        <v>574.0768937036114</v>
      </c>
      <c r="AC21" s="13">
        <f t="shared" ref="AC21" si="17">SUM(AC19:AC20)</f>
        <v>589.68362892861398</v>
      </c>
      <c r="AD21" s="13">
        <f t="shared" ref="AD21" si="18">SUM(AD19:AD20)</f>
        <v>290.42553955346148</v>
      </c>
      <c r="AE21" s="13">
        <f t="shared" ref="AE21" si="19">SUM(AE19:AE20)</f>
        <v>0</v>
      </c>
      <c r="AF21" s="13">
        <f t="shared" ref="AF21" si="20">SUM(AF19:AF20)</f>
        <v>0</v>
      </c>
      <c r="AG21" s="13">
        <f t="shared" ref="AG21" si="21">SUM(AG19:AG20)</f>
        <v>0</v>
      </c>
      <c r="AH21" s="13">
        <f t="shared" ref="AH21" si="22">SUM(AH19:AH20)</f>
        <v>0</v>
      </c>
      <c r="AI21" s="13">
        <f t="shared" ref="AI21" si="23">SUM(AI19:AI20)</f>
        <v>0</v>
      </c>
      <c r="AJ21" s="13">
        <f t="shared" ref="AJ21" si="24">SUM(AJ19:AJ20)</f>
        <v>0</v>
      </c>
      <c r="AK21" s="13">
        <f t="shared" ref="AK21" si="25">SUM(AK19:AK20)</f>
        <v>0</v>
      </c>
      <c r="AL21" s="13">
        <f t="shared" ref="AL21" si="26">SUM(AL19:AL20)</f>
        <v>0</v>
      </c>
    </row>
    <row r="22" spans="2:38" x14ac:dyDescent="0.35">
      <c r="D22" s="17" t="s">
        <v>202</v>
      </c>
      <c r="K22" s="59" t="str">
        <f t="shared" si="7"/>
        <v>MMJPY</v>
      </c>
      <c r="L22" s="60">
        <f t="shared" si="8"/>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row>
    <row r="23" spans="2:38" x14ac:dyDescent="0.35">
      <c r="D23" s="17" t="s">
        <v>203</v>
      </c>
      <c r="K23" s="59" t="str">
        <f t="shared" si="7"/>
        <v>MMJPY</v>
      </c>
      <c r="L23" s="60">
        <f t="shared" si="8"/>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row>
    <row r="24" spans="2:38" x14ac:dyDescent="0.35">
      <c r="D24" s="17" t="s">
        <v>210</v>
      </c>
      <c r="K24" s="59" t="str">
        <f t="shared" si="7"/>
        <v>MMJPY</v>
      </c>
      <c r="L24" s="60">
        <f t="shared" si="8"/>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row>
    <row r="25" spans="2:38" x14ac:dyDescent="0.35">
      <c r="D25" s="17" t="s">
        <v>204</v>
      </c>
      <c r="K25" s="59" t="str">
        <f t="shared" si="7"/>
        <v>MMJPY</v>
      </c>
      <c r="L25" s="60">
        <f t="shared" si="8"/>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row>
    <row r="26" spans="2:38" x14ac:dyDescent="0.35">
      <c r="D26" s="17" t="s">
        <v>205</v>
      </c>
      <c r="K26" s="59" t="str">
        <f t="shared" si="7"/>
        <v>MMJPY</v>
      </c>
      <c r="L26" s="60">
        <f t="shared" si="8"/>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row>
    <row r="27" spans="2:38" x14ac:dyDescent="0.35">
      <c r="D27" s="17" t="s">
        <v>206</v>
      </c>
      <c r="K27" s="59" t="str">
        <f t="shared" si="7"/>
        <v>MMJPY</v>
      </c>
      <c r="L27" s="60">
        <f t="shared" ref="L27" si="27" xml:space="preserve"> SUM(O27:AL27)</f>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row>
    <row r="28" spans="2:38" x14ac:dyDescent="0.35">
      <c r="D28" s="17" t="s">
        <v>207</v>
      </c>
      <c r="K28" s="59" t="str">
        <f t="shared" si="7"/>
        <v>MMJPY</v>
      </c>
      <c r="L28" s="60">
        <f t="shared" ref="L28" si="28" xml:space="preserve"> SUM(O28:AL28)</f>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row>
    <row r="29" spans="2:38" x14ac:dyDescent="0.35">
      <c r="D29" s="8" t="s">
        <v>221</v>
      </c>
      <c r="E29" s="9"/>
      <c r="F29" s="9"/>
      <c r="G29" s="9"/>
      <c r="H29" s="9"/>
      <c r="I29" s="9"/>
      <c r="J29" s="9"/>
      <c r="K29" s="61" t="str">
        <f t="shared" si="7"/>
        <v>MMJPY</v>
      </c>
      <c r="L29" s="62">
        <f xml:space="preserve"> SUM(O29:AL29)</f>
        <v>18660.622581525258</v>
      </c>
      <c r="M29" s="9"/>
      <c r="N29" s="9"/>
      <c r="O29" s="13">
        <f>SUM(O21:O28)</f>
        <v>2499</v>
      </c>
      <c r="P29" s="13">
        <f>SUM(P21:P28)</f>
        <v>1090</v>
      </c>
      <c r="Q29" s="13">
        <f>SUM(Q21:Q28)</f>
        <v>1060</v>
      </c>
      <c r="R29" s="13">
        <f>SUM(R21:R28)</f>
        <v>817</v>
      </c>
      <c r="S29" s="13">
        <f>SUM(S21:S28)</f>
        <v>841.51</v>
      </c>
      <c r="T29" s="13">
        <f t="shared" ref="T29:U29" si="29">SUM(T21:T28)</f>
        <v>869.12997205479462</v>
      </c>
      <c r="U29" s="13">
        <f t="shared" si="29"/>
        <v>1042.3470000958905</v>
      </c>
      <c r="V29" s="13">
        <f t="shared" ref="V29" si="30">SUM(V21:V28)</f>
        <v>1477.8557662631508</v>
      </c>
      <c r="W29" s="13">
        <f t="shared" ref="W29" si="31">SUM(W21:W28)</f>
        <v>1693.6736896653974</v>
      </c>
      <c r="X29" s="13">
        <f t="shared" ref="X29" si="32">SUM(X21:X28)</f>
        <v>1616.1307569155797</v>
      </c>
      <c r="Y29" s="13">
        <f t="shared" ref="Y29" si="33">SUM(Y21:Y28)</f>
        <v>1660.0665520830933</v>
      </c>
      <c r="Z29" s="13">
        <f t="shared" ref="Z29" si="34">SUM(Z21:Z28)</f>
        <v>1536.4538515037229</v>
      </c>
      <c r="AA29" s="13">
        <f t="shared" ref="AA29" si="35">SUM(AA21:AA28)</f>
        <v>1003.2689307579406</v>
      </c>
      <c r="AB29" s="13">
        <f t="shared" ref="AB29" si="36">SUM(AB21:AB28)</f>
        <v>574.0768937036114</v>
      </c>
      <c r="AC29" s="13">
        <f t="shared" ref="AC29" si="37">SUM(AC21:AC28)</f>
        <v>589.68362892861398</v>
      </c>
      <c r="AD29" s="13">
        <f t="shared" ref="AD29" si="38">SUM(AD21:AD28)</f>
        <v>290.42553955346148</v>
      </c>
      <c r="AE29" s="13">
        <f t="shared" ref="AE29" si="39">SUM(AE21:AE28)</f>
        <v>0</v>
      </c>
      <c r="AF29" s="13">
        <f t="shared" ref="AF29" si="40">SUM(AF21:AF28)</f>
        <v>0</v>
      </c>
      <c r="AG29" s="13">
        <f t="shared" ref="AG29" si="41">SUM(AG21:AG28)</f>
        <v>0</v>
      </c>
      <c r="AH29" s="13">
        <f t="shared" ref="AH29" si="42">SUM(AH21:AH28)</f>
        <v>0</v>
      </c>
      <c r="AI29" s="13">
        <f t="shared" ref="AI29" si="43">SUM(AI21:AI28)</f>
        <v>0</v>
      </c>
      <c r="AJ29" s="13">
        <f t="shared" ref="AJ29" si="44">SUM(AJ21:AJ28)</f>
        <v>0</v>
      </c>
      <c r="AK29" s="13">
        <f t="shared" ref="AK29" si="45">SUM(AK21:AK28)</f>
        <v>0</v>
      </c>
      <c r="AL29" s="13">
        <f>SUM(AL21:AL28)</f>
        <v>0</v>
      </c>
    </row>
    <row r="30" spans="2:38" x14ac:dyDescent="0.35">
      <c r="D30" s="17" t="s">
        <v>208</v>
      </c>
      <c r="K30" s="59" t="str">
        <f t="shared" si="7"/>
        <v>MMJPY</v>
      </c>
      <c r="L30" s="60">
        <f t="shared" ref="L30:L31" si="46"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46"/>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47"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18660.622581525258</v>
      </c>
      <c r="M33" s="9"/>
      <c r="N33" s="9"/>
      <c r="O33" s="13">
        <f>SUM(O29:O32)</f>
        <v>2499</v>
      </c>
      <c r="P33" s="13">
        <f>SUM(P29:P32)</f>
        <v>1090</v>
      </c>
      <c r="Q33" s="13">
        <f>SUM(Q29:Q32)</f>
        <v>1060</v>
      </c>
      <c r="R33" s="13">
        <f>SUM(R29:R32)</f>
        <v>817</v>
      </c>
      <c r="S33" s="13">
        <f>SUM(S29:S32)</f>
        <v>841.51</v>
      </c>
      <c r="T33" s="13">
        <f t="shared" ref="T33" si="48">SUM(T29:T32)</f>
        <v>869.12997205479462</v>
      </c>
      <c r="U33" s="13">
        <f t="shared" ref="U33" si="49">SUM(U29:U32)</f>
        <v>1042.3470000958905</v>
      </c>
      <c r="V33" s="13">
        <f t="shared" ref="V33:W33" si="50">SUM(V29:V32)</f>
        <v>1477.8557662631508</v>
      </c>
      <c r="W33" s="13">
        <f t="shared" si="50"/>
        <v>1693.6736896653974</v>
      </c>
      <c r="X33" s="13">
        <f t="shared" ref="X33" si="51">SUM(X29:X32)</f>
        <v>1616.1307569155797</v>
      </c>
      <c r="Y33" s="13">
        <f t="shared" ref="Y33" si="52">SUM(Y29:Y32)</f>
        <v>1660.0665520830933</v>
      </c>
      <c r="Z33" s="13">
        <f t="shared" ref="Z33" si="53">SUM(Z29:Z32)</f>
        <v>1536.4538515037229</v>
      </c>
      <c r="AA33" s="13">
        <f t="shared" ref="AA33" si="54">SUM(AA29:AA32)</f>
        <v>1003.2689307579406</v>
      </c>
      <c r="AB33" s="13">
        <f t="shared" ref="AB33" si="55">SUM(AB29:AB32)</f>
        <v>574.0768937036114</v>
      </c>
      <c r="AC33" s="13">
        <f t="shared" ref="AC33" si="56">SUM(AC29:AC32)</f>
        <v>589.68362892861398</v>
      </c>
      <c r="AD33" s="13">
        <f t="shared" ref="AD33" si="57">SUM(AD29:AD32)</f>
        <v>290.42553955346148</v>
      </c>
      <c r="AE33" s="13">
        <f t="shared" ref="AE33" si="58">SUM(AE29:AE32)</f>
        <v>0</v>
      </c>
      <c r="AF33" s="13">
        <f t="shared" ref="AF33" si="59">SUM(AF29:AF32)</f>
        <v>0</v>
      </c>
      <c r="AG33" s="13">
        <f t="shared" ref="AG33" si="60">SUM(AG29:AG32)</f>
        <v>0</v>
      </c>
      <c r="AH33" s="13">
        <f t="shared" ref="AH33" si="61">SUM(AH29:AH32)</f>
        <v>0</v>
      </c>
      <c r="AI33" s="13">
        <f t="shared" ref="AI33" si="62">SUM(AI29:AI32)</f>
        <v>0</v>
      </c>
      <c r="AJ33" s="13">
        <f t="shared" ref="AJ33" si="63">SUM(AJ29:AJ32)</f>
        <v>0</v>
      </c>
      <c r="AK33" s="13">
        <f t="shared" ref="AK33" si="64">SUM(AK29:AK32)</f>
        <v>0</v>
      </c>
      <c r="AL33" s="13">
        <f t="shared" ref="AL33" si="65">SUM(AL29:AL32)</f>
        <v>0</v>
      </c>
    </row>
    <row r="34" spans="1:38" x14ac:dyDescent="0.35">
      <c r="D34" s="17" t="s">
        <v>213</v>
      </c>
      <c r="K34" s="59" t="str">
        <f t="shared" si="7"/>
        <v>MMJPY</v>
      </c>
      <c r="L34" s="60">
        <f t="shared" ref="L34:L35" si="66"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66"/>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67"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18660.622581525258</v>
      </c>
      <c r="M37" s="9"/>
      <c r="N37" s="9"/>
      <c r="O37" s="78">
        <f>SUM(O33:O36)</f>
        <v>2499</v>
      </c>
      <c r="P37" s="13">
        <f>SUM(P33:P36)</f>
        <v>1090</v>
      </c>
      <c r="Q37" s="13">
        <f>SUM(Q33:Q36)</f>
        <v>1060</v>
      </c>
      <c r="R37" s="13">
        <f>SUM(R33:R36)</f>
        <v>817</v>
      </c>
      <c r="S37" s="78">
        <f>SUM(S33:S36)</f>
        <v>841.51</v>
      </c>
      <c r="T37" s="13">
        <f t="shared" ref="T37:X37" si="68">SUM(T33:T36)</f>
        <v>869.12997205479462</v>
      </c>
      <c r="U37" s="13">
        <f t="shared" si="68"/>
        <v>1042.3470000958905</v>
      </c>
      <c r="V37" s="13">
        <f t="shared" si="68"/>
        <v>1477.8557662631508</v>
      </c>
      <c r="W37" s="13">
        <f t="shared" si="68"/>
        <v>1693.6736896653974</v>
      </c>
      <c r="X37" s="13">
        <f t="shared" si="68"/>
        <v>1616.1307569155797</v>
      </c>
      <c r="Y37" s="13">
        <f t="shared" ref="Y37:AL37" si="69">SUM(Y33:Y36)</f>
        <v>1660.0665520830933</v>
      </c>
      <c r="Z37" s="13">
        <f t="shared" si="69"/>
        <v>1536.4538515037229</v>
      </c>
      <c r="AA37" s="13">
        <f t="shared" si="69"/>
        <v>1003.2689307579406</v>
      </c>
      <c r="AB37" s="13">
        <f t="shared" si="69"/>
        <v>574.0768937036114</v>
      </c>
      <c r="AC37" s="13">
        <f t="shared" si="69"/>
        <v>589.68362892861398</v>
      </c>
      <c r="AD37" s="13">
        <f t="shared" si="69"/>
        <v>290.42553955346148</v>
      </c>
      <c r="AE37" s="13">
        <f t="shared" si="69"/>
        <v>0</v>
      </c>
      <c r="AF37" s="13">
        <f t="shared" si="69"/>
        <v>0</v>
      </c>
      <c r="AG37" s="13">
        <f t="shared" si="69"/>
        <v>0</v>
      </c>
      <c r="AH37" s="13">
        <f t="shared" si="69"/>
        <v>0</v>
      </c>
      <c r="AI37" s="13">
        <f t="shared" si="69"/>
        <v>0</v>
      </c>
      <c r="AJ37" s="13">
        <f t="shared" si="69"/>
        <v>0</v>
      </c>
      <c r="AK37" s="13">
        <f t="shared" si="69"/>
        <v>0</v>
      </c>
      <c r="AL37" s="13">
        <f t="shared" si="69"/>
        <v>0</v>
      </c>
    </row>
    <row r="38" spans="1:38" x14ac:dyDescent="0.35">
      <c r="D38" s="17" t="s">
        <v>217</v>
      </c>
      <c r="K38" s="59" t="str">
        <f t="shared" si="7"/>
        <v>MMJPY</v>
      </c>
      <c r="L38" s="60">
        <f t="shared" ref="L38" si="70"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18660.622581525258</v>
      </c>
      <c r="M39" s="9"/>
      <c r="N39" s="9"/>
      <c r="O39" s="13">
        <f>SUM(O37:O38)</f>
        <v>2499</v>
      </c>
      <c r="P39" s="13">
        <f>SUM(P37:P38)</f>
        <v>1090</v>
      </c>
      <c r="Q39" s="13">
        <f>SUM(Q37:Q38)</f>
        <v>1060</v>
      </c>
      <c r="R39" s="13">
        <f>SUM(R37:R38)</f>
        <v>817</v>
      </c>
      <c r="S39" s="13">
        <f>SUM(S37:S38)</f>
        <v>841.51</v>
      </c>
      <c r="T39" s="13">
        <f t="shared" ref="T39:W39" si="71">SUM(T37:T38)</f>
        <v>869.12997205479462</v>
      </c>
      <c r="U39" s="13">
        <f t="shared" si="71"/>
        <v>1042.3470000958905</v>
      </c>
      <c r="V39" s="13">
        <f t="shared" si="71"/>
        <v>1477.8557662631508</v>
      </c>
      <c r="W39" s="13">
        <f t="shared" si="71"/>
        <v>1693.6736896653974</v>
      </c>
      <c r="X39" s="13">
        <f t="shared" ref="X39:AL39" si="72">SUM(X37:X38)</f>
        <v>1616.1307569155797</v>
      </c>
      <c r="Y39" s="13">
        <f t="shared" si="72"/>
        <v>1660.0665520830933</v>
      </c>
      <c r="Z39" s="13">
        <f t="shared" si="72"/>
        <v>1536.4538515037229</v>
      </c>
      <c r="AA39" s="13">
        <f t="shared" si="72"/>
        <v>1003.2689307579406</v>
      </c>
      <c r="AB39" s="13">
        <f t="shared" si="72"/>
        <v>574.0768937036114</v>
      </c>
      <c r="AC39" s="13">
        <f t="shared" si="72"/>
        <v>589.68362892861398</v>
      </c>
      <c r="AD39" s="13">
        <f t="shared" si="72"/>
        <v>290.42553955346148</v>
      </c>
      <c r="AE39" s="13">
        <f t="shared" si="72"/>
        <v>0</v>
      </c>
      <c r="AF39" s="13">
        <f t="shared" si="72"/>
        <v>0</v>
      </c>
      <c r="AG39" s="13">
        <f t="shared" si="72"/>
        <v>0</v>
      </c>
      <c r="AH39" s="13">
        <f t="shared" si="72"/>
        <v>0</v>
      </c>
      <c r="AI39" s="13">
        <f t="shared" si="72"/>
        <v>0</v>
      </c>
      <c r="AJ39" s="13">
        <f t="shared" si="72"/>
        <v>0</v>
      </c>
      <c r="AK39" s="13">
        <f t="shared" si="72"/>
        <v>0</v>
      </c>
      <c r="AL39" s="13">
        <f t="shared" si="72"/>
        <v>0</v>
      </c>
    </row>
    <row r="40" spans="1:38" x14ac:dyDescent="0.35"/>
    <row r="41" spans="1:38" x14ac:dyDescent="0.35"/>
    <row r="42" spans="1:38" ht="20.25" thickBot="1" x14ac:dyDescent="0.4">
      <c r="A42" s="72" t="s">
        <v>241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5" t="s">
        <v>242</v>
      </c>
    </row>
    <row r="47" spans="1:38" x14ac:dyDescent="0.35">
      <c r="D47" s="17" t="s">
        <v>199</v>
      </c>
      <c r="K47" s="59" t="str">
        <f t="shared" ref="K47" si="73">CurrencyUnit.In</f>
        <v>MMJPY</v>
      </c>
      <c r="L47" s="60">
        <f t="shared" ref="L47" si="74" xml:space="preserve"> SUM(O47:AL47)</f>
        <v>18660.622581525258</v>
      </c>
      <c r="O47" s="86">
        <f>'Plan by Ship'!O63</f>
        <v>2499</v>
      </c>
      <c r="P47" s="86">
        <f>'Plan by Ship'!P63</f>
        <v>1090</v>
      </c>
      <c r="Q47" s="86">
        <f>'Plan by Ship'!Q63</f>
        <v>1060</v>
      </c>
      <c r="R47" s="86">
        <f>'Plan by Ship'!R63</f>
        <v>817</v>
      </c>
      <c r="S47" s="86">
        <f>'Plan by Ship'!S63</f>
        <v>841.51</v>
      </c>
      <c r="T47" s="86">
        <f>'Plan by Ship'!T63</f>
        <v>869.12997205479462</v>
      </c>
      <c r="U47" s="86">
        <f>'Plan by Ship'!U63</f>
        <v>1042.3470000958905</v>
      </c>
      <c r="V47" s="86">
        <f>'Plan by Ship'!V63</f>
        <v>1477.8557662631508</v>
      </c>
      <c r="W47" s="86">
        <f>'Plan by Ship'!W63</f>
        <v>1693.6736896653974</v>
      </c>
      <c r="X47" s="86">
        <f>'Plan by Ship'!X63</f>
        <v>1616.1307569155797</v>
      </c>
      <c r="Y47" s="86">
        <f>'Plan by Ship'!Y63</f>
        <v>1660.0665520830933</v>
      </c>
      <c r="Z47" s="86">
        <f>'Plan by Ship'!Z63</f>
        <v>1536.4538515037229</v>
      </c>
      <c r="AA47" s="86">
        <f>'Plan by Ship'!AA63</f>
        <v>1003.2689307579406</v>
      </c>
      <c r="AB47" s="86">
        <f>'Plan by Ship'!AB63</f>
        <v>574.0768937036114</v>
      </c>
      <c r="AC47" s="86">
        <f>'Plan by Ship'!AC63</f>
        <v>589.68362892861398</v>
      </c>
      <c r="AD47" s="86">
        <f>'Plan by Ship'!AD63</f>
        <v>290.42553955346148</v>
      </c>
      <c r="AE47" s="86">
        <f>'Plan by Ship'!AE63</f>
        <v>0</v>
      </c>
      <c r="AF47" s="86">
        <f>'Plan by Ship'!AF63</f>
        <v>0</v>
      </c>
      <c r="AG47" s="86">
        <f>'Plan by Ship'!AG63</f>
        <v>0</v>
      </c>
      <c r="AH47" s="86">
        <f>'Plan by Ship'!AH63</f>
        <v>0</v>
      </c>
      <c r="AI47" s="86">
        <f>'Plan by Ship'!AI63</f>
        <v>0</v>
      </c>
      <c r="AJ47" s="86">
        <f>'Plan by Ship'!AJ63</f>
        <v>0</v>
      </c>
      <c r="AK47" s="86">
        <f>'Plan by Ship'!AK63</f>
        <v>0</v>
      </c>
      <c r="AL47" s="86">
        <f>'Plan by Ship'!AL63</f>
        <v>0</v>
      </c>
    </row>
    <row r="48" spans="1:38" x14ac:dyDescent="0.35"/>
    <row r="49" spans="1:38" x14ac:dyDescent="0.35"/>
    <row r="50" spans="1:38" x14ac:dyDescent="0.35"/>
    <row r="51" spans="1:38" x14ac:dyDescent="0.35"/>
    <row r="52" spans="1:38" x14ac:dyDescent="0.35"/>
    <row r="53" spans="1:38" x14ac:dyDescent="0.35"/>
    <row r="54" spans="1:38" x14ac:dyDescent="0.35"/>
    <row r="55" spans="1:38" x14ac:dyDescent="0.35"/>
    <row r="56" spans="1:38" ht="20.25" thickBot="1" x14ac:dyDescent="0.4">
      <c r="A56" s="72" t="s">
        <v>233</v>
      </c>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row>
  </sheetData>
  <phoneticPr fontId="2"/>
  <conditionalFormatting sqref="O5:AL5">
    <cfRule type="expression" dxfId="261" priority="505">
      <formula>O5="Fcst"</formula>
    </cfRule>
    <cfRule type="expression" dxfId="260" priority="506">
      <formula>O5="Act"</formula>
    </cfRule>
  </conditionalFormatting>
  <conditionalFormatting sqref="J4">
    <cfRule type="expression" dxfId="259" priority="503">
      <formula>J4=TRUE</formula>
    </cfRule>
    <cfRule type="expression" dxfId="258" priority="504">
      <formula>J4=FALSE</formula>
    </cfRule>
  </conditionalFormatting>
  <conditionalFormatting sqref="J3">
    <cfRule type="expression" dxfId="257" priority="501">
      <formula>J3="OK"</formula>
    </cfRule>
    <cfRule type="expression" dxfId="256" priority="502">
      <formula>J3="ERROR"</formula>
    </cfRule>
  </conditionalFormatting>
  <conditionalFormatting sqref="O9:AL10">
    <cfRule type="cellIs" dxfId="255" priority="507" stopIfTrue="1" operator="equal">
      <formula>TRUE</formula>
    </cfRule>
    <cfRule type="cellIs" dxfId="254" priority="508" stopIfTrue="1" operator="equal">
      <formula>FALSE</formula>
    </cfRule>
  </conditionalFormatting>
  <conditionalFormatting sqref="AA5:AD5">
    <cfRule type="expression" dxfId="253" priority="93">
      <formula>AA5="Fcst"</formula>
    </cfRule>
    <cfRule type="expression" dxfId="252" priority="94">
      <formula>AA5="Act"</formula>
    </cfRule>
  </conditionalFormatting>
  <conditionalFormatting sqref="AA9:AD10">
    <cfRule type="cellIs" dxfId="251" priority="95" stopIfTrue="1" operator="equal">
      <formula>TRUE</formula>
    </cfRule>
    <cfRule type="cellIs" dxfId="250"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116"/>
  <sheetViews>
    <sheetView showGridLines="0"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O21" sqref="O21"/>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23" x14ac:dyDescent="0.35"/>
    <row r="18" spans="2:23" ht="19.5" x14ac:dyDescent="0.35">
      <c r="B18" s="51" t="s">
        <v>244</v>
      </c>
    </row>
    <row r="19" spans="2:23" x14ac:dyDescent="0.35">
      <c r="D19" s="16" t="s">
        <v>228</v>
      </c>
      <c r="O19" s="79" t="s">
        <v>235</v>
      </c>
      <c r="P19" s="79" t="s">
        <v>248</v>
      </c>
      <c r="Q19" s="79" t="s">
        <v>237</v>
      </c>
      <c r="R19" s="79" t="s">
        <v>249</v>
      </c>
    </row>
    <row r="20" spans="2:23" x14ac:dyDescent="0.35">
      <c r="D20" s="59" t="s">
        <v>60</v>
      </c>
      <c r="O20" s="80" t="s">
        <v>26</v>
      </c>
      <c r="P20" s="80" t="s">
        <v>26</v>
      </c>
      <c r="Q20" s="80" t="s">
        <v>63</v>
      </c>
      <c r="R20" s="80" t="s">
        <v>26</v>
      </c>
    </row>
    <row r="21" spans="2:23" x14ac:dyDescent="0.35">
      <c r="C21" s="25">
        <v>1</v>
      </c>
      <c r="D21" s="17" t="s">
        <v>185</v>
      </c>
      <c r="O21" s="88">
        <f>'Actual Data'!O144</f>
        <v>37605</v>
      </c>
      <c r="P21" s="90">
        <f>EOMONTH(O21,-1)+1</f>
        <v>37591</v>
      </c>
      <c r="Q21" s="89">
        <f>'Actual Data'!Q144</f>
        <v>15</v>
      </c>
      <c r="R21" s="90">
        <f t="shared" ref="R21:R32" si="7">EOMONTH(P21,12*Q21-1)</f>
        <v>43069</v>
      </c>
      <c r="V21" s="82"/>
      <c r="W21" s="82"/>
    </row>
    <row r="22" spans="2:23" x14ac:dyDescent="0.35">
      <c r="C22" s="25">
        <f>C21+1</f>
        <v>2</v>
      </c>
      <c r="D22" s="17" t="s">
        <v>186</v>
      </c>
      <c r="O22" s="88">
        <f>'Actual Data'!O145</f>
        <v>38049</v>
      </c>
      <c r="P22" s="90">
        <f t="shared" ref="P22:P32" si="8">EOMONTH(O22,-1)+1</f>
        <v>38047</v>
      </c>
      <c r="Q22" s="89">
        <f>'Actual Data'!Q145</f>
        <v>15</v>
      </c>
      <c r="R22" s="90">
        <f t="shared" si="7"/>
        <v>43524</v>
      </c>
      <c r="V22" s="82"/>
      <c r="W22" s="82"/>
    </row>
    <row r="23" spans="2:23" x14ac:dyDescent="0.35">
      <c r="C23" s="25">
        <f t="shared" ref="C23:C32" si="9">C22+1</f>
        <v>3</v>
      </c>
      <c r="D23" s="17" t="s">
        <v>187</v>
      </c>
      <c r="O23" s="88">
        <f>'Actual Data'!O146</f>
        <v>38316</v>
      </c>
      <c r="P23" s="90">
        <f t="shared" si="8"/>
        <v>38292</v>
      </c>
      <c r="Q23" s="89">
        <f>'Actual Data'!Q146</f>
        <v>15</v>
      </c>
      <c r="R23" s="90">
        <f t="shared" si="7"/>
        <v>43769</v>
      </c>
      <c r="V23" s="82"/>
      <c r="W23" s="82"/>
    </row>
    <row r="24" spans="2:23" x14ac:dyDescent="0.35">
      <c r="C24" s="25">
        <f t="shared" si="9"/>
        <v>4</v>
      </c>
      <c r="D24" s="17" t="s">
        <v>188</v>
      </c>
      <c r="O24" s="88">
        <f>'Actual Data'!O147</f>
        <v>38459</v>
      </c>
      <c r="P24" s="90">
        <f t="shared" si="8"/>
        <v>38443</v>
      </c>
      <c r="Q24" s="89">
        <f>'Actual Data'!Q147</f>
        <v>15</v>
      </c>
      <c r="R24" s="90">
        <f t="shared" si="7"/>
        <v>43921</v>
      </c>
      <c r="V24" s="82"/>
      <c r="W24" s="82"/>
    </row>
    <row r="25" spans="2:23" x14ac:dyDescent="0.35">
      <c r="C25" s="25">
        <f t="shared" si="9"/>
        <v>5</v>
      </c>
      <c r="D25" s="17" t="s">
        <v>189</v>
      </c>
      <c r="O25" s="88">
        <f>'Actual Data'!O148</f>
        <v>39088</v>
      </c>
      <c r="P25" s="90">
        <f t="shared" si="8"/>
        <v>39083</v>
      </c>
      <c r="Q25" s="89">
        <f>'Actual Data'!Q148</f>
        <v>15</v>
      </c>
      <c r="R25" s="90">
        <f t="shared" si="7"/>
        <v>44561</v>
      </c>
      <c r="V25" s="82"/>
      <c r="W25" s="82"/>
    </row>
    <row r="26" spans="2:23" x14ac:dyDescent="0.35">
      <c r="C26" s="25">
        <f t="shared" si="9"/>
        <v>6</v>
      </c>
      <c r="D26" s="17" t="s">
        <v>190</v>
      </c>
      <c r="O26" s="88">
        <f>'Actual Data'!O149</f>
        <v>40809</v>
      </c>
      <c r="P26" s="90">
        <f t="shared" si="8"/>
        <v>40787</v>
      </c>
      <c r="Q26" s="89">
        <f>'Actual Data'!Q149</f>
        <v>15</v>
      </c>
      <c r="R26" s="90">
        <f t="shared" si="7"/>
        <v>46265</v>
      </c>
      <c r="V26" s="82"/>
      <c r="W26" s="82"/>
    </row>
    <row r="27" spans="2:23" x14ac:dyDescent="0.35">
      <c r="C27" s="25">
        <f t="shared" si="9"/>
        <v>7</v>
      </c>
      <c r="D27" s="17" t="s">
        <v>191</v>
      </c>
      <c r="O27" s="88">
        <f>'Actual Data'!O150</f>
        <v>40991</v>
      </c>
      <c r="P27" s="90">
        <f t="shared" si="8"/>
        <v>40969</v>
      </c>
      <c r="Q27" s="89">
        <f>'Actual Data'!Q150</f>
        <v>15</v>
      </c>
      <c r="R27" s="90">
        <f t="shared" si="7"/>
        <v>46446</v>
      </c>
      <c r="V27" s="82"/>
      <c r="W27" s="82"/>
    </row>
    <row r="28" spans="2:23" x14ac:dyDescent="0.35">
      <c r="C28" s="25">
        <f t="shared" si="9"/>
        <v>8</v>
      </c>
      <c r="D28" s="17" t="s">
        <v>192</v>
      </c>
      <c r="O28" s="88">
        <f>'Actual Data'!O151</f>
        <v>42332</v>
      </c>
      <c r="P28" s="90">
        <f t="shared" si="8"/>
        <v>42309</v>
      </c>
      <c r="Q28" s="89">
        <f>'Actual Data'!Q151</f>
        <v>15</v>
      </c>
      <c r="R28" s="90">
        <f t="shared" si="7"/>
        <v>47787</v>
      </c>
      <c r="V28" s="82"/>
      <c r="W28" s="82"/>
    </row>
    <row r="29" spans="2:23" x14ac:dyDescent="0.35">
      <c r="C29" s="25">
        <f t="shared" si="9"/>
        <v>9</v>
      </c>
      <c r="D29" s="17" t="s">
        <v>193</v>
      </c>
      <c r="O29" s="88">
        <f>'Actual Data'!O152</f>
        <v>43279</v>
      </c>
      <c r="P29" s="90">
        <f t="shared" si="8"/>
        <v>43252</v>
      </c>
      <c r="Q29" s="89">
        <f>'Actual Data'!Q152</f>
        <v>15</v>
      </c>
      <c r="R29" s="90">
        <f t="shared" si="7"/>
        <v>48730</v>
      </c>
      <c r="V29" s="82"/>
      <c r="W29" s="82"/>
    </row>
    <row r="30" spans="2:23" x14ac:dyDescent="0.35">
      <c r="C30" s="25">
        <f t="shared" si="9"/>
        <v>10</v>
      </c>
      <c r="D30" s="17" t="s">
        <v>194</v>
      </c>
      <c r="O30" s="88">
        <f>'Actual Data'!O153</f>
        <v>43478</v>
      </c>
      <c r="P30" s="90">
        <f t="shared" si="8"/>
        <v>43466</v>
      </c>
      <c r="Q30" s="89">
        <f>'Actual Data'!Q153</f>
        <v>15</v>
      </c>
      <c r="R30" s="90">
        <f t="shared" si="7"/>
        <v>48944</v>
      </c>
      <c r="V30" s="82"/>
      <c r="W30" s="82"/>
    </row>
    <row r="31" spans="2:23" x14ac:dyDescent="0.35">
      <c r="C31" s="25">
        <f t="shared" si="9"/>
        <v>11</v>
      </c>
      <c r="D31" s="17" t="s">
        <v>195</v>
      </c>
      <c r="O31" s="88">
        <f>'Actual Data'!O154</f>
        <v>45566</v>
      </c>
      <c r="P31" s="90">
        <f t="shared" si="8"/>
        <v>45566</v>
      </c>
      <c r="Q31" s="89">
        <f>'Actual Data'!Q154</f>
        <v>5</v>
      </c>
      <c r="R31" s="90">
        <f t="shared" si="7"/>
        <v>47391</v>
      </c>
      <c r="V31" s="82"/>
      <c r="W31" s="82"/>
    </row>
    <row r="32" spans="2:23" x14ac:dyDescent="0.35">
      <c r="C32" s="25">
        <f t="shared" si="9"/>
        <v>12</v>
      </c>
      <c r="D32" s="17" t="s">
        <v>196</v>
      </c>
      <c r="O32" s="88">
        <f>'Actual Data'!O155</f>
        <v>45931</v>
      </c>
      <c r="P32" s="90">
        <f t="shared" si="8"/>
        <v>45931</v>
      </c>
      <c r="Q32" s="89">
        <f>'Actual Data'!Q155</f>
        <v>5</v>
      </c>
      <c r="R32" s="90">
        <f t="shared" si="7"/>
        <v>47756</v>
      </c>
      <c r="V32" s="82"/>
      <c r="W32" s="82"/>
    </row>
    <row r="33" spans="3:38" x14ac:dyDescent="0.35"/>
    <row r="34" spans="3:38" x14ac:dyDescent="0.35">
      <c r="C34" s="16" t="s">
        <v>245</v>
      </c>
    </row>
    <row r="35" spans="3:38" x14ac:dyDescent="0.35">
      <c r="C35" s="25">
        <v>1</v>
      </c>
      <c r="D35" s="17" t="s">
        <v>185</v>
      </c>
      <c r="K35" s="59" t="s">
        <v>250</v>
      </c>
      <c r="L35" s="60">
        <f t="shared" ref="L35:L46" si="10" xml:space="preserve"> SUM(O35:AL35)</f>
        <v>0</v>
      </c>
      <c r="O35" s="86">
        <f>MAX(MIN($R21,O$7)-MAX($O21,O$6)+1,0)</f>
        <v>0</v>
      </c>
      <c r="P35" s="86">
        <f t="shared" ref="P35:AL46" si="11">MAX(MIN($R21,P$7)-MAX($O21,P$6)+1,0)</f>
        <v>0</v>
      </c>
      <c r="Q35" s="86">
        <f t="shared" si="11"/>
        <v>0</v>
      </c>
      <c r="R35" s="86">
        <f t="shared" si="11"/>
        <v>0</v>
      </c>
      <c r="S35" s="86">
        <f t="shared" si="11"/>
        <v>0</v>
      </c>
      <c r="T35" s="86">
        <f t="shared" si="11"/>
        <v>0</v>
      </c>
      <c r="U35" s="86">
        <f t="shared" si="11"/>
        <v>0</v>
      </c>
      <c r="V35" s="86">
        <f t="shared" si="11"/>
        <v>0</v>
      </c>
      <c r="W35" s="86">
        <f t="shared" si="11"/>
        <v>0</v>
      </c>
      <c r="X35" s="86">
        <f t="shared" si="11"/>
        <v>0</v>
      </c>
      <c r="Y35" s="86">
        <f t="shared" si="11"/>
        <v>0</v>
      </c>
      <c r="Z35" s="86">
        <f t="shared" si="11"/>
        <v>0</v>
      </c>
      <c r="AA35" s="86">
        <f t="shared" si="11"/>
        <v>0</v>
      </c>
      <c r="AB35" s="86">
        <f t="shared" si="11"/>
        <v>0</v>
      </c>
      <c r="AC35" s="86">
        <f t="shared" si="11"/>
        <v>0</v>
      </c>
      <c r="AD35" s="86">
        <f t="shared" si="11"/>
        <v>0</v>
      </c>
      <c r="AE35" s="86">
        <f t="shared" si="11"/>
        <v>0</v>
      </c>
      <c r="AF35" s="86">
        <f t="shared" si="11"/>
        <v>0</v>
      </c>
      <c r="AG35" s="86">
        <f t="shared" si="11"/>
        <v>0</v>
      </c>
      <c r="AH35" s="86">
        <f t="shared" si="11"/>
        <v>0</v>
      </c>
      <c r="AI35" s="86">
        <f t="shared" si="11"/>
        <v>0</v>
      </c>
      <c r="AJ35" s="86">
        <f t="shared" si="11"/>
        <v>0</v>
      </c>
      <c r="AK35" s="86">
        <f t="shared" si="11"/>
        <v>0</v>
      </c>
      <c r="AL35" s="86">
        <f t="shared" si="11"/>
        <v>0</v>
      </c>
    </row>
    <row r="36" spans="3:38" x14ac:dyDescent="0.35">
      <c r="C36" s="25">
        <f t="shared" ref="C36:C46" si="12">C35+1</f>
        <v>2</v>
      </c>
      <c r="D36" s="17" t="s">
        <v>186</v>
      </c>
      <c r="K36" s="59" t="s">
        <v>250</v>
      </c>
      <c r="L36" s="60">
        <f t="shared" si="10"/>
        <v>334</v>
      </c>
      <c r="O36" s="86">
        <f t="shared" ref="O36:AD46" si="13">MAX(MIN($R22,O$7)-MAX($O22,O$6)+1,0)</f>
        <v>334</v>
      </c>
      <c r="P36" s="86">
        <f t="shared" si="13"/>
        <v>0</v>
      </c>
      <c r="Q36" s="86">
        <f t="shared" si="13"/>
        <v>0</v>
      </c>
      <c r="R36" s="86">
        <f t="shared" si="13"/>
        <v>0</v>
      </c>
      <c r="S36" s="86">
        <f t="shared" si="13"/>
        <v>0</v>
      </c>
      <c r="T36" s="86">
        <f t="shared" si="13"/>
        <v>0</v>
      </c>
      <c r="U36" s="86">
        <f t="shared" si="13"/>
        <v>0</v>
      </c>
      <c r="V36" s="86">
        <f t="shared" si="13"/>
        <v>0</v>
      </c>
      <c r="W36" s="86">
        <f t="shared" si="13"/>
        <v>0</v>
      </c>
      <c r="X36" s="86">
        <f t="shared" si="13"/>
        <v>0</v>
      </c>
      <c r="Y36" s="86">
        <f t="shared" si="13"/>
        <v>0</v>
      </c>
      <c r="Z36" s="86">
        <f t="shared" si="13"/>
        <v>0</v>
      </c>
      <c r="AA36" s="86">
        <f t="shared" si="13"/>
        <v>0</v>
      </c>
      <c r="AB36" s="86">
        <f t="shared" si="13"/>
        <v>0</v>
      </c>
      <c r="AC36" s="86">
        <f t="shared" si="13"/>
        <v>0</v>
      </c>
      <c r="AD36" s="86">
        <f t="shared" si="13"/>
        <v>0</v>
      </c>
      <c r="AE36" s="86">
        <f t="shared" si="11"/>
        <v>0</v>
      </c>
      <c r="AF36" s="86">
        <f t="shared" si="11"/>
        <v>0</v>
      </c>
      <c r="AG36" s="86">
        <f t="shared" si="11"/>
        <v>0</v>
      </c>
      <c r="AH36" s="86">
        <f t="shared" si="11"/>
        <v>0</v>
      </c>
      <c r="AI36" s="86">
        <f t="shared" si="11"/>
        <v>0</v>
      </c>
      <c r="AJ36" s="86">
        <f t="shared" si="11"/>
        <v>0</v>
      </c>
      <c r="AK36" s="86">
        <f t="shared" si="11"/>
        <v>0</v>
      </c>
      <c r="AL36" s="86">
        <f t="shared" si="11"/>
        <v>0</v>
      </c>
    </row>
    <row r="37" spans="3:38" x14ac:dyDescent="0.35">
      <c r="C37" s="25">
        <f t="shared" si="12"/>
        <v>3</v>
      </c>
      <c r="D37" s="17" t="s">
        <v>187</v>
      </c>
      <c r="K37" s="59" t="s">
        <v>250</v>
      </c>
      <c r="L37" s="60">
        <f t="shared" si="10"/>
        <v>579</v>
      </c>
      <c r="O37" s="86">
        <f t="shared" si="13"/>
        <v>365</v>
      </c>
      <c r="P37" s="86">
        <f t="shared" si="11"/>
        <v>214</v>
      </c>
      <c r="Q37" s="86">
        <f t="shared" si="11"/>
        <v>0</v>
      </c>
      <c r="R37" s="86">
        <f t="shared" si="11"/>
        <v>0</v>
      </c>
      <c r="S37" s="86">
        <f t="shared" si="11"/>
        <v>0</v>
      </c>
      <c r="T37" s="86">
        <f t="shared" si="11"/>
        <v>0</v>
      </c>
      <c r="U37" s="86">
        <f t="shared" si="11"/>
        <v>0</v>
      </c>
      <c r="V37" s="86">
        <f t="shared" si="11"/>
        <v>0</v>
      </c>
      <c r="W37" s="86">
        <f t="shared" si="11"/>
        <v>0</v>
      </c>
      <c r="X37" s="86">
        <f t="shared" si="11"/>
        <v>0</v>
      </c>
      <c r="Y37" s="86">
        <f t="shared" si="11"/>
        <v>0</v>
      </c>
      <c r="Z37" s="86">
        <f t="shared" si="11"/>
        <v>0</v>
      </c>
      <c r="AA37" s="86">
        <f t="shared" si="11"/>
        <v>0</v>
      </c>
      <c r="AB37" s="86">
        <f t="shared" si="11"/>
        <v>0</v>
      </c>
      <c r="AC37" s="86">
        <f t="shared" si="11"/>
        <v>0</v>
      </c>
      <c r="AD37" s="86">
        <f t="shared" si="11"/>
        <v>0</v>
      </c>
      <c r="AE37" s="86">
        <f t="shared" si="11"/>
        <v>0</v>
      </c>
      <c r="AF37" s="86">
        <f t="shared" si="11"/>
        <v>0</v>
      </c>
      <c r="AG37" s="86">
        <f t="shared" si="11"/>
        <v>0</v>
      </c>
      <c r="AH37" s="86">
        <f t="shared" si="11"/>
        <v>0</v>
      </c>
      <c r="AI37" s="86">
        <f t="shared" si="11"/>
        <v>0</v>
      </c>
      <c r="AJ37" s="86">
        <f t="shared" si="11"/>
        <v>0</v>
      </c>
      <c r="AK37" s="86">
        <f t="shared" si="11"/>
        <v>0</v>
      </c>
      <c r="AL37" s="86">
        <f t="shared" si="11"/>
        <v>0</v>
      </c>
    </row>
    <row r="38" spans="3:38" x14ac:dyDescent="0.35">
      <c r="C38" s="25">
        <f t="shared" si="12"/>
        <v>4</v>
      </c>
      <c r="D38" s="17" t="s">
        <v>188</v>
      </c>
      <c r="K38" s="59" t="s">
        <v>250</v>
      </c>
      <c r="L38" s="60">
        <f t="shared" si="10"/>
        <v>731</v>
      </c>
      <c r="O38" s="86">
        <f t="shared" si="13"/>
        <v>365</v>
      </c>
      <c r="P38" s="86">
        <f t="shared" si="11"/>
        <v>366</v>
      </c>
      <c r="Q38" s="86">
        <f t="shared" si="11"/>
        <v>0</v>
      </c>
      <c r="R38" s="86">
        <f t="shared" si="11"/>
        <v>0</v>
      </c>
      <c r="S38" s="86">
        <f t="shared" si="11"/>
        <v>0</v>
      </c>
      <c r="T38" s="86">
        <f t="shared" si="11"/>
        <v>0</v>
      </c>
      <c r="U38" s="86">
        <f t="shared" si="11"/>
        <v>0</v>
      </c>
      <c r="V38" s="86">
        <f t="shared" si="11"/>
        <v>0</v>
      </c>
      <c r="W38" s="86">
        <f t="shared" si="11"/>
        <v>0</v>
      </c>
      <c r="X38" s="86">
        <f t="shared" si="11"/>
        <v>0</v>
      </c>
      <c r="Y38" s="86">
        <f t="shared" si="11"/>
        <v>0</v>
      </c>
      <c r="Z38" s="86">
        <f t="shared" si="11"/>
        <v>0</v>
      </c>
      <c r="AA38" s="86">
        <f t="shared" si="11"/>
        <v>0</v>
      </c>
      <c r="AB38" s="86">
        <f t="shared" si="11"/>
        <v>0</v>
      </c>
      <c r="AC38" s="86">
        <f t="shared" si="11"/>
        <v>0</v>
      </c>
      <c r="AD38" s="86">
        <f t="shared" si="11"/>
        <v>0</v>
      </c>
      <c r="AE38" s="86">
        <f t="shared" si="11"/>
        <v>0</v>
      </c>
      <c r="AF38" s="86">
        <f t="shared" si="11"/>
        <v>0</v>
      </c>
      <c r="AG38" s="86">
        <f t="shared" si="11"/>
        <v>0</v>
      </c>
      <c r="AH38" s="86">
        <f t="shared" si="11"/>
        <v>0</v>
      </c>
      <c r="AI38" s="86">
        <f t="shared" si="11"/>
        <v>0</v>
      </c>
      <c r="AJ38" s="86">
        <f t="shared" si="11"/>
        <v>0</v>
      </c>
      <c r="AK38" s="86">
        <f t="shared" si="11"/>
        <v>0</v>
      </c>
      <c r="AL38" s="86">
        <f t="shared" si="11"/>
        <v>0</v>
      </c>
    </row>
    <row r="39" spans="3:38" x14ac:dyDescent="0.35">
      <c r="C39" s="25">
        <f t="shared" si="12"/>
        <v>5</v>
      </c>
      <c r="D39" s="17" t="s">
        <v>189</v>
      </c>
      <c r="K39" s="59" t="s">
        <v>250</v>
      </c>
      <c r="L39" s="60">
        <f t="shared" si="10"/>
        <v>1371</v>
      </c>
      <c r="O39" s="86">
        <f t="shared" si="13"/>
        <v>365</v>
      </c>
      <c r="P39" s="86">
        <f t="shared" si="11"/>
        <v>366</v>
      </c>
      <c r="Q39" s="86">
        <f t="shared" si="11"/>
        <v>365</v>
      </c>
      <c r="R39" s="86">
        <f t="shared" si="11"/>
        <v>275</v>
      </c>
      <c r="S39" s="86">
        <f t="shared" si="11"/>
        <v>0</v>
      </c>
      <c r="T39" s="86">
        <f t="shared" si="11"/>
        <v>0</v>
      </c>
      <c r="U39" s="86">
        <f t="shared" si="11"/>
        <v>0</v>
      </c>
      <c r="V39" s="86">
        <f t="shared" si="11"/>
        <v>0</v>
      </c>
      <c r="W39" s="86">
        <f t="shared" si="11"/>
        <v>0</v>
      </c>
      <c r="X39" s="86">
        <f t="shared" si="11"/>
        <v>0</v>
      </c>
      <c r="Y39" s="86">
        <f t="shared" si="11"/>
        <v>0</v>
      </c>
      <c r="Z39" s="86">
        <f t="shared" si="11"/>
        <v>0</v>
      </c>
      <c r="AA39" s="86">
        <f t="shared" si="11"/>
        <v>0</v>
      </c>
      <c r="AB39" s="86">
        <f t="shared" si="11"/>
        <v>0</v>
      </c>
      <c r="AC39" s="86">
        <f t="shared" si="11"/>
        <v>0</v>
      </c>
      <c r="AD39" s="86">
        <f t="shared" si="11"/>
        <v>0</v>
      </c>
      <c r="AE39" s="86">
        <f t="shared" si="11"/>
        <v>0</v>
      </c>
      <c r="AF39" s="86">
        <f t="shared" si="11"/>
        <v>0</v>
      </c>
      <c r="AG39" s="86">
        <f t="shared" si="11"/>
        <v>0</v>
      </c>
      <c r="AH39" s="86">
        <f t="shared" si="11"/>
        <v>0</v>
      </c>
      <c r="AI39" s="86">
        <f t="shared" si="11"/>
        <v>0</v>
      </c>
      <c r="AJ39" s="86">
        <f t="shared" si="11"/>
        <v>0</v>
      </c>
      <c r="AK39" s="86">
        <f t="shared" si="11"/>
        <v>0</v>
      </c>
      <c r="AL39" s="86">
        <f t="shared" si="11"/>
        <v>0</v>
      </c>
    </row>
    <row r="40" spans="3:38" x14ac:dyDescent="0.35">
      <c r="C40" s="25">
        <f t="shared" si="12"/>
        <v>6</v>
      </c>
      <c r="D40" s="17" t="s">
        <v>190</v>
      </c>
      <c r="K40" s="59" t="s">
        <v>250</v>
      </c>
      <c r="L40" s="60">
        <f t="shared" si="10"/>
        <v>3075</v>
      </c>
      <c r="O40" s="86">
        <f t="shared" si="13"/>
        <v>365</v>
      </c>
      <c r="P40" s="86">
        <f t="shared" si="11"/>
        <v>366</v>
      </c>
      <c r="Q40" s="86">
        <f t="shared" si="11"/>
        <v>365</v>
      </c>
      <c r="R40" s="86">
        <f t="shared" si="11"/>
        <v>365</v>
      </c>
      <c r="S40" s="86">
        <f t="shared" si="11"/>
        <v>365</v>
      </c>
      <c r="T40" s="86">
        <f t="shared" si="11"/>
        <v>366</v>
      </c>
      <c r="U40" s="86">
        <f t="shared" si="11"/>
        <v>365</v>
      </c>
      <c r="V40" s="86">
        <f t="shared" si="11"/>
        <v>365</v>
      </c>
      <c r="W40" s="86">
        <f t="shared" si="11"/>
        <v>153</v>
      </c>
      <c r="X40" s="86">
        <f t="shared" si="11"/>
        <v>0</v>
      </c>
      <c r="Y40" s="86">
        <f t="shared" si="11"/>
        <v>0</v>
      </c>
      <c r="Z40" s="86">
        <f t="shared" si="11"/>
        <v>0</v>
      </c>
      <c r="AA40" s="86">
        <f t="shared" si="11"/>
        <v>0</v>
      </c>
      <c r="AB40" s="86">
        <f t="shared" si="11"/>
        <v>0</v>
      </c>
      <c r="AC40" s="86">
        <f t="shared" si="11"/>
        <v>0</v>
      </c>
      <c r="AD40" s="86">
        <f t="shared" si="11"/>
        <v>0</v>
      </c>
      <c r="AE40" s="86">
        <f t="shared" si="11"/>
        <v>0</v>
      </c>
      <c r="AF40" s="86">
        <f t="shared" si="11"/>
        <v>0</v>
      </c>
      <c r="AG40" s="86">
        <f t="shared" si="11"/>
        <v>0</v>
      </c>
      <c r="AH40" s="86">
        <f t="shared" si="11"/>
        <v>0</v>
      </c>
      <c r="AI40" s="86">
        <f t="shared" si="11"/>
        <v>0</v>
      </c>
      <c r="AJ40" s="86">
        <f t="shared" si="11"/>
        <v>0</v>
      </c>
      <c r="AK40" s="86">
        <f t="shared" si="11"/>
        <v>0</v>
      </c>
      <c r="AL40" s="86">
        <f t="shared" si="11"/>
        <v>0</v>
      </c>
    </row>
    <row r="41" spans="3:38" x14ac:dyDescent="0.35">
      <c r="C41" s="25">
        <f t="shared" si="12"/>
        <v>7</v>
      </c>
      <c r="D41" s="17" t="s">
        <v>191</v>
      </c>
      <c r="K41" s="59" t="s">
        <v>250</v>
      </c>
      <c r="L41" s="60">
        <f t="shared" si="10"/>
        <v>3256</v>
      </c>
      <c r="O41" s="86">
        <f t="shared" si="13"/>
        <v>365</v>
      </c>
      <c r="P41" s="86">
        <f t="shared" si="11"/>
        <v>366</v>
      </c>
      <c r="Q41" s="86">
        <f t="shared" si="11"/>
        <v>365</v>
      </c>
      <c r="R41" s="86">
        <f t="shared" si="11"/>
        <v>365</v>
      </c>
      <c r="S41" s="86">
        <f t="shared" si="11"/>
        <v>365</v>
      </c>
      <c r="T41" s="86">
        <f t="shared" si="11"/>
        <v>366</v>
      </c>
      <c r="U41" s="86">
        <f t="shared" si="11"/>
        <v>365</v>
      </c>
      <c r="V41" s="86">
        <f t="shared" si="11"/>
        <v>365</v>
      </c>
      <c r="W41" s="86">
        <f t="shared" si="11"/>
        <v>334</v>
      </c>
      <c r="X41" s="86">
        <f t="shared" si="11"/>
        <v>0</v>
      </c>
      <c r="Y41" s="86">
        <f t="shared" si="11"/>
        <v>0</v>
      </c>
      <c r="Z41" s="86">
        <f t="shared" si="11"/>
        <v>0</v>
      </c>
      <c r="AA41" s="86">
        <f t="shared" si="11"/>
        <v>0</v>
      </c>
      <c r="AB41" s="86">
        <f t="shared" si="11"/>
        <v>0</v>
      </c>
      <c r="AC41" s="86">
        <f t="shared" si="11"/>
        <v>0</v>
      </c>
      <c r="AD41" s="86">
        <f t="shared" si="11"/>
        <v>0</v>
      </c>
      <c r="AE41" s="86">
        <f t="shared" si="11"/>
        <v>0</v>
      </c>
      <c r="AF41" s="86">
        <f t="shared" si="11"/>
        <v>0</v>
      </c>
      <c r="AG41" s="86">
        <f t="shared" si="11"/>
        <v>0</v>
      </c>
      <c r="AH41" s="86">
        <f t="shared" si="11"/>
        <v>0</v>
      </c>
      <c r="AI41" s="86">
        <f t="shared" si="11"/>
        <v>0</v>
      </c>
      <c r="AJ41" s="86">
        <f t="shared" si="11"/>
        <v>0</v>
      </c>
      <c r="AK41" s="86">
        <f t="shared" si="11"/>
        <v>0</v>
      </c>
      <c r="AL41" s="86">
        <f t="shared" si="11"/>
        <v>0</v>
      </c>
    </row>
    <row r="42" spans="3:38" x14ac:dyDescent="0.35">
      <c r="C42" s="25">
        <f t="shared" si="12"/>
        <v>8</v>
      </c>
      <c r="D42" s="17" t="s">
        <v>192</v>
      </c>
      <c r="K42" s="59" t="s">
        <v>250</v>
      </c>
      <c r="L42" s="60">
        <f t="shared" si="10"/>
        <v>4597</v>
      </c>
      <c r="O42" s="86">
        <f t="shared" si="13"/>
        <v>365</v>
      </c>
      <c r="P42" s="86">
        <f t="shared" si="11"/>
        <v>366</v>
      </c>
      <c r="Q42" s="86">
        <f t="shared" si="11"/>
        <v>365</v>
      </c>
      <c r="R42" s="86">
        <f t="shared" si="11"/>
        <v>365</v>
      </c>
      <c r="S42" s="86">
        <f t="shared" si="11"/>
        <v>365</v>
      </c>
      <c r="T42" s="86">
        <f t="shared" si="11"/>
        <v>366</v>
      </c>
      <c r="U42" s="86">
        <f t="shared" si="11"/>
        <v>365</v>
      </c>
      <c r="V42" s="86">
        <f t="shared" si="11"/>
        <v>365</v>
      </c>
      <c r="W42" s="86">
        <f t="shared" si="11"/>
        <v>365</v>
      </c>
      <c r="X42" s="86">
        <f t="shared" si="11"/>
        <v>366</v>
      </c>
      <c r="Y42" s="86">
        <f t="shared" si="11"/>
        <v>365</v>
      </c>
      <c r="Z42" s="86">
        <f t="shared" si="11"/>
        <v>365</v>
      </c>
      <c r="AA42" s="86">
        <f t="shared" si="11"/>
        <v>214</v>
      </c>
      <c r="AB42" s="86">
        <f t="shared" si="11"/>
        <v>0</v>
      </c>
      <c r="AC42" s="86">
        <f t="shared" si="11"/>
        <v>0</v>
      </c>
      <c r="AD42" s="86">
        <f t="shared" si="11"/>
        <v>0</v>
      </c>
      <c r="AE42" s="86">
        <f t="shared" si="11"/>
        <v>0</v>
      </c>
      <c r="AF42" s="86">
        <f t="shared" si="11"/>
        <v>0</v>
      </c>
      <c r="AG42" s="86">
        <f t="shared" si="11"/>
        <v>0</v>
      </c>
      <c r="AH42" s="86">
        <f t="shared" si="11"/>
        <v>0</v>
      </c>
      <c r="AI42" s="86">
        <f t="shared" si="11"/>
        <v>0</v>
      </c>
      <c r="AJ42" s="86">
        <f t="shared" si="11"/>
        <v>0</v>
      </c>
      <c r="AK42" s="86">
        <f t="shared" si="11"/>
        <v>0</v>
      </c>
      <c r="AL42" s="86">
        <f t="shared" si="11"/>
        <v>0</v>
      </c>
    </row>
    <row r="43" spans="3:38" x14ac:dyDescent="0.35">
      <c r="C43" s="25">
        <f t="shared" si="12"/>
        <v>9</v>
      </c>
      <c r="D43" s="17" t="s">
        <v>193</v>
      </c>
      <c r="K43" s="59" t="s">
        <v>250</v>
      </c>
      <c r="L43" s="60">
        <f t="shared" si="10"/>
        <v>5452</v>
      </c>
      <c r="O43" s="86">
        <f t="shared" si="13"/>
        <v>277</v>
      </c>
      <c r="P43" s="86">
        <f t="shared" si="11"/>
        <v>366</v>
      </c>
      <c r="Q43" s="86">
        <f t="shared" si="11"/>
        <v>365</v>
      </c>
      <c r="R43" s="86">
        <f t="shared" si="11"/>
        <v>365</v>
      </c>
      <c r="S43" s="86">
        <f t="shared" si="11"/>
        <v>365</v>
      </c>
      <c r="T43" s="86">
        <f t="shared" si="11"/>
        <v>366</v>
      </c>
      <c r="U43" s="86">
        <f t="shared" si="11"/>
        <v>365</v>
      </c>
      <c r="V43" s="86">
        <f t="shared" si="11"/>
        <v>365</v>
      </c>
      <c r="W43" s="86">
        <f t="shared" si="11"/>
        <v>365</v>
      </c>
      <c r="X43" s="86">
        <f t="shared" si="11"/>
        <v>366</v>
      </c>
      <c r="Y43" s="86">
        <f t="shared" si="11"/>
        <v>365</v>
      </c>
      <c r="Z43" s="86">
        <f t="shared" si="11"/>
        <v>365</v>
      </c>
      <c r="AA43" s="86">
        <f t="shared" si="11"/>
        <v>365</v>
      </c>
      <c r="AB43" s="86">
        <f t="shared" si="11"/>
        <v>366</v>
      </c>
      <c r="AC43" s="86">
        <f t="shared" si="11"/>
        <v>365</v>
      </c>
      <c r="AD43" s="86">
        <f t="shared" si="11"/>
        <v>61</v>
      </c>
      <c r="AE43" s="86">
        <f t="shared" si="11"/>
        <v>0</v>
      </c>
      <c r="AF43" s="86">
        <f t="shared" si="11"/>
        <v>0</v>
      </c>
      <c r="AG43" s="86">
        <f t="shared" si="11"/>
        <v>0</v>
      </c>
      <c r="AH43" s="86">
        <f t="shared" si="11"/>
        <v>0</v>
      </c>
      <c r="AI43" s="86">
        <f t="shared" si="11"/>
        <v>0</v>
      </c>
      <c r="AJ43" s="86">
        <f t="shared" si="11"/>
        <v>0</v>
      </c>
      <c r="AK43" s="86">
        <f t="shared" si="11"/>
        <v>0</v>
      </c>
      <c r="AL43" s="86">
        <f t="shared" si="11"/>
        <v>0</v>
      </c>
    </row>
    <row r="44" spans="3:38" x14ac:dyDescent="0.35">
      <c r="C44" s="25">
        <f t="shared" si="12"/>
        <v>10</v>
      </c>
      <c r="D44" s="17" t="s">
        <v>194</v>
      </c>
      <c r="K44" s="59" t="s">
        <v>250</v>
      </c>
      <c r="L44" s="60">
        <f t="shared" si="10"/>
        <v>5467</v>
      </c>
      <c r="O44" s="86">
        <f t="shared" si="13"/>
        <v>78</v>
      </c>
      <c r="P44" s="86">
        <f t="shared" si="11"/>
        <v>366</v>
      </c>
      <c r="Q44" s="86">
        <f t="shared" si="11"/>
        <v>365</v>
      </c>
      <c r="R44" s="86">
        <f t="shared" si="11"/>
        <v>365</v>
      </c>
      <c r="S44" s="86">
        <f t="shared" si="11"/>
        <v>365</v>
      </c>
      <c r="T44" s="86">
        <f t="shared" si="11"/>
        <v>366</v>
      </c>
      <c r="U44" s="86">
        <f t="shared" si="11"/>
        <v>365</v>
      </c>
      <c r="V44" s="86">
        <f t="shared" si="11"/>
        <v>365</v>
      </c>
      <c r="W44" s="86">
        <f t="shared" si="11"/>
        <v>365</v>
      </c>
      <c r="X44" s="86">
        <f t="shared" si="11"/>
        <v>366</v>
      </c>
      <c r="Y44" s="86">
        <f t="shared" si="11"/>
        <v>365</v>
      </c>
      <c r="Z44" s="86">
        <f t="shared" si="11"/>
        <v>365</v>
      </c>
      <c r="AA44" s="86">
        <f t="shared" si="11"/>
        <v>365</v>
      </c>
      <c r="AB44" s="86">
        <f t="shared" si="11"/>
        <v>366</v>
      </c>
      <c r="AC44" s="86">
        <f t="shared" si="11"/>
        <v>365</v>
      </c>
      <c r="AD44" s="86">
        <f t="shared" si="11"/>
        <v>275</v>
      </c>
      <c r="AE44" s="86">
        <f t="shared" si="11"/>
        <v>0</v>
      </c>
      <c r="AF44" s="86">
        <f t="shared" si="11"/>
        <v>0</v>
      </c>
      <c r="AG44" s="86">
        <f t="shared" si="11"/>
        <v>0</v>
      </c>
      <c r="AH44" s="86">
        <f t="shared" si="11"/>
        <v>0</v>
      </c>
      <c r="AI44" s="86">
        <f t="shared" si="11"/>
        <v>0</v>
      </c>
      <c r="AJ44" s="86">
        <f t="shared" si="11"/>
        <v>0</v>
      </c>
      <c r="AK44" s="86">
        <f t="shared" si="11"/>
        <v>0</v>
      </c>
      <c r="AL44" s="86">
        <f t="shared" si="11"/>
        <v>0</v>
      </c>
    </row>
    <row r="45" spans="3:38" x14ac:dyDescent="0.35">
      <c r="C45" s="25">
        <f t="shared" si="12"/>
        <v>11</v>
      </c>
      <c r="D45" s="17" t="s">
        <v>195</v>
      </c>
      <c r="K45" s="59" t="s">
        <v>250</v>
      </c>
      <c r="L45" s="60">
        <f t="shared" si="10"/>
        <v>1826</v>
      </c>
      <c r="O45" s="86">
        <f t="shared" si="13"/>
        <v>0</v>
      </c>
      <c r="P45" s="86">
        <f t="shared" si="11"/>
        <v>0</v>
      </c>
      <c r="Q45" s="86">
        <f t="shared" si="11"/>
        <v>0</v>
      </c>
      <c r="R45" s="86">
        <f t="shared" si="11"/>
        <v>0</v>
      </c>
      <c r="S45" s="86">
        <f t="shared" si="11"/>
        <v>0</v>
      </c>
      <c r="T45" s="86">
        <f t="shared" si="11"/>
        <v>0</v>
      </c>
      <c r="U45" s="86">
        <f t="shared" si="11"/>
        <v>182</v>
      </c>
      <c r="V45" s="86">
        <f t="shared" si="11"/>
        <v>365</v>
      </c>
      <c r="W45" s="86">
        <f t="shared" si="11"/>
        <v>365</v>
      </c>
      <c r="X45" s="86">
        <f t="shared" si="11"/>
        <v>366</v>
      </c>
      <c r="Y45" s="86">
        <f t="shared" si="11"/>
        <v>365</v>
      </c>
      <c r="Z45" s="86">
        <f t="shared" si="11"/>
        <v>183</v>
      </c>
      <c r="AA45" s="86">
        <f t="shared" si="11"/>
        <v>0</v>
      </c>
      <c r="AB45" s="86">
        <f t="shared" si="11"/>
        <v>0</v>
      </c>
      <c r="AC45" s="86">
        <f t="shared" si="11"/>
        <v>0</v>
      </c>
      <c r="AD45" s="86">
        <f t="shared" si="11"/>
        <v>0</v>
      </c>
      <c r="AE45" s="86">
        <f t="shared" si="11"/>
        <v>0</v>
      </c>
      <c r="AF45" s="86">
        <f t="shared" si="11"/>
        <v>0</v>
      </c>
      <c r="AG45" s="86">
        <f t="shared" si="11"/>
        <v>0</v>
      </c>
      <c r="AH45" s="86">
        <f t="shared" si="11"/>
        <v>0</v>
      </c>
      <c r="AI45" s="86">
        <f t="shared" si="11"/>
        <v>0</v>
      </c>
      <c r="AJ45" s="86">
        <f t="shared" si="11"/>
        <v>0</v>
      </c>
      <c r="AK45" s="86">
        <f t="shared" si="11"/>
        <v>0</v>
      </c>
      <c r="AL45" s="86">
        <f t="shared" si="11"/>
        <v>0</v>
      </c>
    </row>
    <row r="46" spans="3:38" x14ac:dyDescent="0.35">
      <c r="C46" s="25">
        <f t="shared" si="12"/>
        <v>12</v>
      </c>
      <c r="D46" s="17" t="s">
        <v>196</v>
      </c>
      <c r="K46" s="59" t="s">
        <v>250</v>
      </c>
      <c r="L46" s="60">
        <f t="shared" si="10"/>
        <v>1826</v>
      </c>
      <c r="O46" s="86">
        <f t="shared" si="13"/>
        <v>0</v>
      </c>
      <c r="P46" s="86">
        <f t="shared" si="11"/>
        <v>0</v>
      </c>
      <c r="Q46" s="86">
        <f t="shared" si="11"/>
        <v>0</v>
      </c>
      <c r="R46" s="86">
        <f t="shared" si="11"/>
        <v>0</v>
      </c>
      <c r="S46" s="86">
        <f t="shared" si="11"/>
        <v>0</v>
      </c>
      <c r="T46" s="86">
        <f t="shared" si="11"/>
        <v>0</v>
      </c>
      <c r="U46" s="86">
        <f t="shared" si="11"/>
        <v>0</v>
      </c>
      <c r="V46" s="86">
        <f t="shared" si="11"/>
        <v>182</v>
      </c>
      <c r="W46" s="86">
        <f t="shared" si="11"/>
        <v>365</v>
      </c>
      <c r="X46" s="86">
        <f t="shared" si="11"/>
        <v>366</v>
      </c>
      <c r="Y46" s="86">
        <f t="shared" si="11"/>
        <v>365</v>
      </c>
      <c r="Z46" s="86">
        <f t="shared" si="11"/>
        <v>365</v>
      </c>
      <c r="AA46" s="86">
        <f t="shared" si="11"/>
        <v>183</v>
      </c>
      <c r="AB46" s="86">
        <f t="shared" si="11"/>
        <v>0</v>
      </c>
      <c r="AC46" s="86">
        <f t="shared" si="11"/>
        <v>0</v>
      </c>
      <c r="AD46" s="86">
        <f t="shared" si="11"/>
        <v>0</v>
      </c>
      <c r="AE46" s="86">
        <f t="shared" si="11"/>
        <v>0</v>
      </c>
      <c r="AF46" s="86">
        <f t="shared" si="11"/>
        <v>0</v>
      </c>
      <c r="AG46" s="86">
        <f t="shared" ref="AG46:AL46" si="14">MAX(MIN($R32,AG$7)-MAX($O32,AG$6)+1,0)</f>
        <v>0</v>
      </c>
      <c r="AH46" s="86">
        <f t="shared" si="14"/>
        <v>0</v>
      </c>
      <c r="AI46" s="86">
        <f t="shared" si="14"/>
        <v>0</v>
      </c>
      <c r="AJ46" s="86">
        <f t="shared" si="14"/>
        <v>0</v>
      </c>
      <c r="AK46" s="86">
        <f t="shared" si="14"/>
        <v>0</v>
      </c>
      <c r="AL46" s="86">
        <f t="shared" si="14"/>
        <v>0</v>
      </c>
    </row>
    <row r="47" spans="3:38" x14ac:dyDescent="0.35"/>
    <row r="48" spans="3:38" x14ac:dyDescent="0.35">
      <c r="C48" s="16" t="s">
        <v>197</v>
      </c>
    </row>
    <row r="49" spans="3:38" x14ac:dyDescent="0.35">
      <c r="D49" s="17" t="s">
        <v>246</v>
      </c>
      <c r="K49" s="59" t="s">
        <v>247</v>
      </c>
      <c r="M49" s="1">
        <v>0.03</v>
      </c>
    </row>
    <row r="50" spans="3:38" x14ac:dyDescent="0.35"/>
    <row r="51" spans="3:38" x14ac:dyDescent="0.35">
      <c r="C51" s="25">
        <v>1</v>
      </c>
      <c r="D51" s="17" t="s">
        <v>185</v>
      </c>
      <c r="K51" s="59" t="str">
        <f t="shared" ref="K51:K63" si="15">CurrencyUnit.In</f>
        <v>MMJPY</v>
      </c>
      <c r="L51" s="60">
        <f t="shared" ref="L51:L63" si="16" xml:space="preserve"> SUM(O51:AL51)</f>
        <v>0</v>
      </c>
      <c r="O51" s="87">
        <f>'Actual Data'!O47</f>
        <v>0</v>
      </c>
      <c r="P51" s="87">
        <f>'Actual Data'!P47</f>
        <v>0</v>
      </c>
      <c r="Q51" s="87">
        <f>'Actual Data'!Q47</f>
        <v>0</v>
      </c>
      <c r="R51" s="87">
        <f>'Actual Data'!R47</f>
        <v>0</v>
      </c>
      <c r="S51" s="86">
        <f t="shared" ref="S51:AH60" si="17">IF(R35=0,0,R51/R35*S35*(1+$M$49))</f>
        <v>0</v>
      </c>
      <c r="T51" s="86">
        <f t="shared" si="17"/>
        <v>0</v>
      </c>
      <c r="U51" s="86">
        <f t="shared" si="17"/>
        <v>0</v>
      </c>
      <c r="V51" s="86">
        <f t="shared" si="17"/>
        <v>0</v>
      </c>
      <c r="W51" s="86">
        <f t="shared" si="17"/>
        <v>0</v>
      </c>
      <c r="X51" s="86">
        <f t="shared" si="17"/>
        <v>0</v>
      </c>
      <c r="Y51" s="86">
        <f t="shared" si="17"/>
        <v>0</v>
      </c>
      <c r="Z51" s="86">
        <f t="shared" si="17"/>
        <v>0</v>
      </c>
      <c r="AA51" s="86">
        <f t="shared" si="17"/>
        <v>0</v>
      </c>
      <c r="AB51" s="86">
        <f t="shared" si="17"/>
        <v>0</v>
      </c>
      <c r="AC51" s="86">
        <f t="shared" si="17"/>
        <v>0</v>
      </c>
      <c r="AD51" s="86">
        <f t="shared" si="17"/>
        <v>0</v>
      </c>
      <c r="AE51" s="86">
        <f t="shared" si="17"/>
        <v>0</v>
      </c>
      <c r="AF51" s="86">
        <f t="shared" si="17"/>
        <v>0</v>
      </c>
      <c r="AG51" s="86">
        <f t="shared" si="17"/>
        <v>0</v>
      </c>
      <c r="AH51" s="86">
        <f t="shared" si="17"/>
        <v>0</v>
      </c>
      <c r="AI51" s="86">
        <f t="shared" ref="T51:AL62" si="18">IF(AH35=0,0,AH51/AH35*AI35*(1+$M$49))</f>
        <v>0</v>
      </c>
      <c r="AJ51" s="86">
        <f t="shared" si="18"/>
        <v>0</v>
      </c>
      <c r="AK51" s="86">
        <f t="shared" si="18"/>
        <v>0</v>
      </c>
      <c r="AL51" s="86">
        <f t="shared" si="18"/>
        <v>0</v>
      </c>
    </row>
    <row r="52" spans="3:38" x14ac:dyDescent="0.35">
      <c r="C52" s="25">
        <f t="shared" ref="C52:C62" si="19">C51+1</f>
        <v>2</v>
      </c>
      <c r="D52" s="17" t="s">
        <v>186</v>
      </c>
      <c r="K52" s="59" t="str">
        <f t="shared" si="15"/>
        <v>MMJPY</v>
      </c>
      <c r="L52" s="60">
        <f t="shared" si="16"/>
        <v>0</v>
      </c>
      <c r="O52" s="87">
        <f>'Actual Data'!O48</f>
        <v>0</v>
      </c>
      <c r="P52" s="87">
        <f>'Actual Data'!P48</f>
        <v>0</v>
      </c>
      <c r="Q52" s="87">
        <f>'Actual Data'!Q48</f>
        <v>0</v>
      </c>
      <c r="R52" s="87">
        <f>'Actual Data'!R48</f>
        <v>0</v>
      </c>
      <c r="S52" s="86">
        <f t="shared" si="17"/>
        <v>0</v>
      </c>
      <c r="T52" s="86">
        <f t="shared" si="18"/>
        <v>0</v>
      </c>
      <c r="U52" s="86">
        <f t="shared" si="18"/>
        <v>0</v>
      </c>
      <c r="V52" s="86">
        <f t="shared" si="18"/>
        <v>0</v>
      </c>
      <c r="W52" s="86">
        <f t="shared" si="18"/>
        <v>0</v>
      </c>
      <c r="X52" s="86">
        <f t="shared" si="18"/>
        <v>0</v>
      </c>
      <c r="Y52" s="86">
        <f t="shared" si="18"/>
        <v>0</v>
      </c>
      <c r="Z52" s="86">
        <f t="shared" si="18"/>
        <v>0</v>
      </c>
      <c r="AA52" s="86">
        <f t="shared" si="18"/>
        <v>0</v>
      </c>
      <c r="AB52" s="86">
        <f t="shared" si="18"/>
        <v>0</v>
      </c>
      <c r="AC52" s="86">
        <f t="shared" si="18"/>
        <v>0</v>
      </c>
      <c r="AD52" s="86">
        <f t="shared" si="18"/>
        <v>0</v>
      </c>
      <c r="AE52" s="86">
        <f t="shared" si="18"/>
        <v>0</v>
      </c>
      <c r="AF52" s="86">
        <f t="shared" si="18"/>
        <v>0</v>
      </c>
      <c r="AG52" s="86">
        <f t="shared" si="18"/>
        <v>0</v>
      </c>
      <c r="AH52" s="86">
        <f t="shared" si="18"/>
        <v>0</v>
      </c>
      <c r="AI52" s="86">
        <f t="shared" si="18"/>
        <v>0</v>
      </c>
      <c r="AJ52" s="86">
        <f t="shared" si="18"/>
        <v>0</v>
      </c>
      <c r="AK52" s="86">
        <f t="shared" si="18"/>
        <v>0</v>
      </c>
      <c r="AL52" s="86">
        <f t="shared" si="18"/>
        <v>0</v>
      </c>
    </row>
    <row r="53" spans="3:38" x14ac:dyDescent="0.35">
      <c r="C53" s="25">
        <f t="shared" si="19"/>
        <v>3</v>
      </c>
      <c r="D53" s="17" t="s">
        <v>187</v>
      </c>
      <c r="K53" s="59" t="str">
        <f t="shared" si="15"/>
        <v>MMJPY</v>
      </c>
      <c r="L53" s="60">
        <f t="shared" si="16"/>
        <v>590</v>
      </c>
      <c r="O53" s="87">
        <f>'Actual Data'!O49</f>
        <v>590</v>
      </c>
      <c r="P53" s="87">
        <f>'Actual Data'!P49</f>
        <v>0</v>
      </c>
      <c r="Q53" s="87">
        <f>'Actual Data'!Q49</f>
        <v>0</v>
      </c>
      <c r="R53" s="87">
        <f>'Actual Data'!R49</f>
        <v>0</v>
      </c>
      <c r="S53" s="86">
        <f t="shared" si="17"/>
        <v>0</v>
      </c>
      <c r="T53" s="86">
        <f t="shared" si="18"/>
        <v>0</v>
      </c>
      <c r="U53" s="86">
        <f t="shared" si="18"/>
        <v>0</v>
      </c>
      <c r="V53" s="86">
        <f t="shared" si="18"/>
        <v>0</v>
      </c>
      <c r="W53" s="86">
        <f t="shared" si="18"/>
        <v>0</v>
      </c>
      <c r="X53" s="86">
        <f t="shared" si="18"/>
        <v>0</v>
      </c>
      <c r="Y53" s="86">
        <f t="shared" si="18"/>
        <v>0</v>
      </c>
      <c r="Z53" s="86">
        <f t="shared" si="18"/>
        <v>0</v>
      </c>
      <c r="AA53" s="86">
        <f t="shared" si="18"/>
        <v>0</v>
      </c>
      <c r="AB53" s="86">
        <f t="shared" si="18"/>
        <v>0</v>
      </c>
      <c r="AC53" s="86">
        <f t="shared" si="18"/>
        <v>0</v>
      </c>
      <c r="AD53" s="86">
        <f t="shared" si="18"/>
        <v>0</v>
      </c>
      <c r="AE53" s="86">
        <f t="shared" si="18"/>
        <v>0</v>
      </c>
      <c r="AF53" s="86">
        <f t="shared" si="18"/>
        <v>0</v>
      </c>
      <c r="AG53" s="86">
        <f t="shared" si="18"/>
        <v>0</v>
      </c>
      <c r="AH53" s="86">
        <f t="shared" si="18"/>
        <v>0</v>
      </c>
      <c r="AI53" s="86">
        <f t="shared" si="18"/>
        <v>0</v>
      </c>
      <c r="AJ53" s="86">
        <f t="shared" si="18"/>
        <v>0</v>
      </c>
      <c r="AK53" s="86">
        <f t="shared" si="18"/>
        <v>0</v>
      </c>
      <c r="AL53" s="86">
        <f t="shared" si="18"/>
        <v>0</v>
      </c>
    </row>
    <row r="54" spans="3:38" x14ac:dyDescent="0.35">
      <c r="C54" s="25">
        <f t="shared" si="19"/>
        <v>4</v>
      </c>
      <c r="D54" s="17" t="s">
        <v>188</v>
      </c>
      <c r="K54" s="59" t="str">
        <f t="shared" si="15"/>
        <v>MMJPY</v>
      </c>
      <c r="L54" s="60">
        <f t="shared" si="16"/>
        <v>806</v>
      </c>
      <c r="O54" s="87">
        <f>'Actual Data'!O50</f>
        <v>806</v>
      </c>
      <c r="P54" s="87">
        <f>'Actual Data'!P50</f>
        <v>0</v>
      </c>
      <c r="Q54" s="87">
        <f>'Actual Data'!Q50</f>
        <v>0</v>
      </c>
      <c r="R54" s="87">
        <f>'Actual Data'!R50</f>
        <v>0</v>
      </c>
      <c r="S54" s="86">
        <f t="shared" si="17"/>
        <v>0</v>
      </c>
      <c r="T54" s="86">
        <f t="shared" si="18"/>
        <v>0</v>
      </c>
      <c r="U54" s="86">
        <f t="shared" si="18"/>
        <v>0</v>
      </c>
      <c r="V54" s="86">
        <f t="shared" si="18"/>
        <v>0</v>
      </c>
      <c r="W54" s="86">
        <f t="shared" si="18"/>
        <v>0</v>
      </c>
      <c r="X54" s="86">
        <f t="shared" si="18"/>
        <v>0</v>
      </c>
      <c r="Y54" s="86">
        <f t="shared" si="18"/>
        <v>0</v>
      </c>
      <c r="Z54" s="86">
        <f t="shared" si="18"/>
        <v>0</v>
      </c>
      <c r="AA54" s="86">
        <f t="shared" si="18"/>
        <v>0</v>
      </c>
      <c r="AB54" s="86">
        <f t="shared" si="18"/>
        <v>0</v>
      </c>
      <c r="AC54" s="86">
        <f t="shared" si="18"/>
        <v>0</v>
      </c>
      <c r="AD54" s="86">
        <f t="shared" si="18"/>
        <v>0</v>
      </c>
      <c r="AE54" s="86">
        <f t="shared" si="18"/>
        <v>0</v>
      </c>
      <c r="AF54" s="86">
        <f t="shared" si="18"/>
        <v>0</v>
      </c>
      <c r="AG54" s="86">
        <f t="shared" si="18"/>
        <v>0</v>
      </c>
      <c r="AH54" s="86">
        <f t="shared" si="18"/>
        <v>0</v>
      </c>
      <c r="AI54" s="86">
        <f t="shared" si="18"/>
        <v>0</v>
      </c>
      <c r="AJ54" s="86">
        <f t="shared" si="18"/>
        <v>0</v>
      </c>
      <c r="AK54" s="86">
        <f t="shared" si="18"/>
        <v>0</v>
      </c>
      <c r="AL54" s="86">
        <f t="shared" si="18"/>
        <v>0</v>
      </c>
    </row>
    <row r="55" spans="3:38" x14ac:dyDescent="0.35">
      <c r="C55" s="25">
        <f t="shared" si="19"/>
        <v>5</v>
      </c>
      <c r="D55" s="17" t="s">
        <v>189</v>
      </c>
      <c r="K55" s="59" t="str">
        <f t="shared" si="15"/>
        <v>MMJPY</v>
      </c>
      <c r="L55" s="60">
        <f t="shared" si="16"/>
        <v>657</v>
      </c>
      <c r="O55" s="87">
        <f>'Actual Data'!O51</f>
        <v>202</v>
      </c>
      <c r="P55" s="87">
        <f>'Actual Data'!P51</f>
        <v>211</v>
      </c>
      <c r="Q55" s="87">
        <f>'Actual Data'!Q51</f>
        <v>244</v>
      </c>
      <c r="R55" s="87">
        <f>'Actual Data'!R51</f>
        <v>0</v>
      </c>
      <c r="S55" s="86">
        <f t="shared" si="17"/>
        <v>0</v>
      </c>
      <c r="T55" s="86">
        <f t="shared" si="18"/>
        <v>0</v>
      </c>
      <c r="U55" s="86">
        <f t="shared" si="18"/>
        <v>0</v>
      </c>
      <c r="V55" s="86">
        <f t="shared" si="18"/>
        <v>0</v>
      </c>
      <c r="W55" s="86">
        <f t="shared" si="18"/>
        <v>0</v>
      </c>
      <c r="X55" s="86">
        <f t="shared" si="18"/>
        <v>0</v>
      </c>
      <c r="Y55" s="86">
        <f t="shared" si="18"/>
        <v>0</v>
      </c>
      <c r="Z55" s="86">
        <f t="shared" si="18"/>
        <v>0</v>
      </c>
      <c r="AA55" s="86">
        <f t="shared" si="18"/>
        <v>0</v>
      </c>
      <c r="AB55" s="86">
        <f t="shared" si="18"/>
        <v>0</v>
      </c>
      <c r="AC55" s="86">
        <f t="shared" si="18"/>
        <v>0</v>
      </c>
      <c r="AD55" s="86">
        <f t="shared" si="18"/>
        <v>0</v>
      </c>
      <c r="AE55" s="86">
        <f t="shared" si="18"/>
        <v>0</v>
      </c>
      <c r="AF55" s="86">
        <f t="shared" si="18"/>
        <v>0</v>
      </c>
      <c r="AG55" s="86">
        <f t="shared" si="18"/>
        <v>0</v>
      </c>
      <c r="AH55" s="86">
        <f t="shared" si="18"/>
        <v>0</v>
      </c>
      <c r="AI55" s="86">
        <f t="shared" si="18"/>
        <v>0</v>
      </c>
      <c r="AJ55" s="86">
        <f t="shared" si="18"/>
        <v>0</v>
      </c>
      <c r="AK55" s="86">
        <f t="shared" si="18"/>
        <v>0</v>
      </c>
      <c r="AL55" s="86">
        <f t="shared" si="18"/>
        <v>0</v>
      </c>
    </row>
    <row r="56" spans="3:38" x14ac:dyDescent="0.35">
      <c r="C56" s="25">
        <f t="shared" si="19"/>
        <v>6</v>
      </c>
      <c r="D56" s="17" t="s">
        <v>190</v>
      </c>
      <c r="K56" s="59" t="str">
        <f t="shared" si="15"/>
        <v>MMJPY</v>
      </c>
      <c r="L56" s="60">
        <f t="shared" si="16"/>
        <v>1051.9601755565211</v>
      </c>
      <c r="O56" s="87">
        <f>'Actual Data'!O52</f>
        <v>103</v>
      </c>
      <c r="P56" s="87">
        <f>'Actual Data'!P52</f>
        <v>145</v>
      </c>
      <c r="Q56" s="87">
        <f>'Actual Data'!Q52</f>
        <v>114</v>
      </c>
      <c r="R56" s="87">
        <f>'Actual Data'!R52</f>
        <v>119</v>
      </c>
      <c r="S56" s="86">
        <f t="shared" si="17"/>
        <v>122.57000000000001</v>
      </c>
      <c r="T56" s="86">
        <f t="shared" si="18"/>
        <v>126.59298246575345</v>
      </c>
      <c r="U56" s="86">
        <f t="shared" si="18"/>
        <v>130.03451300000003</v>
      </c>
      <c r="V56" s="86">
        <f t="shared" si="18"/>
        <v>133.93554839000004</v>
      </c>
      <c r="W56" s="86">
        <f t="shared" si="18"/>
        <v>57.82713170076741</v>
      </c>
      <c r="X56" s="86">
        <f t="shared" si="18"/>
        <v>0</v>
      </c>
      <c r="Y56" s="86">
        <f t="shared" si="18"/>
        <v>0</v>
      </c>
      <c r="Z56" s="86">
        <f t="shared" si="18"/>
        <v>0</v>
      </c>
      <c r="AA56" s="86">
        <f t="shared" si="18"/>
        <v>0</v>
      </c>
      <c r="AB56" s="86">
        <f t="shared" si="18"/>
        <v>0</v>
      </c>
      <c r="AC56" s="86">
        <f t="shared" si="18"/>
        <v>0</v>
      </c>
      <c r="AD56" s="86">
        <f t="shared" si="18"/>
        <v>0</v>
      </c>
      <c r="AE56" s="86">
        <f t="shared" si="18"/>
        <v>0</v>
      </c>
      <c r="AF56" s="86">
        <f t="shared" si="18"/>
        <v>0</v>
      </c>
      <c r="AG56" s="86">
        <f t="shared" si="18"/>
        <v>0</v>
      </c>
      <c r="AH56" s="86">
        <f t="shared" si="18"/>
        <v>0</v>
      </c>
      <c r="AI56" s="86">
        <f t="shared" si="18"/>
        <v>0</v>
      </c>
      <c r="AJ56" s="86">
        <f t="shared" si="18"/>
        <v>0</v>
      </c>
      <c r="AK56" s="86">
        <f t="shared" si="18"/>
        <v>0</v>
      </c>
      <c r="AL56" s="86">
        <f t="shared" si="18"/>
        <v>0</v>
      </c>
    </row>
    <row r="57" spans="3:38" x14ac:dyDescent="0.35">
      <c r="C57" s="25">
        <f t="shared" si="19"/>
        <v>7</v>
      </c>
      <c r="D57" s="17" t="s">
        <v>191</v>
      </c>
      <c r="K57" s="59" t="str">
        <f t="shared" si="15"/>
        <v>MMJPY</v>
      </c>
      <c r="L57" s="60">
        <f t="shared" si="16"/>
        <v>709.98145689927503</v>
      </c>
      <c r="O57" s="87">
        <f>'Actual Data'!O53</f>
        <v>112</v>
      </c>
      <c r="P57" s="87">
        <f>'Actual Data'!P53</f>
        <v>77</v>
      </c>
      <c r="Q57" s="87">
        <f>'Actual Data'!Q53</f>
        <v>94</v>
      </c>
      <c r="R57" s="87">
        <f>'Actual Data'!R53</f>
        <v>67</v>
      </c>
      <c r="S57" s="86">
        <f t="shared" si="17"/>
        <v>69.010000000000005</v>
      </c>
      <c r="T57" s="86">
        <f t="shared" si="18"/>
        <v>71.27504054794521</v>
      </c>
      <c r="U57" s="86">
        <f t="shared" si="18"/>
        <v>73.212709000000004</v>
      </c>
      <c r="V57" s="86">
        <f t="shared" si="18"/>
        <v>75.409090270000007</v>
      </c>
      <c r="W57" s="86">
        <f t="shared" si="18"/>
        <v>71.074617081329876</v>
      </c>
      <c r="X57" s="86">
        <f t="shared" si="18"/>
        <v>0</v>
      </c>
      <c r="Y57" s="86">
        <f t="shared" si="18"/>
        <v>0</v>
      </c>
      <c r="Z57" s="86">
        <f t="shared" si="18"/>
        <v>0</v>
      </c>
      <c r="AA57" s="86">
        <f t="shared" si="18"/>
        <v>0</v>
      </c>
      <c r="AB57" s="86">
        <f t="shared" si="18"/>
        <v>0</v>
      </c>
      <c r="AC57" s="86">
        <f t="shared" si="18"/>
        <v>0</v>
      </c>
      <c r="AD57" s="86">
        <f t="shared" si="18"/>
        <v>0</v>
      </c>
      <c r="AE57" s="86">
        <f t="shared" si="18"/>
        <v>0</v>
      </c>
      <c r="AF57" s="86">
        <f t="shared" si="18"/>
        <v>0</v>
      </c>
      <c r="AG57" s="86">
        <f t="shared" si="18"/>
        <v>0</v>
      </c>
      <c r="AH57" s="86">
        <f t="shared" si="18"/>
        <v>0</v>
      </c>
      <c r="AI57" s="86">
        <f t="shared" si="18"/>
        <v>0</v>
      </c>
      <c r="AJ57" s="86">
        <f t="shared" si="18"/>
        <v>0</v>
      </c>
      <c r="AK57" s="86">
        <f t="shared" si="18"/>
        <v>0</v>
      </c>
      <c r="AL57" s="86">
        <f t="shared" si="18"/>
        <v>0</v>
      </c>
    </row>
    <row r="58" spans="3:38" x14ac:dyDescent="0.35">
      <c r="C58" s="25">
        <f t="shared" si="19"/>
        <v>8</v>
      </c>
      <c r="D58" s="17" t="s">
        <v>192</v>
      </c>
      <c r="K58" s="59" t="str">
        <f t="shared" si="15"/>
        <v>MMJPY</v>
      </c>
      <c r="L58" s="60">
        <f t="shared" si="16"/>
        <v>2850.7062487565809</v>
      </c>
      <c r="O58" s="87">
        <f>'Actual Data'!O54</f>
        <v>238</v>
      </c>
      <c r="P58" s="87">
        <f>'Actual Data'!P54</f>
        <v>183</v>
      </c>
      <c r="Q58" s="87">
        <f>'Actual Data'!Q54</f>
        <v>189</v>
      </c>
      <c r="R58" s="87">
        <f>'Actual Data'!R54</f>
        <v>205</v>
      </c>
      <c r="S58" s="86">
        <f t="shared" si="17"/>
        <v>211.15</v>
      </c>
      <c r="T58" s="86">
        <f t="shared" si="18"/>
        <v>218.08034794520552</v>
      </c>
      <c r="U58" s="86">
        <f t="shared" si="18"/>
        <v>224.00903500000007</v>
      </c>
      <c r="V58" s="86">
        <f t="shared" si="18"/>
        <v>230.72930605000008</v>
      </c>
      <c r="W58" s="86">
        <f t="shared" si="18"/>
        <v>237.65118523150008</v>
      </c>
      <c r="X58" s="86">
        <f t="shared" si="18"/>
        <v>245.45135290019425</v>
      </c>
      <c r="Y58" s="86">
        <f t="shared" si="18"/>
        <v>252.12414241209845</v>
      </c>
      <c r="Z58" s="86">
        <f t="shared" si="18"/>
        <v>259.68786668446143</v>
      </c>
      <c r="AA58" s="86">
        <f t="shared" si="18"/>
        <v>156.8230125331205</v>
      </c>
      <c r="AB58" s="86">
        <f t="shared" si="18"/>
        <v>0</v>
      </c>
      <c r="AC58" s="86">
        <f t="shared" si="18"/>
        <v>0</v>
      </c>
      <c r="AD58" s="86">
        <f t="shared" si="18"/>
        <v>0</v>
      </c>
      <c r="AE58" s="86">
        <f t="shared" si="18"/>
        <v>0</v>
      </c>
      <c r="AF58" s="86">
        <f t="shared" si="18"/>
        <v>0</v>
      </c>
      <c r="AG58" s="86">
        <f t="shared" si="18"/>
        <v>0</v>
      </c>
      <c r="AH58" s="86">
        <f t="shared" si="18"/>
        <v>0</v>
      </c>
      <c r="AI58" s="86">
        <f t="shared" si="18"/>
        <v>0</v>
      </c>
      <c r="AJ58" s="86">
        <f t="shared" si="18"/>
        <v>0</v>
      </c>
      <c r="AK58" s="86">
        <f t="shared" si="18"/>
        <v>0</v>
      </c>
      <c r="AL58" s="86">
        <f t="shared" si="18"/>
        <v>0</v>
      </c>
    </row>
    <row r="59" spans="3:38" x14ac:dyDescent="0.35">
      <c r="C59" s="25">
        <f t="shared" si="19"/>
        <v>9</v>
      </c>
      <c r="D59" s="17" t="s">
        <v>193</v>
      </c>
      <c r="K59" s="59" t="str">
        <f t="shared" si="15"/>
        <v>MMJPY</v>
      </c>
      <c r="L59" s="60">
        <f t="shared" si="16"/>
        <v>3470.0334645125113</v>
      </c>
      <c r="O59" s="87">
        <f>'Actual Data'!O55</f>
        <v>207</v>
      </c>
      <c r="P59" s="87">
        <f>'Actual Data'!P55</f>
        <v>230</v>
      </c>
      <c r="Q59" s="87">
        <f>'Actual Data'!Q55</f>
        <v>145</v>
      </c>
      <c r="R59" s="87">
        <f>'Actual Data'!R55</f>
        <v>200</v>
      </c>
      <c r="S59" s="86">
        <f t="shared" si="17"/>
        <v>206</v>
      </c>
      <c r="T59" s="86">
        <f t="shared" si="18"/>
        <v>212.76131506849316</v>
      </c>
      <c r="U59" s="86">
        <f t="shared" si="18"/>
        <v>218.5454</v>
      </c>
      <c r="V59" s="86">
        <f t="shared" si="18"/>
        <v>225.10176200000001</v>
      </c>
      <c r="W59" s="86">
        <f t="shared" si="18"/>
        <v>231.85481486</v>
      </c>
      <c r="X59" s="86">
        <f t="shared" si="18"/>
        <v>239.46473453677478</v>
      </c>
      <c r="Y59" s="86">
        <f t="shared" si="18"/>
        <v>245.97477308497398</v>
      </c>
      <c r="Z59" s="86">
        <f t="shared" si="18"/>
        <v>253.35401627752321</v>
      </c>
      <c r="AA59" s="86">
        <f t="shared" si="18"/>
        <v>260.95463676584893</v>
      </c>
      <c r="AB59" s="86">
        <f t="shared" si="18"/>
        <v>269.51966840545128</v>
      </c>
      <c r="AC59" s="86">
        <f t="shared" si="18"/>
        <v>276.84677414488914</v>
      </c>
      <c r="AD59" s="86">
        <f t="shared" si="18"/>
        <v>47.655569368557224</v>
      </c>
      <c r="AE59" s="86">
        <f t="shared" si="18"/>
        <v>0</v>
      </c>
      <c r="AF59" s="86">
        <f t="shared" si="18"/>
        <v>0</v>
      </c>
      <c r="AG59" s="86">
        <f t="shared" si="18"/>
        <v>0</v>
      </c>
      <c r="AH59" s="86">
        <f t="shared" si="18"/>
        <v>0</v>
      </c>
      <c r="AI59" s="86">
        <f t="shared" si="18"/>
        <v>0</v>
      </c>
      <c r="AJ59" s="86">
        <f t="shared" si="18"/>
        <v>0</v>
      </c>
      <c r="AK59" s="86">
        <f t="shared" si="18"/>
        <v>0</v>
      </c>
      <c r="AL59" s="86">
        <f t="shared" si="18"/>
        <v>0</v>
      </c>
    </row>
    <row r="60" spans="3:38" x14ac:dyDescent="0.35">
      <c r="C60" s="25">
        <f t="shared" si="19"/>
        <v>10</v>
      </c>
      <c r="D60" s="17" t="s">
        <v>194</v>
      </c>
      <c r="K60" s="59" t="str">
        <f t="shared" si="15"/>
        <v>MMJPY</v>
      </c>
      <c r="L60" s="60">
        <f t="shared" si="16"/>
        <v>4211.396991697573</v>
      </c>
      <c r="O60" s="87">
        <f>'Actual Data'!O56</f>
        <v>241</v>
      </c>
      <c r="P60" s="87">
        <f>'Actual Data'!P56</f>
        <v>244</v>
      </c>
      <c r="Q60" s="87">
        <f>'Actual Data'!Q56</f>
        <v>274</v>
      </c>
      <c r="R60" s="87">
        <f>'Actual Data'!R56</f>
        <v>226</v>
      </c>
      <c r="S60" s="86">
        <f t="shared" si="17"/>
        <v>232.78</v>
      </c>
      <c r="T60" s="86">
        <f t="shared" si="18"/>
        <v>240.42028602739728</v>
      </c>
      <c r="U60" s="86">
        <f t="shared" si="18"/>
        <v>246.95630200000002</v>
      </c>
      <c r="V60" s="86">
        <f t="shared" si="18"/>
        <v>254.36499106000002</v>
      </c>
      <c r="W60" s="86">
        <f t="shared" si="18"/>
        <v>261.99594079180002</v>
      </c>
      <c r="X60" s="86">
        <f t="shared" si="18"/>
        <v>270.59515002655559</v>
      </c>
      <c r="Y60" s="86">
        <f t="shared" si="18"/>
        <v>277.95149358602072</v>
      </c>
      <c r="Z60" s="86">
        <f t="shared" si="18"/>
        <v>286.29003839360132</v>
      </c>
      <c r="AA60" s="86">
        <f t="shared" si="18"/>
        <v>294.87873954540936</v>
      </c>
      <c r="AB60" s="86">
        <f t="shared" si="18"/>
        <v>304.55722529816012</v>
      </c>
      <c r="AC60" s="86">
        <f t="shared" si="18"/>
        <v>312.83685478372485</v>
      </c>
      <c r="AD60" s="86">
        <f t="shared" si="18"/>
        <v>242.76997018490428</v>
      </c>
      <c r="AE60" s="86">
        <f t="shared" si="18"/>
        <v>0</v>
      </c>
      <c r="AF60" s="86">
        <f t="shared" si="18"/>
        <v>0</v>
      </c>
      <c r="AG60" s="86">
        <f t="shared" si="18"/>
        <v>0</v>
      </c>
      <c r="AH60" s="86">
        <f t="shared" si="18"/>
        <v>0</v>
      </c>
      <c r="AI60" s="86">
        <f t="shared" si="18"/>
        <v>0</v>
      </c>
      <c r="AJ60" s="86">
        <f t="shared" si="18"/>
        <v>0</v>
      </c>
      <c r="AK60" s="86">
        <f t="shared" si="18"/>
        <v>0</v>
      </c>
      <c r="AL60" s="86">
        <f t="shared" si="18"/>
        <v>0</v>
      </c>
    </row>
    <row r="61" spans="3:38" x14ac:dyDescent="0.35">
      <c r="C61" s="25">
        <f t="shared" si="19"/>
        <v>11</v>
      </c>
      <c r="D61" s="17" t="s">
        <v>195</v>
      </c>
      <c r="K61" s="59" t="str">
        <f t="shared" si="15"/>
        <v>MMJPY</v>
      </c>
      <c r="L61" s="60">
        <f t="shared" si="16"/>
        <v>1617.5954410248492</v>
      </c>
      <c r="O61" s="91"/>
      <c r="P61" s="91"/>
      <c r="Q61" s="91"/>
      <c r="R61" s="91"/>
      <c r="S61" s="91"/>
      <c r="T61" s="91"/>
      <c r="U61" s="84">
        <f>300/365*U45</f>
        <v>149.58904109589039</v>
      </c>
      <c r="V61" s="86">
        <f t="shared" si="18"/>
        <v>309</v>
      </c>
      <c r="W61" s="86">
        <f t="shared" si="18"/>
        <v>318.27</v>
      </c>
      <c r="X61" s="86">
        <f t="shared" si="18"/>
        <v>328.71623178082189</v>
      </c>
      <c r="Y61" s="86">
        <f t="shared" si="18"/>
        <v>337.65264299999996</v>
      </c>
      <c r="Z61" s="86">
        <f t="shared" si="18"/>
        <v>174.36752514813696</v>
      </c>
      <c r="AA61" s="86">
        <f t="shared" si="18"/>
        <v>0</v>
      </c>
      <c r="AB61" s="86">
        <f t="shared" si="18"/>
        <v>0</v>
      </c>
      <c r="AC61" s="86">
        <f t="shared" si="18"/>
        <v>0</v>
      </c>
      <c r="AD61" s="86">
        <f t="shared" si="18"/>
        <v>0</v>
      </c>
      <c r="AE61" s="86">
        <f t="shared" si="18"/>
        <v>0</v>
      </c>
      <c r="AF61" s="86">
        <f t="shared" si="18"/>
        <v>0</v>
      </c>
      <c r="AG61" s="86">
        <f t="shared" si="18"/>
        <v>0</v>
      </c>
      <c r="AH61" s="86">
        <f t="shared" si="18"/>
        <v>0</v>
      </c>
      <c r="AI61" s="86">
        <f t="shared" si="18"/>
        <v>0</v>
      </c>
      <c r="AJ61" s="86">
        <f t="shared" si="18"/>
        <v>0</v>
      </c>
      <c r="AK61" s="86">
        <f t="shared" si="18"/>
        <v>0</v>
      </c>
      <c r="AL61" s="86">
        <f t="shared" si="18"/>
        <v>0</v>
      </c>
    </row>
    <row r="62" spans="3:38" x14ac:dyDescent="0.35">
      <c r="C62" s="25">
        <f t="shared" si="19"/>
        <v>12</v>
      </c>
      <c r="D62" s="17" t="s">
        <v>196</v>
      </c>
      <c r="K62" s="59" t="str">
        <f t="shared" si="15"/>
        <v>MMJPY</v>
      </c>
      <c r="L62" s="60">
        <f t="shared" si="16"/>
        <v>2695.9488030779462</v>
      </c>
      <c r="O62" s="91"/>
      <c r="P62" s="91"/>
      <c r="Q62" s="91"/>
      <c r="R62" s="91"/>
      <c r="S62" s="91"/>
      <c r="T62" s="91"/>
      <c r="U62" s="91"/>
      <c r="V62" s="84">
        <f>500/365*V46</f>
        <v>249.31506849315068</v>
      </c>
      <c r="W62" s="86">
        <f t="shared" si="18"/>
        <v>515</v>
      </c>
      <c r="X62" s="86">
        <f t="shared" si="18"/>
        <v>531.90328767123299</v>
      </c>
      <c r="Y62" s="86">
        <f t="shared" si="18"/>
        <v>546.36350000000016</v>
      </c>
      <c r="Z62" s="86">
        <f t="shared" si="18"/>
        <v>562.75440500000013</v>
      </c>
      <c r="AA62" s="86">
        <f t="shared" si="18"/>
        <v>290.61254191356176</v>
      </c>
      <c r="AB62" s="86">
        <f t="shared" si="18"/>
        <v>0</v>
      </c>
      <c r="AC62" s="86">
        <f t="shared" si="18"/>
        <v>0</v>
      </c>
      <c r="AD62" s="86">
        <f t="shared" si="18"/>
        <v>0</v>
      </c>
      <c r="AE62" s="86">
        <f t="shared" si="18"/>
        <v>0</v>
      </c>
      <c r="AF62" s="86">
        <f t="shared" si="18"/>
        <v>0</v>
      </c>
      <c r="AG62" s="86">
        <f t="shared" si="18"/>
        <v>0</v>
      </c>
      <c r="AH62" s="86">
        <f t="shared" si="18"/>
        <v>0</v>
      </c>
      <c r="AI62" s="86">
        <f t="shared" si="18"/>
        <v>0</v>
      </c>
      <c r="AJ62" s="86">
        <f t="shared" si="18"/>
        <v>0</v>
      </c>
      <c r="AK62" s="86">
        <f t="shared" si="18"/>
        <v>0</v>
      </c>
      <c r="AL62" s="86">
        <f t="shared" si="18"/>
        <v>0</v>
      </c>
    </row>
    <row r="63" spans="3:38" x14ac:dyDescent="0.35">
      <c r="D63" s="8" t="s">
        <v>219</v>
      </c>
      <c r="E63" s="9"/>
      <c r="F63" s="9"/>
      <c r="G63" s="9"/>
      <c r="H63" s="9"/>
      <c r="I63" s="9"/>
      <c r="J63" s="9"/>
      <c r="K63" s="61" t="str">
        <f t="shared" si="15"/>
        <v>MMJPY</v>
      </c>
      <c r="L63" s="62">
        <f t="shared" si="16"/>
        <v>18660.622581525258</v>
      </c>
      <c r="M63" s="9"/>
      <c r="N63" s="9"/>
      <c r="O63" s="78">
        <f>SUM(O51:O62)</f>
        <v>2499</v>
      </c>
      <c r="P63" s="78">
        <f>SUM(P51:P62)</f>
        <v>1090</v>
      </c>
      <c r="Q63" s="78">
        <f>SUM(Q51:Q62)</f>
        <v>1060</v>
      </c>
      <c r="R63" s="78">
        <f>SUM(R51:R62)</f>
        <v>817</v>
      </c>
      <c r="S63" s="78">
        <f>SUM(S51:S62)</f>
        <v>841.51</v>
      </c>
      <c r="T63" s="78">
        <f t="shared" ref="T63:U63" si="20">SUM(T51:T62)</f>
        <v>869.12997205479462</v>
      </c>
      <c r="U63" s="78">
        <f t="shared" si="20"/>
        <v>1042.3470000958905</v>
      </c>
      <c r="V63" s="78">
        <f t="shared" ref="V63:AL63" si="21">SUM(V51:V62)</f>
        <v>1477.8557662631508</v>
      </c>
      <c r="W63" s="78">
        <f t="shared" si="21"/>
        <v>1693.6736896653974</v>
      </c>
      <c r="X63" s="78">
        <f t="shared" si="21"/>
        <v>1616.1307569155797</v>
      </c>
      <c r="Y63" s="78">
        <f t="shared" si="21"/>
        <v>1660.0665520830933</v>
      </c>
      <c r="Z63" s="78">
        <f t="shared" si="21"/>
        <v>1536.4538515037229</v>
      </c>
      <c r="AA63" s="78">
        <f t="shared" si="21"/>
        <v>1003.2689307579406</v>
      </c>
      <c r="AB63" s="78">
        <f t="shared" si="21"/>
        <v>574.0768937036114</v>
      </c>
      <c r="AC63" s="78">
        <f t="shared" si="21"/>
        <v>589.68362892861398</v>
      </c>
      <c r="AD63" s="78">
        <f t="shared" si="21"/>
        <v>290.42553955346148</v>
      </c>
      <c r="AE63" s="78">
        <f t="shared" si="21"/>
        <v>0</v>
      </c>
      <c r="AF63" s="78">
        <f t="shared" si="21"/>
        <v>0</v>
      </c>
      <c r="AG63" s="78">
        <f t="shared" si="21"/>
        <v>0</v>
      </c>
      <c r="AH63" s="78">
        <f t="shared" si="21"/>
        <v>0</v>
      </c>
      <c r="AI63" s="78">
        <f t="shared" si="21"/>
        <v>0</v>
      </c>
      <c r="AJ63" s="78">
        <f t="shared" si="21"/>
        <v>0</v>
      </c>
      <c r="AK63" s="78">
        <f t="shared" si="21"/>
        <v>0</v>
      </c>
      <c r="AL63" s="78">
        <f t="shared" si="21"/>
        <v>0</v>
      </c>
    </row>
    <row r="64" spans="3:38"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sheetData>
  <phoneticPr fontId="2"/>
  <conditionalFormatting sqref="O5:AL5">
    <cfRule type="expression" dxfId="249" priority="9">
      <formula>O5="Fcst"</formula>
    </cfRule>
    <cfRule type="expression" dxfId="248" priority="10">
      <formula>O5="Act"</formula>
    </cfRule>
  </conditionalFormatting>
  <conditionalFormatting sqref="J4">
    <cfRule type="expression" dxfId="247" priority="7">
      <formula>J4=TRUE</formula>
    </cfRule>
    <cfRule type="expression" dxfId="246" priority="8">
      <formula>J4=FALSE</formula>
    </cfRule>
  </conditionalFormatting>
  <conditionalFormatting sqref="J3">
    <cfRule type="expression" dxfId="245" priority="5">
      <formula>J3="OK"</formula>
    </cfRule>
    <cfRule type="expression" dxfId="244" priority="6">
      <formula>J3="ERROR"</formula>
    </cfRule>
  </conditionalFormatting>
  <conditionalFormatting sqref="O9:AL10">
    <cfRule type="cellIs" dxfId="243" priority="11" stopIfTrue="1" operator="equal">
      <formula>TRUE</formula>
    </cfRule>
    <cfRule type="cellIs" dxfId="242" priority="12" stopIfTrue="1" operator="equal">
      <formula>FALSE</formula>
    </cfRule>
  </conditionalFormatting>
  <conditionalFormatting sqref="AA5:AD5">
    <cfRule type="expression" dxfId="241" priority="1">
      <formula>AA5="Fcst"</formula>
    </cfRule>
    <cfRule type="expression" dxfId="240" priority="2">
      <formula>AA5="Act"</formula>
    </cfRule>
  </conditionalFormatting>
  <conditionalFormatting sqref="AA9:AD10">
    <cfRule type="cellIs" dxfId="239" priority="3" stopIfTrue="1" operator="equal">
      <formula>TRUE</formula>
    </cfRule>
    <cfRule type="cellIs" dxfId="238"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O22" sqref="O22"/>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3"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-1568</v>
      </c>
      <c r="O24" s="81">
        <v>-382</v>
      </c>
      <c r="P24" s="81">
        <v>-395</v>
      </c>
      <c r="Q24" s="81">
        <v>-405</v>
      </c>
      <c r="R24" s="81">
        <v>-386</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-1286</v>
      </c>
      <c r="O25" s="84">
        <v>-206</v>
      </c>
      <c r="P25" s="81">
        <v>-396</v>
      </c>
      <c r="Q25" s="81">
        <v>-374</v>
      </c>
      <c r="R25" s="81">
        <v>-310</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-1021</v>
      </c>
      <c r="O26" s="84">
        <v>-354</v>
      </c>
      <c r="P26" s="81">
        <v>-342</v>
      </c>
      <c r="Q26" s="81">
        <v>-166</v>
      </c>
      <c r="R26" s="81">
        <v>-159</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-69</v>
      </c>
      <c r="O27" s="84">
        <v>-21</v>
      </c>
      <c r="P27" s="81">
        <v>-18</v>
      </c>
      <c r="Q27" s="81">
        <v>-16</v>
      </c>
      <c r="R27" s="81">
        <v>-14</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-92</v>
      </c>
      <c r="O35" s="84">
        <v>-25</v>
      </c>
      <c r="P35" s="84">
        <v>-24</v>
      </c>
      <c r="Q35" s="84">
        <v>-22</v>
      </c>
      <c r="R35" s="84">
        <v>-21</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-657</v>
      </c>
      <c r="O38" s="84">
        <v>-141</v>
      </c>
      <c r="P38" s="84">
        <v>-127</v>
      </c>
      <c r="Q38" s="84">
        <v>-179</v>
      </c>
      <c r="R38" s="84">
        <v>-210</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415</v>
      </c>
      <c r="O95" s="81">
        <v>139</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427</v>
      </c>
      <c r="O96" s="81">
        <v>0</v>
      </c>
      <c r="P96" s="81">
        <v>183</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73</v>
      </c>
      <c r="O97" s="81">
        <v>0</v>
      </c>
      <c r="P97" s="81">
        <v>0</v>
      </c>
      <c r="Q97" s="81">
        <v>44</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0</v>
      </c>
      <c r="Q98" s="81">
        <v>23</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0</v>
      </c>
      <c r="Q99" s="81">
        <v>26</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0</v>
      </c>
      <c r="P100" s="81">
        <v>54</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0</v>
      </c>
      <c r="O101" s="81">
        <v>0</v>
      </c>
      <c r="P101" s="81">
        <v>0</v>
      </c>
      <c r="Q101" s="81">
        <v>0</v>
      </c>
      <c r="R101" s="81">
        <v>0</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0</v>
      </c>
      <c r="O102" s="81">
        <v>0</v>
      </c>
      <c r="P102" s="81">
        <v>0</v>
      </c>
      <c r="Q102" s="81">
        <v>0</v>
      </c>
      <c r="R102" s="81">
        <v>0</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1286</v>
      </c>
      <c r="M105" s="9"/>
      <c r="N105" s="9"/>
      <c r="O105" s="78">
        <f>SUM(O93:O104)</f>
        <v>206</v>
      </c>
      <c r="P105" s="13">
        <f>SUM(P93:P104)</f>
        <v>396</v>
      </c>
      <c r="Q105" s="13">
        <f>SUM(Q93:Q104)</f>
        <v>374</v>
      </c>
      <c r="R105" s="13">
        <f>SUM(R93:R104)</f>
        <v>310</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6</v>
      </c>
      <c r="O109" s="81">
        <v>6</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146</v>
      </c>
      <c r="O110" s="81">
        <v>92</v>
      </c>
      <c r="P110" s="81">
        <v>54</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244</v>
      </c>
      <c r="O111" s="81">
        <v>122</v>
      </c>
      <c r="P111" s="81">
        <v>122</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109</v>
      </c>
      <c r="O112" s="81">
        <v>29</v>
      </c>
      <c r="P112" s="81">
        <v>29</v>
      </c>
      <c r="Q112" s="81">
        <v>29</v>
      </c>
      <c r="R112" s="81">
        <v>22</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123</v>
      </c>
      <c r="O116" s="81">
        <v>27</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117</v>
      </c>
      <c r="O117" s="81">
        <v>9</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1021</v>
      </c>
      <c r="M120" s="9"/>
      <c r="N120" s="9"/>
      <c r="O120" s="78">
        <f>SUM(O108:O119)</f>
        <v>354</v>
      </c>
      <c r="P120" s="13">
        <f>SUM(P108:P119)</f>
        <v>342</v>
      </c>
      <c r="Q120" s="13">
        <f>SUM(Q108:Q119)</f>
        <v>166</v>
      </c>
      <c r="R120" s="13">
        <f>SUM(R108:R119)</f>
        <v>159</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2</v>
      </c>
      <c r="O125" s="81">
        <v>1</v>
      </c>
      <c r="P125" s="81">
        <v>1</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3</v>
      </c>
      <c r="O126" s="81">
        <v>2</v>
      </c>
      <c r="P126" s="81">
        <v>1</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3</v>
      </c>
      <c r="O127" s="81">
        <v>1</v>
      </c>
      <c r="P127" s="81">
        <v>1</v>
      </c>
      <c r="Q127" s="81">
        <v>1</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4</v>
      </c>
      <c r="O128" s="81">
        <v>1</v>
      </c>
      <c r="P128" s="81">
        <v>1</v>
      </c>
      <c r="Q128" s="81">
        <v>1</v>
      </c>
      <c r="R128" s="81">
        <v>1</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5</v>
      </c>
      <c r="O129" s="81">
        <v>2</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15</v>
      </c>
      <c r="O130" s="81">
        <v>4</v>
      </c>
      <c r="P130" s="81">
        <v>4</v>
      </c>
      <c r="Q130" s="81">
        <v>4</v>
      </c>
      <c r="R130" s="81">
        <v>3</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17</v>
      </c>
      <c r="O131" s="81">
        <v>5</v>
      </c>
      <c r="P131" s="81">
        <v>4</v>
      </c>
      <c r="Q131" s="81">
        <v>4</v>
      </c>
      <c r="R131" s="81">
        <v>4</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20</v>
      </c>
      <c r="O132" s="81">
        <v>5</v>
      </c>
      <c r="P132" s="81">
        <v>5</v>
      </c>
      <c r="Q132" s="81">
        <v>5</v>
      </c>
      <c r="R132" s="81">
        <v>5</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69</v>
      </c>
      <c r="M135" s="9"/>
      <c r="N135" s="9"/>
      <c r="O135" s="78">
        <f>SUM(O123:O134)</f>
        <v>21</v>
      </c>
      <c r="P135" s="13">
        <f>SUM(P123:P134)</f>
        <v>18</v>
      </c>
      <c r="Q135" s="13">
        <f>SUM(Q123:Q134)</f>
        <v>16</v>
      </c>
      <c r="R135" s="13">
        <f>SUM(R123:R134)</f>
        <v>14</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1">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45566</v>
      </c>
      <c r="P154" s="81">
        <v>1300</v>
      </c>
      <c r="Q154" s="84">
        <v>5</v>
      </c>
      <c r="T154"/>
      <c r="U154"/>
      <c r="V154"/>
      <c r="W154" s="82"/>
      <c r="X154" s="82"/>
    </row>
    <row r="155" spans="2:38" x14ac:dyDescent="0.35">
      <c r="C155" s="25">
        <f t="shared" si="28"/>
        <v>12</v>
      </c>
      <c r="D155" s="17" t="s">
        <v>196</v>
      </c>
      <c r="O155" s="83">
        <v>45931</v>
      </c>
      <c r="P155" s="81">
        <v>2200</v>
      </c>
      <c r="Q155" s="81">
        <v>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6</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146</v>
      </c>
      <c r="O161" s="81">
        <v>54</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244</v>
      </c>
      <c r="O162" s="81">
        <v>122</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110</v>
      </c>
      <c r="O163" s="81">
        <v>80</v>
      </c>
      <c r="P163" s="81">
        <v>51</v>
      </c>
      <c r="Q163" s="81">
        <v>22</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129</v>
      </c>
      <c r="O164" s="81">
        <v>113</v>
      </c>
      <c r="P164" s="81">
        <v>98</v>
      </c>
      <c r="Q164" s="81">
        <v>83</v>
      </c>
      <c r="R164" s="81">
        <v>67</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157</v>
      </c>
      <c r="O165" s="81">
        <v>140</v>
      </c>
      <c r="P165" s="81">
        <v>122</v>
      </c>
      <c r="Q165" s="81">
        <v>104</v>
      </c>
      <c r="R165" s="81">
        <v>87</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452</v>
      </c>
      <c r="O166" s="81">
        <v>416</v>
      </c>
      <c r="P166" s="81">
        <v>380</v>
      </c>
      <c r="Q166" s="81">
        <v>345</v>
      </c>
      <c r="R166" s="81">
        <v>309</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483</v>
      </c>
      <c r="O167" s="81">
        <v>456</v>
      </c>
      <c r="P167" s="81">
        <v>424</v>
      </c>
      <c r="Q167" s="81">
        <v>392</v>
      </c>
      <c r="R167" s="81">
        <v>360</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543</v>
      </c>
      <c r="O168" s="81">
        <v>534</v>
      </c>
      <c r="P168" s="81">
        <v>498</v>
      </c>
      <c r="Q168" s="81">
        <v>461</v>
      </c>
      <c r="R168" s="81">
        <v>425</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2270</v>
      </c>
      <c r="O171" s="13">
        <f>SUM(O159:O170)</f>
        <v>1915</v>
      </c>
      <c r="P171" s="13">
        <f>SUM(P159:P170)</f>
        <v>1573</v>
      </c>
      <c r="Q171" s="13">
        <f>SUM(Q159:Q170)</f>
        <v>1407</v>
      </c>
      <c r="R171" s="13">
        <f>SUM(R159:R170)</f>
        <v>1248</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90" zoomScaleNormal="9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2"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2022-06-23T04:14:55Z</dcterms:modified>
</cp:coreProperties>
</file>