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5 - Ship Case\"/>
    </mc:Choice>
  </mc:AlternateContent>
  <xr:revisionPtr revIDLastSave="0" documentId="8_{44DA4FD1-43FC-4CF8-87C7-B76B7B610696}"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13" l="1"/>
  <c r="R29" i="13"/>
  <c r="Q29" i="13"/>
  <c r="P29" i="13"/>
  <c r="O29" i="13"/>
  <c r="P28" i="13"/>
  <c r="Q28" i="13"/>
  <c r="R28" i="13"/>
  <c r="S28" i="13"/>
  <c r="T28" i="13"/>
  <c r="U28" i="13"/>
  <c r="V28" i="13"/>
  <c r="W28" i="13"/>
  <c r="X28" i="13"/>
  <c r="Y28" i="13"/>
  <c r="Z28" i="13"/>
  <c r="AA28" i="13"/>
  <c r="AB28" i="13"/>
  <c r="AC28" i="13"/>
  <c r="AD28" i="13"/>
  <c r="AE28" i="13"/>
  <c r="AF28" i="13"/>
  <c r="AG28" i="13"/>
  <c r="AH28" i="13"/>
  <c r="AI28" i="13"/>
  <c r="AJ28" i="13"/>
  <c r="AK28" i="13"/>
  <c r="AL28" i="13"/>
  <c r="O28" i="13"/>
  <c r="R98" i="13"/>
  <c r="Q98" i="13"/>
  <c r="P98" i="13"/>
  <c r="O98" i="13"/>
  <c r="S98" i="13"/>
  <c r="S96" i="13"/>
  <c r="T96" i="13"/>
  <c r="T98" i="13" s="1"/>
  <c r="U96" i="13"/>
  <c r="V96" i="13"/>
  <c r="W96" i="13"/>
  <c r="W98" i="13" s="1"/>
  <c r="X96" i="13"/>
  <c r="Y96" i="13"/>
  <c r="Z96" i="13"/>
  <c r="AA96" i="13"/>
  <c r="AB96" i="13"/>
  <c r="AC96" i="13"/>
  <c r="AD96" i="13"/>
  <c r="AE96" i="13"/>
  <c r="AE98" i="13" s="1"/>
  <c r="AF96" i="13"/>
  <c r="AG96" i="13"/>
  <c r="AH96" i="13"/>
  <c r="AI96" i="13"/>
  <c r="AJ96" i="13"/>
  <c r="AK96" i="13"/>
  <c r="AL96" i="13"/>
  <c r="S97" i="13"/>
  <c r="T97" i="13"/>
  <c r="U97" i="13"/>
  <c r="U98" i="13" s="1"/>
  <c r="V97" i="13"/>
  <c r="W97" i="13"/>
  <c r="X97" i="13"/>
  <c r="X98" i="13" s="1"/>
  <c r="Y97" i="13"/>
  <c r="Z97" i="13"/>
  <c r="AA97" i="13"/>
  <c r="AB97" i="13"/>
  <c r="AC97" i="13"/>
  <c r="AD97" i="13"/>
  <c r="AE97" i="13"/>
  <c r="AF97" i="13"/>
  <c r="AF98" i="13" s="1"/>
  <c r="AG97" i="13"/>
  <c r="AH97" i="13"/>
  <c r="AI97" i="13"/>
  <c r="AJ97" i="13"/>
  <c r="AK97" i="13"/>
  <c r="AL97" i="13"/>
  <c r="V98" i="13"/>
  <c r="Y98" i="13"/>
  <c r="Z98" i="13"/>
  <c r="AA98" i="13"/>
  <c r="AB98" i="13"/>
  <c r="AC98" i="13"/>
  <c r="AD98" i="13"/>
  <c r="AG98" i="13"/>
  <c r="AH98" i="13"/>
  <c r="AI98" i="13"/>
  <c r="AJ98" i="13"/>
  <c r="AK98" i="13"/>
  <c r="AL98" i="13"/>
  <c r="P93" i="13"/>
  <c r="P92" i="13"/>
  <c r="Q92" i="13"/>
  <c r="Q93" i="13" s="1"/>
  <c r="R92" i="13"/>
  <c r="R93" i="13" s="1"/>
  <c r="S92" i="13"/>
  <c r="S93" i="13" s="1"/>
  <c r="T92" i="13"/>
  <c r="U92" i="13"/>
  <c r="V92" i="13"/>
  <c r="W92" i="13"/>
  <c r="X92" i="13"/>
  <c r="Y92" i="13"/>
  <c r="Z92" i="13"/>
  <c r="AA92" i="13"/>
  <c r="AA93" i="13" s="1"/>
  <c r="AB92" i="13"/>
  <c r="AC92" i="13"/>
  <c r="AD92" i="13"/>
  <c r="AE92" i="13"/>
  <c r="AE93" i="13" s="1"/>
  <c r="AF92" i="13"/>
  <c r="AG92" i="13"/>
  <c r="AH92" i="13"/>
  <c r="AI92" i="13"/>
  <c r="AI93" i="13" s="1"/>
  <c r="AJ92" i="13"/>
  <c r="AJ93" i="13" s="1"/>
  <c r="AK92" i="13"/>
  <c r="AL92" i="13"/>
  <c r="AL93" i="13" s="1"/>
  <c r="O92" i="13"/>
  <c r="O93" i="13" s="1"/>
  <c r="K91" i="13"/>
  <c r="AK93" i="13"/>
  <c r="AC93" i="13"/>
  <c r="AB93" i="13"/>
  <c r="U93" i="13"/>
  <c r="T93" i="13"/>
  <c r="K93" i="13"/>
  <c r="AH93" i="13"/>
  <c r="AG93" i="13"/>
  <c r="AF93" i="13"/>
  <c r="AD93" i="13"/>
  <c r="Z93" i="13"/>
  <c r="Y93" i="13"/>
  <c r="X93" i="13"/>
  <c r="V93" i="13"/>
  <c r="V88" i="13"/>
  <c r="AI88" i="13"/>
  <c r="K88" i="13"/>
  <c r="P87" i="13"/>
  <c r="P88" i="13" s="1"/>
  <c r="Q87" i="13"/>
  <c r="Q88" i="13" s="1"/>
  <c r="R87" i="13"/>
  <c r="R88" i="13" s="1"/>
  <c r="S87" i="13"/>
  <c r="S88" i="13" s="1"/>
  <c r="T87" i="13"/>
  <c r="T88" i="13" s="1"/>
  <c r="U87" i="13"/>
  <c r="U88" i="13" s="1"/>
  <c r="V87" i="13"/>
  <c r="W87" i="13"/>
  <c r="W88" i="13" s="1"/>
  <c r="X87" i="13"/>
  <c r="X88" i="13" s="1"/>
  <c r="Y87" i="13"/>
  <c r="Y88" i="13" s="1"/>
  <c r="Z87" i="13"/>
  <c r="Z88" i="13" s="1"/>
  <c r="AA87" i="13"/>
  <c r="AA88" i="13" s="1"/>
  <c r="AB87" i="13"/>
  <c r="AB88" i="13" s="1"/>
  <c r="AC87" i="13"/>
  <c r="AC88" i="13" s="1"/>
  <c r="AD87" i="13"/>
  <c r="AD88" i="13" s="1"/>
  <c r="AE87" i="13"/>
  <c r="AE88" i="13" s="1"/>
  <c r="AF87" i="13"/>
  <c r="AF88" i="13" s="1"/>
  <c r="AG87" i="13"/>
  <c r="AG88" i="13" s="1"/>
  <c r="AH87" i="13"/>
  <c r="AH88" i="13" s="1"/>
  <c r="AI87" i="13"/>
  <c r="AJ87" i="13"/>
  <c r="AJ88" i="13" s="1"/>
  <c r="AK87" i="13"/>
  <c r="AK88" i="13" s="1"/>
  <c r="AL87" i="13"/>
  <c r="AL88" i="13" s="1"/>
  <c r="O87" i="13"/>
  <c r="O88" i="13" s="1"/>
  <c r="K86" i="13"/>
  <c r="K98" i="13"/>
  <c r="K97" i="13"/>
  <c r="K96" i="13"/>
  <c r="P82" i="13"/>
  <c r="P27" i="13" s="1"/>
  <c r="Q82" i="13"/>
  <c r="Q27" i="13" s="1"/>
  <c r="R82" i="13"/>
  <c r="R27" i="13" s="1"/>
  <c r="S82" i="13"/>
  <c r="S27" i="13" s="1"/>
  <c r="T82" i="13"/>
  <c r="U82" i="13"/>
  <c r="U27" i="13" s="1"/>
  <c r="V82" i="13"/>
  <c r="V27" i="13" s="1"/>
  <c r="W82" i="13"/>
  <c r="W27" i="13" s="1"/>
  <c r="X82" i="13"/>
  <c r="X27" i="13" s="1"/>
  <c r="Y82" i="13"/>
  <c r="Y27" i="13" s="1"/>
  <c r="Z82" i="13"/>
  <c r="Z27" i="13" s="1"/>
  <c r="AA82" i="13"/>
  <c r="AA27" i="13" s="1"/>
  <c r="AB82" i="13"/>
  <c r="AB27" i="13" s="1"/>
  <c r="AC82" i="13"/>
  <c r="AC27" i="13" s="1"/>
  <c r="AD82" i="13"/>
  <c r="AD27" i="13" s="1"/>
  <c r="AE82" i="13"/>
  <c r="AE27" i="13" s="1"/>
  <c r="AF82" i="13"/>
  <c r="AF27" i="13" s="1"/>
  <c r="AG82" i="13"/>
  <c r="AG27" i="13" s="1"/>
  <c r="AH82" i="13"/>
  <c r="AH27" i="13" s="1"/>
  <c r="AI82" i="13"/>
  <c r="AI27" i="13" s="1"/>
  <c r="AJ82" i="13"/>
  <c r="AJ27" i="13" s="1"/>
  <c r="AK82" i="13"/>
  <c r="AK27" i="13" s="1"/>
  <c r="AL82" i="13"/>
  <c r="AL27" i="13" s="1"/>
  <c r="O82" i="13"/>
  <c r="O27" i="13" s="1"/>
  <c r="T397" i="15"/>
  <c r="S397" i="15"/>
  <c r="R397" i="15"/>
  <c r="Q397" i="15"/>
  <c r="P397" i="15"/>
  <c r="O397" i="15"/>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P369" i="15"/>
  <c r="Q369" i="15"/>
  <c r="R369" i="15"/>
  <c r="S369" i="15"/>
  <c r="T369" i="15"/>
  <c r="U369" i="15"/>
  <c r="V369" i="15"/>
  <c r="W369" i="15"/>
  <c r="X369" i="15"/>
  <c r="Y369" i="15"/>
  <c r="Z369" i="15"/>
  <c r="AA369" i="15"/>
  <c r="AB369" i="15"/>
  <c r="AC369" i="15"/>
  <c r="AD369" i="15"/>
  <c r="AE369" i="15"/>
  <c r="AF369" i="15"/>
  <c r="AG369" i="15"/>
  <c r="AH369" i="15"/>
  <c r="AI369" i="15"/>
  <c r="AJ369" i="15"/>
  <c r="AK369" i="15"/>
  <c r="AL369" i="15"/>
  <c r="P370" i="15"/>
  <c r="Q370" i="15"/>
  <c r="R370" i="15"/>
  <c r="S370" i="15"/>
  <c r="T370" i="15"/>
  <c r="U370" i="15"/>
  <c r="V370" i="15"/>
  <c r="W370" i="15"/>
  <c r="X370" i="15"/>
  <c r="Y370" i="15"/>
  <c r="Z370" i="15"/>
  <c r="AA370" i="15"/>
  <c r="AB370" i="15"/>
  <c r="AC370" i="15"/>
  <c r="AD370" i="15"/>
  <c r="AE370" i="15"/>
  <c r="AF370" i="15"/>
  <c r="AG370" i="15"/>
  <c r="AH370" i="15"/>
  <c r="AI370" i="15"/>
  <c r="AJ370" i="15"/>
  <c r="AK370" i="15"/>
  <c r="AL370" i="15"/>
  <c r="P371" i="15"/>
  <c r="Q371" i="15"/>
  <c r="R371" i="15"/>
  <c r="S371" i="15"/>
  <c r="T371" i="15"/>
  <c r="U371" i="15"/>
  <c r="V371" i="15"/>
  <c r="W371" i="15"/>
  <c r="X371" i="15"/>
  <c r="Y371" i="15"/>
  <c r="Z371" i="15"/>
  <c r="AA371" i="15"/>
  <c r="AB371" i="15"/>
  <c r="AC371" i="15"/>
  <c r="AD371" i="15"/>
  <c r="AE371" i="15"/>
  <c r="AF371" i="15"/>
  <c r="AG371" i="15"/>
  <c r="AH371" i="15"/>
  <c r="AI371" i="15"/>
  <c r="AJ371" i="15"/>
  <c r="AK371" i="15"/>
  <c r="AL371" i="15"/>
  <c r="P372" i="15"/>
  <c r="Q372" i="15"/>
  <c r="R372" i="15"/>
  <c r="S372" i="15"/>
  <c r="T372" i="15"/>
  <c r="U372" i="15"/>
  <c r="V372" i="15"/>
  <c r="W372" i="15"/>
  <c r="X372" i="15"/>
  <c r="Y372" i="15"/>
  <c r="Z372" i="15"/>
  <c r="AA372" i="15"/>
  <c r="AB372" i="15"/>
  <c r="AC372" i="15"/>
  <c r="AD372" i="15"/>
  <c r="AE372" i="15"/>
  <c r="AF372" i="15"/>
  <c r="AG372" i="15"/>
  <c r="AH372" i="15"/>
  <c r="AI372" i="15"/>
  <c r="AJ372" i="15"/>
  <c r="AK372" i="15"/>
  <c r="AL372" i="15"/>
  <c r="P373" i="15"/>
  <c r="Q373" i="15"/>
  <c r="R373" i="15"/>
  <c r="S373" i="15"/>
  <c r="T373" i="15"/>
  <c r="U373" i="15"/>
  <c r="V373" i="15"/>
  <c r="W373" i="15"/>
  <c r="X373" i="15"/>
  <c r="Y373" i="15"/>
  <c r="Z373" i="15"/>
  <c r="AA373" i="15"/>
  <c r="AB373" i="15"/>
  <c r="AC373" i="15"/>
  <c r="AD373" i="15"/>
  <c r="AE373" i="15"/>
  <c r="AF373" i="15"/>
  <c r="AG373" i="15"/>
  <c r="AH373" i="15"/>
  <c r="AI373" i="15"/>
  <c r="AJ373" i="15"/>
  <c r="AK373" i="15"/>
  <c r="AL373" i="15"/>
  <c r="P374" i="15"/>
  <c r="Q374" i="15"/>
  <c r="R374" i="15"/>
  <c r="S374" i="15"/>
  <c r="T374" i="15"/>
  <c r="U374" i="15"/>
  <c r="V374" i="15"/>
  <c r="W374" i="15"/>
  <c r="X374" i="15"/>
  <c r="Y374" i="15"/>
  <c r="Z374" i="15"/>
  <c r="AA374" i="15"/>
  <c r="AB374" i="15"/>
  <c r="AC374" i="15"/>
  <c r="AD374" i="15"/>
  <c r="AE374" i="15"/>
  <c r="AF374" i="15"/>
  <c r="AG374" i="15"/>
  <c r="AH374" i="15"/>
  <c r="AI374" i="15"/>
  <c r="AJ374" i="15"/>
  <c r="AK374" i="15"/>
  <c r="AL374" i="15"/>
  <c r="P375" i="15"/>
  <c r="Q375" i="15"/>
  <c r="R375" i="15"/>
  <c r="S375" i="15"/>
  <c r="T375" i="15"/>
  <c r="U375" i="15"/>
  <c r="V375" i="15"/>
  <c r="W375" i="15"/>
  <c r="X375" i="15"/>
  <c r="Y375" i="15"/>
  <c r="Z375" i="15"/>
  <c r="AA375" i="15"/>
  <c r="AB375" i="15"/>
  <c r="AC375" i="15"/>
  <c r="AD375" i="15"/>
  <c r="AE375" i="15"/>
  <c r="AF375" i="15"/>
  <c r="AG375" i="15"/>
  <c r="AH375" i="15"/>
  <c r="AI375" i="15"/>
  <c r="AJ375" i="15"/>
  <c r="AK375" i="15"/>
  <c r="AL375" i="15"/>
  <c r="P376" i="15"/>
  <c r="Q376" i="15"/>
  <c r="R376" i="15"/>
  <c r="S376" i="15"/>
  <c r="T376" i="15"/>
  <c r="U376" i="15"/>
  <c r="V376" i="15"/>
  <c r="W376" i="15"/>
  <c r="X376" i="15"/>
  <c r="Y376" i="15"/>
  <c r="Z376" i="15"/>
  <c r="AA376" i="15"/>
  <c r="AB376" i="15"/>
  <c r="AC376" i="15"/>
  <c r="AD376" i="15"/>
  <c r="AE376" i="15"/>
  <c r="AF376" i="15"/>
  <c r="AG376" i="15"/>
  <c r="AH376" i="15"/>
  <c r="AI376" i="15"/>
  <c r="AJ376" i="15"/>
  <c r="AK376" i="15"/>
  <c r="AL376" i="15"/>
  <c r="P377" i="15"/>
  <c r="Q377" i="15"/>
  <c r="R377" i="15"/>
  <c r="S377" i="15"/>
  <c r="T377" i="15"/>
  <c r="U377" i="15"/>
  <c r="V377" i="15"/>
  <c r="W377" i="15"/>
  <c r="X377" i="15"/>
  <c r="Y377" i="15"/>
  <c r="Z377" i="15"/>
  <c r="AA377" i="15"/>
  <c r="AB377" i="15"/>
  <c r="AC377" i="15"/>
  <c r="AD377" i="15"/>
  <c r="AE377" i="15"/>
  <c r="AF377" i="15"/>
  <c r="AG377" i="15"/>
  <c r="AH377" i="15"/>
  <c r="AI377" i="15"/>
  <c r="AJ377" i="15"/>
  <c r="AK377" i="15"/>
  <c r="AL377" i="15"/>
  <c r="P378" i="15"/>
  <c r="Q378" i="15"/>
  <c r="R378" i="15"/>
  <c r="S378" i="15"/>
  <c r="T378" i="15"/>
  <c r="U378" i="15"/>
  <c r="V378" i="15"/>
  <c r="W378" i="15"/>
  <c r="X378" i="15"/>
  <c r="Y378" i="15"/>
  <c r="Z378" i="15"/>
  <c r="AA378" i="15"/>
  <c r="AB378" i="15"/>
  <c r="AC378" i="15"/>
  <c r="AD378" i="15"/>
  <c r="AE378" i="15"/>
  <c r="AF378" i="15"/>
  <c r="AG378" i="15"/>
  <c r="AH378" i="15"/>
  <c r="AI378" i="15"/>
  <c r="AJ378" i="15"/>
  <c r="AK378" i="15"/>
  <c r="AL378" i="15"/>
  <c r="P379" i="15"/>
  <c r="Q379" i="15"/>
  <c r="R379" i="15"/>
  <c r="S379" i="15"/>
  <c r="T379" i="15"/>
  <c r="U379" i="15"/>
  <c r="V379" i="15"/>
  <c r="W379" i="15"/>
  <c r="X379" i="15"/>
  <c r="Y379" i="15"/>
  <c r="Z379" i="15"/>
  <c r="AA379" i="15"/>
  <c r="AB379" i="15"/>
  <c r="AC379" i="15"/>
  <c r="AD379" i="15"/>
  <c r="AE379" i="15"/>
  <c r="AF379" i="15"/>
  <c r="AG379" i="15"/>
  <c r="AH379" i="15"/>
  <c r="AI379" i="15"/>
  <c r="AJ379" i="15"/>
  <c r="AK379" i="15"/>
  <c r="AL379" i="15"/>
  <c r="P380" i="15"/>
  <c r="Q380" i="15"/>
  <c r="R380" i="15"/>
  <c r="S380" i="15"/>
  <c r="T380" i="15"/>
  <c r="U380" i="15"/>
  <c r="V380" i="15"/>
  <c r="W380" i="15"/>
  <c r="X380" i="15"/>
  <c r="Y380" i="15"/>
  <c r="Z380" i="15"/>
  <c r="AA380" i="15"/>
  <c r="AB380" i="15"/>
  <c r="AC380" i="15"/>
  <c r="AD380" i="15"/>
  <c r="AE380" i="15"/>
  <c r="AF380" i="15"/>
  <c r="AG380" i="15"/>
  <c r="AH380" i="15"/>
  <c r="AI380" i="15"/>
  <c r="AJ380" i="15"/>
  <c r="AK380" i="15"/>
  <c r="AL380" i="15"/>
  <c r="O380" i="15"/>
  <c r="O379" i="15"/>
  <c r="O378" i="15"/>
  <c r="O377" i="15"/>
  <c r="O376" i="15"/>
  <c r="O375" i="15"/>
  <c r="O374" i="15"/>
  <c r="O373" i="15"/>
  <c r="O372" i="15"/>
  <c r="O371" i="15"/>
  <c r="O370" i="15"/>
  <c r="O369"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82"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78"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74" i="13"/>
  <c r="R70" i="13"/>
  <c r="R24" i="13" s="1"/>
  <c r="Q70" i="13"/>
  <c r="Q24" i="13" s="1"/>
  <c r="P70" i="13"/>
  <c r="P24" i="13" s="1"/>
  <c r="O70" i="13"/>
  <c r="O24" i="13" s="1"/>
  <c r="K95" i="15"/>
  <c r="K47" i="15"/>
  <c r="M65" i="13"/>
  <c r="M69" i="13" s="1"/>
  <c r="K65" i="13"/>
  <c r="K63" i="13"/>
  <c r="K70" i="13"/>
  <c r="K69"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L96" i="13" l="1"/>
  <c r="L97" i="13"/>
  <c r="L92" i="13"/>
  <c r="W93" i="13"/>
  <c r="L93" i="13"/>
  <c r="L88" i="13"/>
  <c r="L87" i="13"/>
  <c r="L82" i="13"/>
  <c r="T27" i="13"/>
  <c r="L98" i="13"/>
  <c r="V227" i="15"/>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55" i="13" s="1"/>
  <c r="O22" i="13" s="1"/>
  <c r="P128" i="15"/>
  <c r="P51" i="13" s="1"/>
  <c r="P20" i="13" s="1"/>
  <c r="Q128" i="15"/>
  <c r="Q51" i="13" s="1"/>
  <c r="Q20" i="13" s="1"/>
  <c r="R128" i="15"/>
  <c r="R51" i="13" s="1"/>
  <c r="R20" i="13" s="1"/>
  <c r="Q162" i="15"/>
  <c r="Q55" i="13" s="1"/>
  <c r="Q22" i="13" s="1"/>
  <c r="P162" i="15"/>
  <c r="P55" i="13" s="1"/>
  <c r="P22" i="13" s="1"/>
  <c r="R162" i="15"/>
  <c r="R55" i="13" s="1"/>
  <c r="R22" i="13" s="1"/>
  <c r="O128" i="15"/>
  <c r="O51" i="13" s="1"/>
  <c r="O20" i="13" s="1"/>
  <c r="L59" i="13"/>
  <c r="AD262" i="15" l="1"/>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R171" i="14"/>
  <c r="Q171" i="14"/>
  <c r="P171" i="14"/>
  <c r="O171" i="14"/>
  <c r="N171" i="14"/>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47" i="13" s="1"/>
  <c r="P19" i="13" s="1"/>
  <c r="P21" i="13" s="1"/>
  <c r="P132" i="15"/>
  <c r="P144" i="15" s="1"/>
  <c r="Q64" i="15"/>
  <c r="Q47" i="13" s="1"/>
  <c r="Q19" i="13" s="1"/>
  <c r="Q21" i="13" s="1"/>
  <c r="Q132" i="15"/>
  <c r="Q144" i="15" s="1"/>
  <c r="R64" i="15"/>
  <c r="R47" i="13" s="1"/>
  <c r="R19" i="13" s="1"/>
  <c r="R21" i="13" s="1"/>
  <c r="R132" i="15"/>
  <c r="R144" i="15" s="1"/>
  <c r="O64" i="15"/>
  <c r="O47" i="13" s="1"/>
  <c r="O19" i="13" s="1"/>
  <c r="O21" i="13" s="1"/>
  <c r="X241" i="15" l="1"/>
  <c r="X269" i="15" s="1"/>
  <c r="Y192" i="15"/>
  <c r="Y226" i="15" s="1"/>
  <c r="Y254" i="15" s="1"/>
  <c r="X210" i="15"/>
  <c r="Z193" i="15"/>
  <c r="Z227" i="15" s="1"/>
  <c r="Z255" i="15" s="1"/>
  <c r="Y211" i="15"/>
  <c r="W240" i="15"/>
  <c r="W268" i="15" s="1"/>
  <c r="R21" i="14"/>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X240" i="15" l="1"/>
  <c r="X268" i="15" s="1"/>
  <c r="Z192" i="15"/>
  <c r="Z226" i="15" s="1"/>
  <c r="Z254" i="15" s="1"/>
  <c r="Y210" i="15"/>
  <c r="Y241" i="15"/>
  <c r="AA193" i="15"/>
  <c r="AA227" i="15" s="1"/>
  <c r="AA255" i="15" s="1"/>
  <c r="Z211" i="15"/>
  <c r="R29" i="14"/>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AB193" i="15" l="1"/>
  <c r="AB227" i="15" s="1"/>
  <c r="AB255" i="15" s="1"/>
  <c r="AA211" i="15"/>
  <c r="Y269" i="15"/>
  <c r="Y240" i="15"/>
  <c r="Y268" i="15" s="1"/>
  <c r="AA192" i="15"/>
  <c r="AA226" i="15" s="1"/>
  <c r="AA254" i="15" s="1"/>
  <c r="Z210" i="15"/>
  <c r="Z241" i="15"/>
  <c r="Z269" i="15" s="1"/>
  <c r="O37" i="14"/>
  <c r="O39" i="14" s="1"/>
  <c r="P37" i="14"/>
  <c r="P39" i="14" s="1"/>
  <c r="Q37" i="14"/>
  <c r="Q39" i="14" s="1"/>
  <c r="R37" i="14"/>
  <c r="R39" i="14" s="1"/>
  <c r="Z240" i="15" l="1"/>
  <c r="Z268" i="15" s="1"/>
  <c r="AB192" i="15"/>
  <c r="AB226" i="15" s="1"/>
  <c r="AB254" i="15" s="1"/>
  <c r="AA210" i="15"/>
  <c r="AA241" i="15"/>
  <c r="AC193" i="15"/>
  <c r="AC227" i="15" s="1"/>
  <c r="AC255" i="15" s="1"/>
  <c r="AB211" i="15"/>
  <c r="K120" i="14"/>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D193" i="15" l="1"/>
  <c r="AD227" i="15" s="1"/>
  <c r="AD255" i="15" s="1"/>
  <c r="AC211" i="15"/>
  <c r="AA269" i="15"/>
  <c r="AA240" i="15"/>
  <c r="AA268" i="15" s="1"/>
  <c r="AC192" i="15"/>
  <c r="AC226" i="15" s="1"/>
  <c r="AC254" i="15" s="1"/>
  <c r="AB210" i="15"/>
  <c r="AB241" i="15"/>
  <c r="AB269" i="15" s="1"/>
  <c r="L89" i="14"/>
  <c r="L23" i="13"/>
  <c r="L80" i="14"/>
  <c r="L88" i="14"/>
  <c r="L24" i="14"/>
  <c r="L79" i="14"/>
  <c r="L81" i="14"/>
  <c r="L73" i="14"/>
  <c r="L68" i="14"/>
  <c r="L69" i="14"/>
  <c r="L66" i="14"/>
  <c r="L71" i="14"/>
  <c r="L72" i="14"/>
  <c r="L52" i="14"/>
  <c r="L56" i="14"/>
  <c r="L53" i="14"/>
  <c r="L50" i="14"/>
  <c r="AB240" i="15" l="1"/>
  <c r="AB268" i="15" s="1"/>
  <c r="AC241" i="15"/>
  <c r="AD192" i="15"/>
  <c r="AD226" i="15" s="1"/>
  <c r="AD254" i="15" s="1"/>
  <c r="AC210" i="15"/>
  <c r="AE193" i="15"/>
  <c r="AE227" i="15" s="1"/>
  <c r="AE255" i="15" s="1"/>
  <c r="AD211" i="15"/>
  <c r="L82" i="14"/>
  <c r="L104" i="14"/>
  <c r="L103" i="14"/>
  <c r="L83" i="14"/>
  <c r="L20" i="14"/>
  <c r="L65" i="14"/>
  <c r="L63" i="14"/>
  <c r="L62" i="14"/>
  <c r="L54" i="14"/>
  <c r="L57" i="14"/>
  <c r="L55" i="14"/>
  <c r="L58" i="14"/>
  <c r="AC269" i="15" l="1"/>
  <c r="AC240" i="15"/>
  <c r="AC268" i="15" s="1"/>
  <c r="AD241" i="15"/>
  <c r="AD269" i="15" s="1"/>
  <c r="AF193" i="15"/>
  <c r="AF227" i="15" s="1"/>
  <c r="AF255" i="15" s="1"/>
  <c r="AE211" i="15"/>
  <c r="AE192" i="15"/>
  <c r="AE226" i="15" s="1"/>
  <c r="AE254" i="15" s="1"/>
  <c r="AD210" i="15"/>
  <c r="L85" i="14"/>
  <c r="L87" i="14"/>
  <c r="L78" i="14"/>
  <c r="L98" i="14"/>
  <c r="L59" i="14"/>
  <c r="L64" i="14"/>
  <c r="L74" i="14"/>
  <c r="AE241" i="15" l="1"/>
  <c r="AE269" i="15" s="1"/>
  <c r="AG193" i="15"/>
  <c r="AG227" i="15" s="1"/>
  <c r="AG255" i="15" s="1"/>
  <c r="AF211" i="15"/>
  <c r="AD240" i="15"/>
  <c r="AD268" i="15" s="1"/>
  <c r="AF192" i="15"/>
  <c r="AF226" i="15" s="1"/>
  <c r="AF254" i="15" s="1"/>
  <c r="AE210" i="15"/>
  <c r="L96" i="14"/>
  <c r="L100" i="14"/>
  <c r="L86" i="14"/>
  <c r="L102" i="14"/>
  <c r="L99" i="14"/>
  <c r="L95" i="14"/>
  <c r="L21" i="14"/>
  <c r="L19" i="14"/>
  <c r="A1" i="10"/>
  <c r="AH193" i="15" l="1"/>
  <c r="AH227" i="15" s="1"/>
  <c r="AH255" i="15" s="1"/>
  <c r="AG211" i="15"/>
  <c r="AF241" i="15"/>
  <c r="AF269" i="15" s="1"/>
  <c r="AE240" i="15"/>
  <c r="AE268" i="15" s="1"/>
  <c r="AG192" i="15"/>
  <c r="AG226" i="15" s="1"/>
  <c r="AG254" i="15" s="1"/>
  <c r="AF210" i="15"/>
  <c r="L97" i="14"/>
  <c r="L94" i="14"/>
  <c r="L101"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84" i="14"/>
  <c r="AJ192" i="15" l="1"/>
  <c r="AJ226" i="15" s="1"/>
  <c r="AJ254" i="15" s="1"/>
  <c r="AI210" i="15"/>
  <c r="AI241" i="15"/>
  <c r="AI269" i="15" s="1"/>
  <c r="AH240" i="15"/>
  <c r="AH268" i="15" s="1"/>
  <c r="AK193" i="15"/>
  <c r="AK227" i="15" s="1"/>
  <c r="AK255" i="15" s="1"/>
  <c r="AJ211" i="15"/>
  <c r="L22" i="14"/>
  <c r="L90"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26" i="15"/>
  <c r="O309" i="15"/>
  <c r="O290" i="15"/>
  <c r="O292" i="15"/>
  <c r="O300" i="15"/>
  <c r="O296" i="15"/>
  <c r="O324" i="15" s="1"/>
  <c r="O304" i="15"/>
  <c r="O306" i="15"/>
  <c r="O314" i="15"/>
  <c r="O328" i="15" s="1"/>
  <c r="O289" i="15"/>
  <c r="O291" i="15"/>
  <c r="O319" i="15" s="1"/>
  <c r="O293" i="15"/>
  <c r="P189" i="15"/>
  <c r="P223" i="15" s="1"/>
  <c r="P251" i="15" s="1"/>
  <c r="O207" i="15"/>
  <c r="O206" i="15"/>
  <c r="P185" i="15"/>
  <c r="P219" i="15" s="1"/>
  <c r="P247" i="15" s="1"/>
  <c r="O203" i="15"/>
  <c r="P186" i="15"/>
  <c r="P220" i="15" s="1"/>
  <c r="P248" i="15" s="1"/>
  <c r="P191" i="15"/>
  <c r="P225" i="15" s="1"/>
  <c r="P253" i="15" s="1"/>
  <c r="O209" i="15"/>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P363" i="15" l="1"/>
  <c r="O327" i="15"/>
  <c r="O332" i="15"/>
  <c r="O325" i="15"/>
  <c r="P183" i="15"/>
  <c r="P217" i="15" s="1"/>
  <c r="P245" i="15" s="1"/>
  <c r="O202" i="15"/>
  <c r="O232" i="15" s="1"/>
  <c r="O204" i="15"/>
  <c r="O234" i="15" s="1"/>
  <c r="P182" i="15"/>
  <c r="P216" i="15" s="1"/>
  <c r="P244" i="15" s="1"/>
  <c r="P184" i="15"/>
  <c r="P218" i="15" s="1"/>
  <c r="P246" i="15" s="1"/>
  <c r="P188" i="15"/>
  <c r="P222" i="15" s="1"/>
  <c r="P250" i="15" s="1"/>
  <c r="O208" i="15"/>
  <c r="P190" i="15"/>
  <c r="P224" i="15" s="1"/>
  <c r="P252" i="15" s="1"/>
  <c r="O322" i="15"/>
  <c r="O336" i="15" s="1"/>
  <c r="O201" i="15"/>
  <c r="O341" i="15"/>
  <c r="O357"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23" i="15" s="1"/>
  <c r="P314" i="15"/>
  <c r="O342" i="15"/>
  <c r="O358" i="15" s="1"/>
  <c r="O318" i="15"/>
  <c r="O320" i="15"/>
  <c r="O334" i="15" s="1"/>
  <c r="O323" i="15"/>
  <c r="O337" i="15" s="1"/>
  <c r="O338" i="15"/>
  <c r="O333" i="15"/>
  <c r="O321" i="15"/>
  <c r="O335" i="15" s="1"/>
  <c r="O317" i="15"/>
  <c r="O331" i="15" s="1"/>
  <c r="O347" i="15" s="1"/>
  <c r="O238" i="15"/>
  <c r="O233" i="15"/>
  <c r="P208" i="15"/>
  <c r="Q185" i="15"/>
  <c r="Q219" i="15" s="1"/>
  <c r="Q247" i="15" s="1"/>
  <c r="P203" i="15"/>
  <c r="O239" i="15"/>
  <c r="O231" i="15"/>
  <c r="Q191" i="15"/>
  <c r="Q225" i="15" s="1"/>
  <c r="Q253" i="15" s="1"/>
  <c r="P209" i="15"/>
  <c r="O230" i="15"/>
  <c r="O236" i="15"/>
  <c r="Q182" i="15"/>
  <c r="Q216" i="15" s="1"/>
  <c r="Q244" i="15" s="1"/>
  <c r="P200" i="15"/>
  <c r="Q184" i="15"/>
  <c r="Q218" i="15" s="1"/>
  <c r="Q246" i="15" s="1"/>
  <c r="P202" i="15"/>
  <c r="Q188" i="15"/>
  <c r="Q222" i="15" s="1"/>
  <c r="Q250" i="15" s="1"/>
  <c r="P206" i="15"/>
  <c r="O235" i="15"/>
  <c r="O237" i="15"/>
  <c r="Q187" i="15"/>
  <c r="Q221" i="15" s="1"/>
  <c r="Q249" i="15" s="1"/>
  <c r="P205" i="15"/>
  <c r="Q186" i="15"/>
  <c r="Q220" i="15" s="1"/>
  <c r="Q248" i="15" s="1"/>
  <c r="P204" i="15"/>
  <c r="Q189" i="15"/>
  <c r="Q223" i="15" s="1"/>
  <c r="Q251" i="15" s="1"/>
  <c r="P207" i="15"/>
  <c r="P172" i="15"/>
  <c r="P167" i="15"/>
  <c r="O47" i="15"/>
  <c r="O166" i="15" s="1"/>
  <c r="O168" i="15"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201" i="15" l="1"/>
  <c r="P231" i="15" s="1"/>
  <c r="Q183" i="15"/>
  <c r="Q217" i="15" s="1"/>
  <c r="Q245" i="15" s="1"/>
  <c r="P326" i="15"/>
  <c r="P319" i="15"/>
  <c r="Q190" i="15"/>
  <c r="Q224" i="15" s="1"/>
  <c r="Q252" i="15" s="1"/>
  <c r="P322" i="15"/>
  <c r="P336" i="15" s="1"/>
  <c r="P320" i="15"/>
  <c r="P318" i="15"/>
  <c r="P332" i="15" s="1"/>
  <c r="P348" i="15" s="1"/>
  <c r="P328" i="15"/>
  <c r="P342" i="15" s="1"/>
  <c r="P358" i="15" s="1"/>
  <c r="P333" i="15"/>
  <c r="P324" i="15"/>
  <c r="P338" i="15" s="1"/>
  <c r="O343" i="15"/>
  <c r="P325" i="15"/>
  <c r="P339" i="15" s="1"/>
  <c r="P321" i="15"/>
  <c r="P335" i="15" s="1"/>
  <c r="P317" i="15"/>
  <c r="P331" i="15" s="1"/>
  <c r="P347" i="15" s="1"/>
  <c r="P334" i="15"/>
  <c r="P340" i="15"/>
  <c r="P337" i="15"/>
  <c r="P327" i="15"/>
  <c r="P341" i="15" s="1"/>
  <c r="P357" i="15" s="1"/>
  <c r="P237" i="15"/>
  <c r="P230" i="15"/>
  <c r="P233" i="15"/>
  <c r="R189" i="15"/>
  <c r="R223" i="15" s="1"/>
  <c r="R251" i="15" s="1"/>
  <c r="Q207" i="15"/>
  <c r="R182" i="15"/>
  <c r="R216" i="15" s="1"/>
  <c r="R244" i="15" s="1"/>
  <c r="Q200" i="15"/>
  <c r="R183" i="15"/>
  <c r="R217" i="15" s="1"/>
  <c r="R245" i="15" s="1"/>
  <c r="Q201" i="15"/>
  <c r="R185" i="15"/>
  <c r="R219" i="15" s="1"/>
  <c r="R247" i="15" s="1"/>
  <c r="Q203" i="15"/>
  <c r="P234" i="15"/>
  <c r="P239" i="15"/>
  <c r="P238" i="15"/>
  <c r="R186" i="15"/>
  <c r="R220" i="15" s="1"/>
  <c r="R248" i="15" s="1"/>
  <c r="Q204" i="15"/>
  <c r="R191" i="15"/>
  <c r="R225" i="15" s="1"/>
  <c r="R253" i="15" s="1"/>
  <c r="Q209" i="15"/>
  <c r="R190" i="15"/>
  <c r="R224" i="15" s="1"/>
  <c r="R252" i="15" s="1"/>
  <c r="Q208" i="15"/>
  <c r="P235" i="15"/>
  <c r="P236" i="15"/>
  <c r="R187" i="15"/>
  <c r="R221" i="15" s="1"/>
  <c r="R249" i="15" s="1"/>
  <c r="Q205" i="15"/>
  <c r="R188" i="15"/>
  <c r="R222" i="15" s="1"/>
  <c r="R250" i="15" s="1"/>
  <c r="Q206" i="15"/>
  <c r="P232" i="15"/>
  <c r="R184" i="15"/>
  <c r="R218" i="15" s="1"/>
  <c r="R246" i="15" s="1"/>
  <c r="Q202" i="15"/>
  <c r="O270" i="15"/>
  <c r="O74" i="13" s="1"/>
  <c r="O176" i="15"/>
  <c r="O173" i="15"/>
  <c r="P95" i="15"/>
  <c r="P171" i="15" s="1"/>
  <c r="P47" i="15"/>
  <c r="P166" i="15" s="1"/>
  <c r="P168" i="15"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Q363" i="15" l="1"/>
  <c r="Q290" i="15"/>
  <c r="Q318" i="15" s="1"/>
  <c r="Q332" i="15" s="1"/>
  <c r="Q292" i="15"/>
  <c r="P343" i="15"/>
  <c r="P78" i="13" s="1"/>
  <c r="P26" i="13" s="1"/>
  <c r="Q309" i="15"/>
  <c r="Q307" i="15"/>
  <c r="Q312" i="15"/>
  <c r="Q314" i="15"/>
  <c r="Q293" i="15"/>
  <c r="Q296" i="15"/>
  <c r="O78" i="13"/>
  <c r="O26" i="13" s="1"/>
  <c r="Q306" i="15"/>
  <c r="Q303" i="15"/>
  <c r="Q297" i="15"/>
  <c r="Q299" i="15"/>
  <c r="Q294" i="15"/>
  <c r="Q311" i="15"/>
  <c r="Q310" i="15"/>
  <c r="Q324" i="15" s="1"/>
  <c r="Q291" i="15"/>
  <c r="Q305" i="15"/>
  <c r="Q289" i="15"/>
  <c r="Q308" i="15"/>
  <c r="Q313" i="15"/>
  <c r="Q298" i="15"/>
  <c r="Q300" i="15"/>
  <c r="Q295" i="15"/>
  <c r="O25" i="13"/>
  <c r="Q235" i="15"/>
  <c r="Q238" i="15"/>
  <c r="S185" i="15"/>
  <c r="S219" i="15" s="1"/>
  <c r="S247" i="15" s="1"/>
  <c r="R203" i="15"/>
  <c r="S187" i="15"/>
  <c r="S221" i="15" s="1"/>
  <c r="S249" i="15" s="1"/>
  <c r="R205" i="15"/>
  <c r="S190" i="15"/>
  <c r="S224" i="15" s="1"/>
  <c r="S252" i="15" s="1"/>
  <c r="R208" i="15"/>
  <c r="Q231" i="15"/>
  <c r="Q239" i="15"/>
  <c r="S183" i="15"/>
  <c r="S217" i="15" s="1"/>
  <c r="S245" i="15" s="1"/>
  <c r="R201" i="15"/>
  <c r="S191" i="15"/>
  <c r="S225" i="15" s="1"/>
  <c r="S253" i="15" s="1"/>
  <c r="R209" i="15"/>
  <c r="Q230" i="15"/>
  <c r="Q234" i="15"/>
  <c r="S182" i="15"/>
  <c r="S216" i="15" s="1"/>
  <c r="S244" i="15" s="1"/>
  <c r="R200" i="15"/>
  <c r="P270" i="15"/>
  <c r="P74"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O33" i="13" l="1"/>
  <c r="O37" i="13" s="1"/>
  <c r="O39" i="13" s="1"/>
  <c r="Q348" i="15"/>
  <c r="Q325" i="15"/>
  <c r="Q323" i="15"/>
  <c r="Q337" i="15" s="1"/>
  <c r="P33" i="13"/>
  <c r="P37" i="13" s="1"/>
  <c r="P39" i="13" s="1"/>
  <c r="Q320" i="15"/>
  <c r="Q334" i="15" s="1"/>
  <c r="Q322" i="15"/>
  <c r="Q336" i="15" s="1"/>
  <c r="Q328" i="15"/>
  <c r="Q342" i="15" s="1"/>
  <c r="Q358" i="15" s="1"/>
  <c r="Q317" i="15"/>
  <c r="Q331" i="15" s="1"/>
  <c r="Q347" i="15" s="1"/>
  <c r="Q326" i="15"/>
  <c r="Q340" i="15" s="1"/>
  <c r="Q339" i="15"/>
  <c r="Q327" i="15"/>
  <c r="Q341" i="15" s="1"/>
  <c r="Q357" i="15" s="1"/>
  <c r="Q321" i="15"/>
  <c r="Q335" i="15" s="1"/>
  <c r="Q319" i="15"/>
  <c r="Q333" i="15" s="1"/>
  <c r="Q338" i="15"/>
  <c r="R237" i="15"/>
  <c r="R234" i="15"/>
  <c r="Q270" i="15"/>
  <c r="Q74"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1"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350" i="15" l="1"/>
  <c r="Q349" i="15"/>
  <c r="Q343" i="15"/>
  <c r="R310" i="15"/>
  <c r="R307" i="15"/>
  <c r="R289" i="15"/>
  <c r="R300" i="15"/>
  <c r="R295" i="15"/>
  <c r="R304" i="15"/>
  <c r="R303" i="15"/>
  <c r="R292" i="15"/>
  <c r="R320" i="15" s="1"/>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74"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O68" i="13"/>
  <c r="Q173" i="15"/>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317" i="15" l="1"/>
  <c r="R324" i="15"/>
  <c r="R335" i="15"/>
  <c r="R323" i="15"/>
  <c r="R322" i="15"/>
  <c r="R336" i="15" s="1"/>
  <c r="Q78" i="13"/>
  <c r="Q26" i="13" s="1"/>
  <c r="Q33" i="13" s="1"/>
  <c r="Q37" i="13" s="1"/>
  <c r="Q39" i="13" s="1"/>
  <c r="R321" i="15"/>
  <c r="R325" i="15"/>
  <c r="R339" i="15" s="1"/>
  <c r="R334" i="15"/>
  <c r="R338" i="15"/>
  <c r="R319" i="15"/>
  <c r="R333" i="15" s="1"/>
  <c r="R331" i="15"/>
  <c r="R347" i="15" s="1"/>
  <c r="R326" i="15"/>
  <c r="R340" i="15" s="1"/>
  <c r="R328" i="15"/>
  <c r="R342" i="15" s="1"/>
  <c r="R358" i="15" s="1"/>
  <c r="R337" i="15"/>
  <c r="R327" i="15"/>
  <c r="R341" i="15" s="1"/>
  <c r="R357"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74" i="13" s="1"/>
  <c r="S25" i="13" s="1"/>
  <c r="T232" i="15"/>
  <c r="T260" i="15" s="1"/>
  <c r="V189" i="15"/>
  <c r="V223" i="15" s="1"/>
  <c r="V251" i="15" s="1"/>
  <c r="U207" i="15"/>
  <c r="V184" i="15"/>
  <c r="V218" i="15" s="1"/>
  <c r="V246" i="15" s="1"/>
  <c r="U202" i="15"/>
  <c r="T230" i="15"/>
  <c r="T258" i="15" s="1"/>
  <c r="T238" i="15"/>
  <c r="T266" i="15" s="1"/>
  <c r="P68" i="13"/>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S363" i="15" l="1"/>
  <c r="R349" i="15"/>
  <c r="R348" i="15"/>
  <c r="R350" i="15"/>
  <c r="S300" i="15"/>
  <c r="S309" i="15"/>
  <c r="S292" i="15"/>
  <c r="S314" i="15"/>
  <c r="S328" i="15" s="1"/>
  <c r="S342" i="15" s="1"/>
  <c r="S358" i="15" s="1"/>
  <c r="S396" i="15" s="1"/>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74"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68" i="15"/>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S318" i="15" l="1"/>
  <c r="S326" i="15"/>
  <c r="S319" i="15"/>
  <c r="S320" i="15"/>
  <c r="S334" i="15" s="1"/>
  <c r="S321" i="15"/>
  <c r="S335" i="15" s="1"/>
  <c r="V262" i="15"/>
  <c r="S332" i="15"/>
  <c r="S348" i="15" s="1"/>
  <c r="S386" i="15" s="1"/>
  <c r="S317" i="15"/>
  <c r="S331" i="15" s="1"/>
  <c r="S347" i="15" s="1"/>
  <c r="S385" i="15" s="1"/>
  <c r="S327" i="15"/>
  <c r="S341" i="15" s="1"/>
  <c r="S357" i="15" s="1"/>
  <c r="S395" i="15" s="1"/>
  <c r="R78" i="13"/>
  <c r="S322" i="15"/>
  <c r="S336" i="15" s="1"/>
  <c r="S340" i="15"/>
  <c r="S323" i="15"/>
  <c r="S337" i="15" s="1"/>
  <c r="S333" i="15"/>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74" i="13" s="1"/>
  <c r="U25" i="13" s="1"/>
  <c r="V231" i="15"/>
  <c r="V259" i="15" s="1"/>
  <c r="X184" i="15"/>
  <c r="X218" i="15" s="1"/>
  <c r="X246" i="15" s="1"/>
  <c r="W202" i="15"/>
  <c r="X183" i="15"/>
  <c r="X217" i="15" s="1"/>
  <c r="X245" i="15" s="1"/>
  <c r="W201" i="15"/>
  <c r="V230" i="15"/>
  <c r="V258" i="15" s="1"/>
  <c r="L262" i="15"/>
  <c r="R176" i="15"/>
  <c r="Q68" i="13"/>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T363" i="15" l="1"/>
  <c r="S351" i="15"/>
  <c r="S389" i="15" s="1"/>
  <c r="S349" i="15"/>
  <c r="S387" i="15" s="1"/>
  <c r="S350" i="15"/>
  <c r="S388" i="15" s="1"/>
  <c r="T304" i="15"/>
  <c r="T309" i="15"/>
  <c r="S343" i="15"/>
  <c r="R26" i="13"/>
  <c r="R33" i="13" s="1"/>
  <c r="R37" i="13" s="1"/>
  <c r="R39" i="13" s="1"/>
  <c r="T312" i="15"/>
  <c r="T297" i="15"/>
  <c r="T306" i="15"/>
  <c r="T294" i="15"/>
  <c r="T289" i="15"/>
  <c r="T292" i="15"/>
  <c r="T303" i="15"/>
  <c r="T308" i="15"/>
  <c r="T314" i="15"/>
  <c r="T313" i="15"/>
  <c r="T311" i="15"/>
  <c r="T298" i="15"/>
  <c r="T300" i="15"/>
  <c r="T295" i="15"/>
  <c r="T323" i="15" s="1"/>
  <c r="T290" i="15"/>
  <c r="T318" i="15" s="1"/>
  <c r="T317" i="15"/>
  <c r="T305" i="15"/>
  <c r="T319" i="15" s="1"/>
  <c r="T310" i="15"/>
  <c r="T307" i="15"/>
  <c r="T293" i="15"/>
  <c r="T296" i="15"/>
  <c r="T299" i="15"/>
  <c r="T327" i="15" s="1"/>
  <c r="W233" i="15"/>
  <c r="W261" i="15" s="1"/>
  <c r="Y185" i="15"/>
  <c r="Y219" i="15" s="1"/>
  <c r="Y247" i="15" s="1"/>
  <c r="X203" i="15"/>
  <c r="V270" i="15"/>
  <c r="V74"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1" i="15"/>
  <c r="S126" i="15"/>
  <c r="S118" i="15"/>
  <c r="S120" i="15"/>
  <c r="S119" i="15"/>
  <c r="S122" i="15"/>
  <c r="R178" i="15"/>
  <c r="S127" i="15"/>
  <c r="T172" i="15"/>
  <c r="T167" i="15"/>
  <c r="S124" i="15"/>
  <c r="S168" i="15"/>
  <c r="S123" i="15"/>
  <c r="S125" i="15"/>
  <c r="S162"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T328" i="15" l="1"/>
  <c r="T333" i="15"/>
  <c r="T349" i="15" s="1"/>
  <c r="T387" i="15" s="1"/>
  <c r="T341" i="15"/>
  <c r="T357" i="15" s="1"/>
  <c r="T395" i="15" s="1"/>
  <c r="T332" i="15"/>
  <c r="T348" i="15" s="1"/>
  <c r="T386" i="15" s="1"/>
  <c r="T324" i="15"/>
  <c r="T338" i="15" s="1"/>
  <c r="T331" i="15"/>
  <c r="T347" i="15" s="1"/>
  <c r="T385" i="15" s="1"/>
  <c r="T321" i="15"/>
  <c r="T335" i="15" s="1"/>
  <c r="T337" i="15"/>
  <c r="T342" i="15"/>
  <c r="T358" i="15" s="1"/>
  <c r="T396" i="15" s="1"/>
  <c r="T326" i="15"/>
  <c r="T340" i="15" s="1"/>
  <c r="S78" i="13"/>
  <c r="T325" i="15"/>
  <c r="T339" i="15" s="1"/>
  <c r="T322" i="15"/>
  <c r="T336" i="15" s="1"/>
  <c r="T320" i="15"/>
  <c r="T334" i="15" s="1"/>
  <c r="T350" i="15" s="1"/>
  <c r="T388" i="15" s="1"/>
  <c r="X232" i="15"/>
  <c r="X260" i="15" s="1"/>
  <c r="Z184" i="15"/>
  <c r="Z218" i="15" s="1"/>
  <c r="Z246" i="15" s="1"/>
  <c r="Y202" i="15"/>
  <c r="X230" i="15"/>
  <c r="X258" i="15" s="1"/>
  <c r="X239" i="15"/>
  <c r="X267" i="15" s="1"/>
  <c r="X238" i="15"/>
  <c r="X266" i="15" s="1"/>
  <c r="Z182" i="15"/>
  <c r="Z216" i="15" s="1"/>
  <c r="Z244" i="15" s="1"/>
  <c r="Y200" i="15"/>
  <c r="W270" i="15"/>
  <c r="W74"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R68" i="13"/>
  <c r="S177" i="15"/>
  <c r="T95" i="15"/>
  <c r="T171" i="15" s="1"/>
  <c r="U52" i="15"/>
  <c r="U132" i="15" s="1"/>
  <c r="U150" i="15" s="1"/>
  <c r="T47" i="15"/>
  <c r="T166" i="15" s="1"/>
  <c r="S55" i="13"/>
  <c r="S144" i="15"/>
  <c r="S51" i="13"/>
  <c r="T103" i="15"/>
  <c r="T102" i="15"/>
  <c r="T110" i="15"/>
  <c r="T107" i="15"/>
  <c r="T105" i="15"/>
  <c r="T111" i="15"/>
  <c r="T101" i="15"/>
  <c r="T117" i="15" s="1"/>
  <c r="T108" i="15"/>
  <c r="T104" i="15"/>
  <c r="T100" i="15"/>
  <c r="T116" i="15" s="1"/>
  <c r="T109" i="15"/>
  <c r="T106" i="15"/>
  <c r="T61" i="15"/>
  <c r="T141" i="15" s="1"/>
  <c r="T159" i="15" s="1"/>
  <c r="S47" i="13"/>
  <c r="T60" i="15"/>
  <c r="T140" i="15" s="1"/>
  <c r="T158" i="15" s="1"/>
  <c r="T57" i="15"/>
  <c r="T137" i="15" s="1"/>
  <c r="T155" i="15" s="1"/>
  <c r="L118" i="14"/>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351" i="15" l="1"/>
  <c r="T389" i="15" s="1"/>
  <c r="U363" i="15"/>
  <c r="U313" i="15"/>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U32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74"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18" i="15"/>
  <c r="T125" i="15"/>
  <c r="T119" i="15"/>
  <c r="T126" i="15"/>
  <c r="T120" i="15"/>
  <c r="T124" i="15"/>
  <c r="U172" i="15"/>
  <c r="U167" i="15"/>
  <c r="T127" i="15"/>
  <c r="T168" i="15"/>
  <c r="T121" i="15"/>
  <c r="T122" i="15"/>
  <c r="T123" i="15"/>
  <c r="S178" i="15"/>
  <c r="S22" i="13"/>
  <c r="T162" i="15"/>
  <c r="S20" i="13"/>
  <c r="U92" i="15"/>
  <c r="U84" i="15"/>
  <c r="U93" i="15"/>
  <c r="U91" i="15"/>
  <c r="U94" i="15"/>
  <c r="U89" i="15"/>
  <c r="U90" i="15"/>
  <c r="U88" i="15"/>
  <c r="U87" i="15"/>
  <c r="U83" i="15"/>
  <c r="U86" i="15"/>
  <c r="U85" i="15"/>
  <c r="T64" i="15"/>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U317" i="15" l="1"/>
  <c r="U331" i="15" s="1"/>
  <c r="U347" i="15" s="1"/>
  <c r="U385" i="15" s="1"/>
  <c r="U320" i="15"/>
  <c r="U323" i="15"/>
  <c r="U337" i="15" s="1"/>
  <c r="U325" i="15"/>
  <c r="U322" i="15"/>
  <c r="U336" i="15" s="1"/>
  <c r="U319" i="15"/>
  <c r="U333" i="15" s="1"/>
  <c r="U349" i="15" s="1"/>
  <c r="U387" i="15" s="1"/>
  <c r="U334" i="15"/>
  <c r="U350" i="15" s="1"/>
  <c r="U388" i="15" s="1"/>
  <c r="U321" i="15"/>
  <c r="U335" i="15" s="1"/>
  <c r="U339" i="15"/>
  <c r="T78" i="13"/>
  <c r="U318" i="15"/>
  <c r="U332" i="15" s="1"/>
  <c r="U348" i="15" s="1"/>
  <c r="U386" i="15" s="1"/>
  <c r="U328" i="15"/>
  <c r="U342" i="15" s="1"/>
  <c r="U358" i="15" s="1"/>
  <c r="U396" i="15" s="1"/>
  <c r="U326" i="15"/>
  <c r="U340" i="15" s="1"/>
  <c r="U324" i="15"/>
  <c r="U338" i="15" s="1"/>
  <c r="Z232" i="15"/>
  <c r="Z260" i="15" s="1"/>
  <c r="Y270" i="15"/>
  <c r="Y74"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51" i="13" s="1"/>
  <c r="S68" i="13"/>
  <c r="S70" i="13" s="1"/>
  <c r="U95" i="15"/>
  <c r="U171" i="15" s="1"/>
  <c r="S21" i="13"/>
  <c r="T55" i="13"/>
  <c r="V52" i="15"/>
  <c r="V132" i="15" s="1"/>
  <c r="V150" i="15" s="1"/>
  <c r="U47" i="15"/>
  <c r="U166" i="15" s="1"/>
  <c r="U168" i="15"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T47" i="13"/>
  <c r="L120"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U351" i="15" l="1"/>
  <c r="U389" i="15" s="1"/>
  <c r="V363" i="15"/>
  <c r="U343" i="15"/>
  <c r="U78" i="13" s="1"/>
  <c r="U26" i="13" s="1"/>
  <c r="V296" i="15"/>
  <c r="V298" i="15"/>
  <c r="V292" i="15"/>
  <c r="V305" i="15"/>
  <c r="V290" i="15"/>
  <c r="V309" i="15"/>
  <c r="V313" i="15"/>
  <c r="V303" i="15"/>
  <c r="V293" i="15"/>
  <c r="V294" i="15"/>
  <c r="V311" i="15"/>
  <c r="V308" i="15"/>
  <c r="V322" i="15" s="1"/>
  <c r="V326" i="15"/>
  <c r="V300" i="15"/>
  <c r="V342" i="15" s="1"/>
  <c r="V307" i="15"/>
  <c r="V321" i="15" s="1"/>
  <c r="V297" i="15"/>
  <c r="V299" i="15"/>
  <c r="T26" i="13"/>
  <c r="V295" i="15"/>
  <c r="V289" i="15"/>
  <c r="V291" i="15"/>
  <c r="V306" i="15"/>
  <c r="V304" i="15"/>
  <c r="V310" i="15"/>
  <c r="V324" i="15" s="1"/>
  <c r="V314" i="15"/>
  <c r="AA239" i="15"/>
  <c r="AA267" i="15" s="1"/>
  <c r="AC191" i="15"/>
  <c r="AC225" i="15" s="1"/>
  <c r="AC253" i="15" s="1"/>
  <c r="AB209" i="15"/>
  <c r="AA237" i="15"/>
  <c r="AA265" i="15" s="1"/>
  <c r="AA236" i="15"/>
  <c r="AA264" i="15" s="1"/>
  <c r="Z270" i="15"/>
  <c r="Z74"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76" i="15"/>
  <c r="T178" i="15"/>
  <c r="U118" i="15"/>
  <c r="U125" i="15"/>
  <c r="U127" i="15"/>
  <c r="U121" i="15"/>
  <c r="S24" i="13"/>
  <c r="S33" i="13" s="1"/>
  <c r="S37" i="13" s="1"/>
  <c r="S39" i="13" s="1"/>
  <c r="U120" i="15"/>
  <c r="U122" i="15"/>
  <c r="U123" i="15"/>
  <c r="V167" i="15"/>
  <c r="V172" i="15"/>
  <c r="U126" i="15"/>
  <c r="U162" i="15"/>
  <c r="U55"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328" i="15" l="1"/>
  <c r="V336" i="15"/>
  <c r="V317" i="15"/>
  <c r="V331" i="15" s="1"/>
  <c r="V347" i="15" s="1"/>
  <c r="V385" i="15" s="1"/>
  <c r="V335" i="15"/>
  <c r="V320" i="15"/>
  <c r="V334" i="15" s="1"/>
  <c r="V350" i="15" s="1"/>
  <c r="V388" i="15" s="1"/>
  <c r="V323" i="15"/>
  <c r="V337" i="15" s="1"/>
  <c r="V340" i="15"/>
  <c r="V338" i="15"/>
  <c r="V325" i="15"/>
  <c r="V339" i="15" s="1"/>
  <c r="V327" i="15"/>
  <c r="V341" i="15" s="1"/>
  <c r="V318" i="15"/>
  <c r="V332" i="15" s="1"/>
  <c r="V348" i="15" s="1"/>
  <c r="V386" i="15" s="1"/>
  <c r="V319" i="15"/>
  <c r="V333" i="15" s="1"/>
  <c r="V349" i="15" s="1"/>
  <c r="V387"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74"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68" i="13"/>
  <c r="T70" i="13" s="1"/>
  <c r="T24" i="13" s="1"/>
  <c r="U177" i="15"/>
  <c r="U128" i="15"/>
  <c r="U51" i="13" s="1"/>
  <c r="T21" i="13"/>
  <c r="V95" i="15"/>
  <c r="V171" i="15" s="1"/>
  <c r="W52" i="15"/>
  <c r="W132" i="15" s="1"/>
  <c r="W150" i="15" s="1"/>
  <c r="V47" i="15"/>
  <c r="V166" i="15" s="1"/>
  <c r="V168" i="15"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U47" i="13"/>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351" i="15" l="1"/>
  <c r="V389" i="15" s="1"/>
  <c r="W363" i="15"/>
  <c r="W307" i="15"/>
  <c r="W299" i="15"/>
  <c r="W293" i="15"/>
  <c r="W321" i="15" s="1"/>
  <c r="V343" i="15"/>
  <c r="V78" i="13" s="1"/>
  <c r="W297" i="15"/>
  <c r="W291" i="15"/>
  <c r="W310" i="15"/>
  <c r="W289" i="15"/>
  <c r="W304" i="15"/>
  <c r="W306" i="15"/>
  <c r="W312" i="15"/>
  <c r="W294" i="15"/>
  <c r="W336" i="15" s="1"/>
  <c r="W298" i="15"/>
  <c r="W300" i="15"/>
  <c r="W309" i="15"/>
  <c r="W308" i="15"/>
  <c r="W290" i="15"/>
  <c r="W292" i="15"/>
  <c r="W327" i="15"/>
  <c r="W295" i="15"/>
  <c r="W323" i="15" s="1"/>
  <c r="W305" i="15"/>
  <c r="W303" i="15"/>
  <c r="W317" i="15" s="1"/>
  <c r="W296" i="15"/>
  <c r="W313" i="15"/>
  <c r="W311" i="15"/>
  <c r="AE188" i="15"/>
  <c r="AE222" i="15" s="1"/>
  <c r="AE250" i="15" s="1"/>
  <c r="AD206" i="15"/>
  <c r="AC231" i="15"/>
  <c r="AC259" i="15" s="1"/>
  <c r="AB270" i="15"/>
  <c r="AB74"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U19" i="13"/>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325" i="15" l="1"/>
  <c r="W335" i="15"/>
  <c r="W351" i="15" s="1"/>
  <c r="W389" i="15" s="1"/>
  <c r="W341" i="15"/>
  <c r="W319" i="15"/>
  <c r="W333" i="15" s="1"/>
  <c r="W349" i="15" s="1"/>
  <c r="W387" i="15" s="1"/>
  <c r="W320" i="15"/>
  <c r="W334" i="15" s="1"/>
  <c r="W350" i="15" s="1"/>
  <c r="W388" i="15" s="1"/>
  <c r="W318" i="15"/>
  <c r="W332" i="15" s="1"/>
  <c r="W348" i="15" s="1"/>
  <c r="W386" i="15" s="1"/>
  <c r="W339" i="15"/>
  <c r="W324" i="15"/>
  <c r="W338" i="15" s="1"/>
  <c r="W337" i="15"/>
  <c r="W328" i="15"/>
  <c r="W342" i="15" s="1"/>
  <c r="V26" i="13"/>
  <c r="W322" i="15"/>
  <c r="W326" i="15"/>
  <c r="W340" i="15" s="1"/>
  <c r="W331" i="15"/>
  <c r="W347" i="15" s="1"/>
  <c r="W385" i="15" s="1"/>
  <c r="AF184" i="15"/>
  <c r="AF218" i="15" s="1"/>
  <c r="AF246" i="15" s="1"/>
  <c r="AE202" i="15"/>
  <c r="AC270" i="15"/>
  <c r="AC74"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68" i="13"/>
  <c r="U70" i="13" s="1"/>
  <c r="U24" i="13" s="1"/>
  <c r="V177" i="15"/>
  <c r="V128" i="15"/>
  <c r="V51" i="13" s="1"/>
  <c r="U21" i="13"/>
  <c r="W95" i="15"/>
  <c r="W171" i="15" s="1"/>
  <c r="X52" i="15"/>
  <c r="X132" i="15" s="1"/>
  <c r="X150" i="15" s="1"/>
  <c r="W47" i="15"/>
  <c r="W166" i="15" s="1"/>
  <c r="W168" i="15" s="1"/>
  <c r="V162" i="15"/>
  <c r="V144" i="15"/>
  <c r="W102" i="15"/>
  <c r="W105" i="15"/>
  <c r="W104" i="15"/>
  <c r="W106" i="15"/>
  <c r="W101" i="15"/>
  <c r="W117" i="15" s="1"/>
  <c r="W108" i="15"/>
  <c r="W111" i="15"/>
  <c r="W100" i="15"/>
  <c r="W116" i="15" s="1"/>
  <c r="W110" i="15"/>
  <c r="W109" i="15"/>
  <c r="W107" i="15"/>
  <c r="W103" i="15"/>
  <c r="W61" i="15"/>
  <c r="W141" i="15" s="1"/>
  <c r="W159" i="15" s="1"/>
  <c r="W162" i="15" s="1"/>
  <c r="W55" i="13" s="1"/>
  <c r="W22" i="13" s="1"/>
  <c r="V47" i="13"/>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343" i="15" l="1"/>
  <c r="W78" i="13" s="1"/>
  <c r="AG190" i="15"/>
  <c r="AG224" i="15" s="1"/>
  <c r="AG252" i="15" s="1"/>
  <c r="AF208" i="15"/>
  <c r="AE235" i="15"/>
  <c r="AE263" i="15" s="1"/>
  <c r="AD270" i="15"/>
  <c r="AD74"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V178" i="15"/>
  <c r="W176" i="15"/>
  <c r="W126" i="15"/>
  <c r="W118" i="15"/>
  <c r="W127" i="15"/>
  <c r="W124" i="15"/>
  <c r="W121" i="15"/>
  <c r="W125" i="15"/>
  <c r="W119" i="15"/>
  <c r="W122" i="15"/>
  <c r="W123" i="15"/>
  <c r="W120" i="15"/>
  <c r="V55" i="13"/>
  <c r="V20" i="13"/>
  <c r="V19" i="13"/>
  <c r="W64" i="15"/>
  <c r="X7" i="13"/>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363" i="15" l="1"/>
  <c r="X308" i="15"/>
  <c r="X300" i="15"/>
  <c r="X298" i="15"/>
  <c r="X292" i="15"/>
  <c r="X311" i="15"/>
  <c r="X290" i="15"/>
  <c r="X305" i="15"/>
  <c r="X295" i="15"/>
  <c r="X314" i="15"/>
  <c r="W26" i="13"/>
  <c r="X307" i="15"/>
  <c r="X313" i="15"/>
  <c r="X310" i="15"/>
  <c r="X296" i="15"/>
  <c r="X299" i="15"/>
  <c r="X327" i="15" s="1"/>
  <c r="X293" i="15"/>
  <c r="X309" i="15"/>
  <c r="X291" i="15"/>
  <c r="X304" i="15"/>
  <c r="X328" i="15"/>
  <c r="X342" i="15" s="1"/>
  <c r="X297" i="15"/>
  <c r="X325" i="15" s="1"/>
  <c r="X306" i="15"/>
  <c r="X320" i="15" s="1"/>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74"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51" i="13" s="1"/>
  <c r="W20" i="13" s="1"/>
  <c r="V68" i="13"/>
  <c r="V70" i="13" s="1"/>
  <c r="V24" i="13" s="1"/>
  <c r="W177" i="15"/>
  <c r="X172" i="15"/>
  <c r="X167" i="15"/>
  <c r="V21" i="13"/>
  <c r="V22" i="13"/>
  <c r="X93" i="15"/>
  <c r="X85" i="15"/>
  <c r="X87" i="15"/>
  <c r="X88" i="15"/>
  <c r="X90" i="15"/>
  <c r="X83" i="15"/>
  <c r="X89" i="15"/>
  <c r="X92" i="15"/>
  <c r="X91" i="15"/>
  <c r="X84" i="15"/>
  <c r="X86" i="15"/>
  <c r="X94" i="15"/>
  <c r="W47" i="13"/>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324" i="15" l="1"/>
  <c r="X319" i="15"/>
  <c r="X333" i="15" s="1"/>
  <c r="X349" i="15" s="1"/>
  <c r="X387" i="15" s="1"/>
  <c r="X318" i="15"/>
  <c r="X332" i="15" s="1"/>
  <c r="X348" i="15" s="1"/>
  <c r="X386" i="15" s="1"/>
  <c r="X323" i="15"/>
  <c r="X337" i="15" s="1"/>
  <c r="X317" i="15"/>
  <c r="X331" i="15" s="1"/>
  <c r="X347" i="15" s="1"/>
  <c r="X385" i="15" s="1"/>
  <c r="X339" i="15"/>
  <c r="X334" i="15"/>
  <c r="X350" i="15" s="1"/>
  <c r="X388" i="15" s="1"/>
  <c r="X341" i="15"/>
  <c r="X326" i="15"/>
  <c r="X340" i="15" s="1"/>
  <c r="X322" i="15"/>
  <c r="X336" i="15" s="1"/>
  <c r="X338" i="15"/>
  <c r="X321" i="15"/>
  <c r="X335" i="15" s="1"/>
  <c r="X351" i="15" s="1"/>
  <c r="X389" i="15" s="1"/>
  <c r="AF270" i="15"/>
  <c r="AF74"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W21" i="13" s="1"/>
  <c r="Y7" i="13"/>
  <c r="Y7" i="15"/>
  <c r="Y314" i="15" s="1"/>
  <c r="X5" i="13"/>
  <c r="X5" i="15"/>
  <c r="L35"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353" i="15" l="1"/>
  <c r="X391" i="15" s="1"/>
  <c r="X352" i="15"/>
  <c r="X390" i="15" s="1"/>
  <c r="Y363" i="15"/>
  <c r="Y310" i="15"/>
  <c r="Y300" i="15"/>
  <c r="Y295" i="15"/>
  <c r="X343" i="15"/>
  <c r="X78" i="13" s="1"/>
  <c r="Y297" i="15"/>
  <c r="Y292" i="15"/>
  <c r="Y304" i="15"/>
  <c r="Y298" i="15"/>
  <c r="Y307" i="15"/>
  <c r="Y312" i="15"/>
  <c r="Y290" i="15"/>
  <c r="Y293" i="15"/>
  <c r="Y296" i="15"/>
  <c r="Y309" i="15"/>
  <c r="Y306" i="15"/>
  <c r="Y303" i="15"/>
  <c r="Y299" i="15"/>
  <c r="Y294" i="15"/>
  <c r="Y311" i="15"/>
  <c r="Y328" i="15"/>
  <c r="Y342" i="15" s="1"/>
  <c r="Y291" i="15"/>
  <c r="Y305" i="15"/>
  <c r="Y289" i="15"/>
  <c r="Y308" i="15"/>
  <c r="Y313" i="15"/>
  <c r="AJ190" i="15"/>
  <c r="AJ224" i="15" s="1"/>
  <c r="AJ252" i="15" s="1"/>
  <c r="AI208" i="15"/>
  <c r="AH237" i="15"/>
  <c r="AH265" i="15" s="1"/>
  <c r="AG270" i="15"/>
  <c r="AG74"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W68" i="13"/>
  <c r="W70" i="13" s="1"/>
  <c r="W24" i="13" s="1"/>
  <c r="X118" i="15"/>
  <c r="X125" i="15"/>
  <c r="X122" i="15"/>
  <c r="X120" i="15"/>
  <c r="X119" i="15"/>
  <c r="X121" i="15"/>
  <c r="X124" i="15"/>
  <c r="X127" i="15"/>
  <c r="Y172" i="15"/>
  <c r="Y167" i="15"/>
  <c r="X126" i="15"/>
  <c r="X123" i="15"/>
  <c r="X64" i="15"/>
  <c r="X47" i="13" s="1"/>
  <c r="X19" i="13" s="1"/>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323" i="15" l="1"/>
  <c r="Y319" i="15"/>
  <c r="Y320" i="15"/>
  <c r="Y334" i="15" s="1"/>
  <c r="Y350" i="15" s="1"/>
  <c r="Y388" i="15" s="1"/>
  <c r="Y325" i="15"/>
  <c r="Y339" i="15" s="1"/>
  <c r="Y337" i="15"/>
  <c r="Y322" i="15"/>
  <c r="Y336" i="15" s="1"/>
  <c r="Y327" i="15"/>
  <c r="Y341" i="15" s="1"/>
  <c r="Y317" i="15"/>
  <c r="Y331" i="15" s="1"/>
  <c r="Y347" i="15" s="1"/>
  <c r="Y385" i="15" s="1"/>
  <c r="Y326" i="15"/>
  <c r="Y340" i="15" s="1"/>
  <c r="Y321" i="15"/>
  <c r="Y335" i="15" s="1"/>
  <c r="Y351" i="15" s="1"/>
  <c r="Y389" i="15" s="1"/>
  <c r="Y324" i="15"/>
  <c r="Y338" i="15" s="1"/>
  <c r="Y318" i="15"/>
  <c r="Y332" i="15" s="1"/>
  <c r="Y348" i="15" s="1"/>
  <c r="Y386" i="15" s="1"/>
  <c r="Y333" i="15"/>
  <c r="Y349" i="15" s="1"/>
  <c r="Y387" i="15" s="1"/>
  <c r="X26" i="13"/>
  <c r="AK189" i="15"/>
  <c r="AK223" i="15" s="1"/>
  <c r="AK251" i="15" s="1"/>
  <c r="AJ207" i="15"/>
  <c r="AK191" i="15"/>
  <c r="AK225" i="15" s="1"/>
  <c r="AK253" i="15" s="1"/>
  <c r="AJ209" i="15"/>
  <c r="AK183" i="15"/>
  <c r="AK217" i="15" s="1"/>
  <c r="AK245" i="15" s="1"/>
  <c r="AJ201" i="15"/>
  <c r="AI236" i="15"/>
  <c r="AI264" i="15" s="1"/>
  <c r="AH270" i="15"/>
  <c r="AH74"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51" i="13" s="1"/>
  <c r="X20" i="13" s="1"/>
  <c r="X21" i="13" s="1"/>
  <c r="Y95" i="15"/>
  <c r="Y171" i="15" s="1"/>
  <c r="X55" i="13"/>
  <c r="Y161" i="15"/>
  <c r="Y162" i="15" s="1"/>
  <c r="Y55" i="13" s="1"/>
  <c r="Y22" i="13" s="1"/>
  <c r="Z52" i="15"/>
  <c r="Z132" i="15" s="1"/>
  <c r="Z150" i="15" s="1"/>
  <c r="Y47" i="15"/>
  <c r="Y166" i="15" s="1"/>
  <c r="Y168" i="15" s="1"/>
  <c r="Y102" i="15"/>
  <c r="Y104" i="15"/>
  <c r="Y107" i="15"/>
  <c r="Y101" i="15"/>
  <c r="Y117" i="15" s="1"/>
  <c r="Y108" i="15"/>
  <c r="Y109" i="15"/>
  <c r="Y105" i="15"/>
  <c r="Y100" i="15"/>
  <c r="Y116" i="15" s="1"/>
  <c r="Y106" i="15"/>
  <c r="Y111" i="15"/>
  <c r="Y110" i="15"/>
  <c r="Y103" i="15"/>
  <c r="Z54" i="15"/>
  <c r="Z134" i="15" s="1"/>
  <c r="Z152" i="15" s="1"/>
  <c r="Y64" i="15"/>
  <c r="Y47" i="13" s="1"/>
  <c r="Y19" i="13" s="1"/>
  <c r="Y5" i="13"/>
  <c r="Y5" i="15"/>
  <c r="Z7" i="13"/>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352" i="15" l="1"/>
  <c r="Y390" i="15" s="1"/>
  <c r="Y353" i="15"/>
  <c r="Y391" i="15" s="1"/>
  <c r="Z363" i="15"/>
  <c r="Z311" i="15"/>
  <c r="Y343" i="15"/>
  <c r="Y78" i="13" s="1"/>
  <c r="Y26" i="13" s="1"/>
  <c r="Z303" i="15"/>
  <c r="Z309" i="15"/>
  <c r="Z296" i="15"/>
  <c r="Z290" i="15"/>
  <c r="Z293" i="15"/>
  <c r="Z305" i="15"/>
  <c r="Z314" i="15"/>
  <c r="Z298" i="15"/>
  <c r="Z308" i="15"/>
  <c r="Z313" i="15"/>
  <c r="Z299" i="15"/>
  <c r="Z327" i="15" s="1"/>
  <c r="Z294" i="15"/>
  <c r="Z297" i="15"/>
  <c r="Z291" i="15"/>
  <c r="Z307" i="15"/>
  <c r="Z289" i="15"/>
  <c r="Z317" i="15" s="1"/>
  <c r="Z310" i="15"/>
  <c r="Z295" i="15"/>
  <c r="Z304" i="15"/>
  <c r="Z300" i="15"/>
  <c r="Z306" i="15"/>
  <c r="Z320" i="15" s="1"/>
  <c r="Z312" i="15"/>
  <c r="AL184" i="15"/>
  <c r="AK202" i="15"/>
  <c r="AL188" i="15"/>
  <c r="AK206" i="15"/>
  <c r="AJ230" i="15"/>
  <c r="AJ258" i="15" s="1"/>
  <c r="AJ238" i="15"/>
  <c r="AJ266" i="15" s="1"/>
  <c r="AL182" i="15"/>
  <c r="AK200" i="15"/>
  <c r="AI270" i="15"/>
  <c r="AI74"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X178" i="15"/>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328" i="15" l="1"/>
  <c r="Z322" i="15"/>
  <c r="Z336" i="15" s="1"/>
  <c r="Z318" i="15"/>
  <c r="Z342" i="15"/>
  <c r="Z332" i="15"/>
  <c r="Z348" i="15" s="1"/>
  <c r="Z386" i="15" s="1"/>
  <c r="Z325" i="15"/>
  <c r="Z339" i="15" s="1"/>
  <c r="Z324" i="15"/>
  <c r="Z338" i="15" s="1"/>
  <c r="Z341" i="15"/>
  <c r="Z326" i="15"/>
  <c r="Z340" i="15" s="1"/>
  <c r="Z319" i="15"/>
  <c r="Z333" i="15" s="1"/>
  <c r="Z349" i="15" s="1"/>
  <c r="Z387" i="15" s="1"/>
  <c r="Z334" i="15"/>
  <c r="Z350" i="15" s="1"/>
  <c r="Z388" i="15" s="1"/>
  <c r="Z331" i="15"/>
  <c r="Z347" i="15" s="1"/>
  <c r="Z385" i="15" s="1"/>
  <c r="Z323" i="15"/>
  <c r="Z337" i="15" s="1"/>
  <c r="Z321" i="15"/>
  <c r="Z335" i="15" s="1"/>
  <c r="Z351" i="15" s="1"/>
  <c r="Z389"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22" i="15"/>
  <c r="AL250" i="15" s="1"/>
  <c r="L250" i="15" s="1"/>
  <c r="AL209" i="15"/>
  <c r="AL239" i="15" s="1"/>
  <c r="AL225" i="15"/>
  <c r="AL253" i="15" s="1"/>
  <c r="L253" i="15" s="1"/>
  <c r="AL202" i="15"/>
  <c r="AL232" i="15" s="1"/>
  <c r="AL218" i="15"/>
  <c r="AL246" i="15" s="1"/>
  <c r="L246" i="15" s="1"/>
  <c r="AJ270" i="15"/>
  <c r="AJ74" i="13" s="1"/>
  <c r="AJ25" i="13" s="1"/>
  <c r="AK237" i="15"/>
  <c r="AK265" i="15" s="1"/>
  <c r="AK233" i="15"/>
  <c r="AK261" i="15" s="1"/>
  <c r="AK235" i="15"/>
  <c r="AK263" i="15" s="1"/>
  <c r="AK230" i="15"/>
  <c r="AK258" i="15" s="1"/>
  <c r="AK236" i="15"/>
  <c r="AK264" i="15" s="1"/>
  <c r="AK239" i="15"/>
  <c r="AK267" i="15" s="1"/>
  <c r="AK231" i="15"/>
  <c r="AK259" i="15" s="1"/>
  <c r="AL236" i="15"/>
  <c r="AK232" i="15"/>
  <c r="AK260" i="15" s="1"/>
  <c r="AK238" i="15"/>
  <c r="AK266" i="15" s="1"/>
  <c r="X68" i="13"/>
  <c r="X70" i="13" s="1"/>
  <c r="X24" i="13" s="1"/>
  <c r="Y177" i="15"/>
  <c r="Y128" i="15"/>
  <c r="Y51" i="13" s="1"/>
  <c r="Y20" i="13" s="1"/>
  <c r="Y21" i="13" s="1"/>
  <c r="Z95" i="15"/>
  <c r="Z171" i="15" s="1"/>
  <c r="AA52" i="15"/>
  <c r="AA132" i="15" s="1"/>
  <c r="AA150" i="15" s="1"/>
  <c r="Z47" i="15"/>
  <c r="Z166" i="15" s="1"/>
  <c r="Z168" i="15" s="1"/>
  <c r="Z161" i="15"/>
  <c r="Z162" i="15" s="1"/>
  <c r="Z55" i="13" s="1"/>
  <c r="Z109" i="15"/>
  <c r="Z101" i="15"/>
  <c r="Z117" i="15" s="1"/>
  <c r="Z107" i="15"/>
  <c r="Z100" i="15"/>
  <c r="Z116" i="15" s="1"/>
  <c r="Z108" i="15"/>
  <c r="Z111" i="15"/>
  <c r="Z110" i="15"/>
  <c r="Z105" i="15"/>
  <c r="Z104" i="15"/>
  <c r="Z102" i="15"/>
  <c r="Z103" i="15"/>
  <c r="Z106" i="15"/>
  <c r="Z64" i="15"/>
  <c r="Z47" i="13" s="1"/>
  <c r="Z19" i="13" s="1"/>
  <c r="Z5" i="13"/>
  <c r="Z5" i="15"/>
  <c r="AA7" i="13"/>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352" i="15" l="1"/>
  <c r="Z390" i="15" s="1"/>
  <c r="Z353" i="15"/>
  <c r="Z391" i="15" s="1"/>
  <c r="AL261" i="15"/>
  <c r="AA363" i="15"/>
  <c r="AA308" i="15"/>
  <c r="AA298" i="15"/>
  <c r="AA290" i="15"/>
  <c r="AA303" i="15"/>
  <c r="AA311" i="15"/>
  <c r="AL265" i="15"/>
  <c r="L265" i="15" s="1"/>
  <c r="AA299" i="15"/>
  <c r="AA296" i="15"/>
  <c r="AA305" i="15"/>
  <c r="AA291" i="15"/>
  <c r="AA293" i="15"/>
  <c r="AA307" i="15"/>
  <c r="AA313" i="15"/>
  <c r="AA312" i="15"/>
  <c r="AA310" i="15"/>
  <c r="AA314" i="15"/>
  <c r="AA304" i="15"/>
  <c r="AA297" i="15"/>
  <c r="AA318" i="15"/>
  <c r="AA332" i="15" s="1"/>
  <c r="AA348" i="15" s="1"/>
  <c r="AA386" i="15" s="1"/>
  <c r="Z343" i="15"/>
  <c r="Z78" i="13" s="1"/>
  <c r="Z26" i="13" s="1"/>
  <c r="AL258" i="15"/>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74" i="13" s="1"/>
  <c r="AK25" i="13" s="1"/>
  <c r="L258" i="15"/>
  <c r="L261" i="15"/>
  <c r="Z173" i="15"/>
  <c r="Y178" i="15"/>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327" i="15" l="1"/>
  <c r="AA326" i="15"/>
  <c r="AA340" i="15" s="1"/>
  <c r="AA324" i="15"/>
  <c r="AA321" i="15"/>
  <c r="AA335" i="15" s="1"/>
  <c r="AA351" i="15" s="1"/>
  <c r="AA389" i="15" s="1"/>
  <c r="AA337" i="15"/>
  <c r="AA325" i="15"/>
  <c r="AA339" i="15" s="1"/>
  <c r="AA338" i="15"/>
  <c r="AA322" i="15"/>
  <c r="AA336" i="15" s="1"/>
  <c r="AA352" i="15" s="1"/>
  <c r="AA390" i="15" s="1"/>
  <c r="AA317" i="15"/>
  <c r="AA331" i="15" s="1"/>
  <c r="AA347" i="15" s="1"/>
  <c r="AA385" i="15" s="1"/>
  <c r="AA342" i="15"/>
  <c r="AA328" i="15"/>
  <c r="AA341" i="15"/>
  <c r="AA320" i="15"/>
  <c r="AA334" i="15" s="1"/>
  <c r="AA350" i="15" s="1"/>
  <c r="AA388" i="15" s="1"/>
  <c r="AA319" i="15"/>
  <c r="AA333" i="15" s="1"/>
  <c r="AA349" i="15" s="1"/>
  <c r="AA387" i="15" s="1"/>
  <c r="AL270" i="15"/>
  <c r="L270" i="15" s="1"/>
  <c r="Y68" i="13"/>
  <c r="Y70" i="13" s="1"/>
  <c r="Y24" i="13" s="1"/>
  <c r="Z177" i="15"/>
  <c r="Z128" i="15"/>
  <c r="Z51" i="13" s="1"/>
  <c r="Z20" i="13" s="1"/>
  <c r="Z21" i="13" s="1"/>
  <c r="AA95" i="15"/>
  <c r="AA171" i="15" s="1"/>
  <c r="AB52" i="15"/>
  <c r="AB132" i="15" s="1"/>
  <c r="AB150" i="15" s="1"/>
  <c r="AA47" i="15"/>
  <c r="AA166" i="15" s="1"/>
  <c r="AA168" i="15" s="1"/>
  <c r="AB62" i="15"/>
  <c r="AB142" i="15" s="1"/>
  <c r="AB160" i="15" s="1"/>
  <c r="AA142" i="15"/>
  <c r="AA160" i="15" s="1"/>
  <c r="AA162" i="15" s="1"/>
  <c r="AA55" i="13" s="1"/>
  <c r="AA22" i="13" s="1"/>
  <c r="Z144" i="15"/>
  <c r="AA109" i="15"/>
  <c r="AA103" i="15"/>
  <c r="AA104" i="15"/>
  <c r="AA110" i="15"/>
  <c r="AA100" i="15"/>
  <c r="AA116" i="15" s="1"/>
  <c r="AA102" i="15"/>
  <c r="AA101" i="15"/>
  <c r="AA117" i="15" s="1"/>
  <c r="AA108" i="15"/>
  <c r="AA105" i="15"/>
  <c r="AA106" i="15"/>
  <c r="AA111" i="15"/>
  <c r="AA107" i="15"/>
  <c r="AA64" i="15"/>
  <c r="AA47" i="13" s="1"/>
  <c r="AA19" i="13" s="1"/>
  <c r="AA5" i="13"/>
  <c r="AA5" i="15"/>
  <c r="AB7" i="13"/>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357" i="15" l="1"/>
  <c r="AA395" i="15" s="1"/>
  <c r="AB363" i="15"/>
  <c r="AA353" i="15"/>
  <c r="AA391" i="15" s="1"/>
  <c r="AB305" i="15"/>
  <c r="AB294" i="15"/>
  <c r="AB303" i="15"/>
  <c r="AB289" i="15"/>
  <c r="AB317" i="15" s="1"/>
  <c r="AB331" i="15" s="1"/>
  <c r="AB347" i="15" s="1"/>
  <c r="AB385" i="15" s="1"/>
  <c r="AA343" i="15"/>
  <c r="AA78" i="13" s="1"/>
  <c r="AA26" i="13" s="1"/>
  <c r="AB292" i="15"/>
  <c r="AB320" i="15" s="1"/>
  <c r="AB311" i="15"/>
  <c r="AB298" i="15"/>
  <c r="AB314" i="15"/>
  <c r="AB300" i="15"/>
  <c r="AB295" i="15"/>
  <c r="AB290" i="15"/>
  <c r="AB313" i="15"/>
  <c r="AB310" i="15"/>
  <c r="AB307" i="15"/>
  <c r="AB293" i="15"/>
  <c r="AB296" i="15"/>
  <c r="AB328" i="15"/>
  <c r="AB304" i="15"/>
  <c r="AB309" i="15"/>
  <c r="AB323" i="15" s="1"/>
  <c r="AB299" i="15"/>
  <c r="AB308" i="15"/>
  <c r="AB312" i="15"/>
  <c r="AB297" i="15"/>
  <c r="AB291" i="15"/>
  <c r="AL74" i="13"/>
  <c r="AL25" i="13" s="1"/>
  <c r="L74" i="13"/>
  <c r="AA176" i="15"/>
  <c r="AA173" i="15"/>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318" i="15" l="1"/>
  <c r="AB332" i="15" s="1"/>
  <c r="AB348" i="15" s="1"/>
  <c r="AB386" i="15" s="1"/>
  <c r="AB325" i="15"/>
  <c r="AB324" i="15"/>
  <c r="AB338" i="15" s="1"/>
  <c r="AB322" i="15"/>
  <c r="AB336" i="15" s="1"/>
  <c r="AB352" i="15" s="1"/>
  <c r="AB390" i="15" s="1"/>
  <c r="AB327" i="15"/>
  <c r="AB341" i="15" s="1"/>
  <c r="AB334" i="15"/>
  <c r="AB350" i="15" s="1"/>
  <c r="AB388" i="15" s="1"/>
  <c r="AB326" i="15"/>
  <c r="AB340" i="15" s="1"/>
  <c r="AB319" i="15"/>
  <c r="AB333" i="15" s="1"/>
  <c r="AB349" i="15" s="1"/>
  <c r="AB387" i="15" s="1"/>
  <c r="AB337" i="15"/>
  <c r="AB353" i="15" s="1"/>
  <c r="AB391" i="15" s="1"/>
  <c r="AB321" i="15"/>
  <c r="AB335" i="15" s="1"/>
  <c r="AB351" i="15" s="1"/>
  <c r="AB389" i="15" s="1"/>
  <c r="AB339" i="15"/>
  <c r="AB342" i="15"/>
  <c r="Z68" i="13"/>
  <c r="Z70" i="13" s="1"/>
  <c r="Z24" i="13" s="1"/>
  <c r="AA128" i="15"/>
  <c r="AA51" i="13" s="1"/>
  <c r="AA20" i="13" s="1"/>
  <c r="AA21" i="13" s="1"/>
  <c r="AA177" i="15"/>
  <c r="AB95" i="15"/>
  <c r="AB171" i="15" s="1"/>
  <c r="AC52" i="15"/>
  <c r="AC132" i="15" s="1"/>
  <c r="AC150" i="15" s="1"/>
  <c r="AB47" i="15"/>
  <c r="AB166" i="15" s="1"/>
  <c r="AB168" i="15" s="1"/>
  <c r="AC63" i="15"/>
  <c r="AC143" i="15" s="1"/>
  <c r="AC161" i="15" s="1"/>
  <c r="AB143" i="15"/>
  <c r="AB161" i="15" s="1"/>
  <c r="AB162" i="15" s="1"/>
  <c r="AB55" i="13" s="1"/>
  <c r="AB22" i="13" s="1"/>
  <c r="AB107" i="15"/>
  <c r="AB111" i="15"/>
  <c r="AB109" i="15"/>
  <c r="AB104" i="15"/>
  <c r="AB103" i="15"/>
  <c r="AB105" i="15"/>
  <c r="AB108" i="15"/>
  <c r="AB110" i="15"/>
  <c r="AB101" i="15"/>
  <c r="AB117" i="15" s="1"/>
  <c r="AB106" i="15"/>
  <c r="AB102" i="15"/>
  <c r="AB100" i="15"/>
  <c r="AB116" i="15" s="1"/>
  <c r="AC59" i="15"/>
  <c r="AC139" i="15" s="1"/>
  <c r="AC157" i="15" s="1"/>
  <c r="AB64" i="15"/>
  <c r="AB47" i="13" s="1"/>
  <c r="AB19" i="13" s="1"/>
  <c r="AB5" i="13"/>
  <c r="AB5" i="15"/>
  <c r="AC7" i="13"/>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354" i="15" l="1"/>
  <c r="AB392" i="15" s="1"/>
  <c r="AC363" i="15"/>
  <c r="AB358" i="15"/>
  <c r="AB396" i="15" s="1"/>
  <c r="AB357" i="15"/>
  <c r="AB395" i="15" s="1"/>
  <c r="AC296" i="15"/>
  <c r="AC298" i="15"/>
  <c r="AC290" i="15"/>
  <c r="AC299" i="15"/>
  <c r="AC293" i="15"/>
  <c r="AC321" i="15" s="1"/>
  <c r="AC335" i="15" s="1"/>
  <c r="AC351" i="15" s="1"/>
  <c r="AC389" i="15" s="1"/>
  <c r="AC307" i="15"/>
  <c r="AC306" i="15"/>
  <c r="AC314" i="15"/>
  <c r="AC305" i="15"/>
  <c r="AB343" i="15"/>
  <c r="AB78" i="13" s="1"/>
  <c r="AB26" i="13" s="1"/>
  <c r="AC294" i="15"/>
  <c r="AC311" i="15"/>
  <c r="AC309" i="15"/>
  <c r="AC297" i="15"/>
  <c r="AC291" i="15"/>
  <c r="AC295" i="15"/>
  <c r="AC289" i="15"/>
  <c r="AC308" i="15"/>
  <c r="AC304" i="15"/>
  <c r="AC318" i="15" s="1"/>
  <c r="AC310" i="15"/>
  <c r="AC324" i="15" s="1"/>
  <c r="AC338" i="15" s="1"/>
  <c r="AC354" i="15" s="1"/>
  <c r="AC392" i="15" s="1"/>
  <c r="AC300" i="15"/>
  <c r="AC313" i="15"/>
  <c r="AC312" i="15"/>
  <c r="AC326" i="15" s="1"/>
  <c r="AC292" i="15"/>
  <c r="AB173" i="15"/>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332" i="15" l="1"/>
  <c r="AC348" i="15" s="1"/>
  <c r="AC386" i="15" s="1"/>
  <c r="AC320" i="15"/>
  <c r="AC334" i="15" s="1"/>
  <c r="AC350" i="15" s="1"/>
  <c r="AC388" i="15" s="1"/>
  <c r="AC327" i="15"/>
  <c r="AC341" i="15" s="1"/>
  <c r="AC317" i="15"/>
  <c r="AC331" i="15" s="1"/>
  <c r="AC347" i="15" s="1"/>
  <c r="AC385" i="15" s="1"/>
  <c r="AC319" i="15"/>
  <c r="AC333" i="15" s="1"/>
  <c r="AC349" i="15" s="1"/>
  <c r="AC387" i="15" s="1"/>
  <c r="AC328" i="15"/>
  <c r="AC342" i="15" s="1"/>
  <c r="AC325" i="15"/>
  <c r="AC339" i="15" s="1"/>
  <c r="AC340" i="15"/>
  <c r="AC323" i="15"/>
  <c r="AC337" i="15" s="1"/>
  <c r="AC353" i="15" s="1"/>
  <c r="AC391" i="15" s="1"/>
  <c r="AC322" i="15"/>
  <c r="AC336" i="15" s="1"/>
  <c r="AC352" i="15" s="1"/>
  <c r="AC390" i="15" s="1"/>
  <c r="AB128" i="15"/>
  <c r="AB51" i="13" s="1"/>
  <c r="AB20" i="13" s="1"/>
  <c r="AA68" i="13"/>
  <c r="AA70" i="13" s="1"/>
  <c r="AA24" i="13" s="1"/>
  <c r="AB177" i="15"/>
  <c r="AC162" i="15"/>
  <c r="AC55" i="13" s="1"/>
  <c r="AC22" i="13" s="1"/>
  <c r="AC95" i="15"/>
  <c r="AC171" i="15" s="1"/>
  <c r="AD52" i="15"/>
  <c r="AD132" i="15" s="1"/>
  <c r="AD150" i="15" s="1"/>
  <c r="AC47" i="15"/>
  <c r="AC166" i="15" s="1"/>
  <c r="AC168" i="15" s="1"/>
  <c r="AC106" i="15"/>
  <c r="AC110" i="15"/>
  <c r="AC105" i="15"/>
  <c r="AC108" i="15"/>
  <c r="AC107" i="15"/>
  <c r="AC100" i="15"/>
  <c r="AC116" i="15" s="1"/>
  <c r="AC104" i="15"/>
  <c r="AC111" i="15"/>
  <c r="AC102" i="15"/>
  <c r="AC109" i="15"/>
  <c r="AC103" i="15"/>
  <c r="AC101" i="15"/>
  <c r="AC117" i="15" s="1"/>
  <c r="AC64" i="15"/>
  <c r="AC47" i="13" s="1"/>
  <c r="AC19" i="13" s="1"/>
  <c r="AC5" i="13"/>
  <c r="AC5" i="15"/>
  <c r="AD7" i="13"/>
  <c r="AD7" i="15"/>
  <c r="AD303" i="15" s="1"/>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357" i="15" l="1"/>
  <c r="AC395" i="15" s="1"/>
  <c r="AC358" i="15"/>
  <c r="AC396" i="15" s="1"/>
  <c r="AD363" i="15"/>
  <c r="AD311" i="15"/>
  <c r="AD293" i="15"/>
  <c r="AD321" i="15" s="1"/>
  <c r="AD308" i="15"/>
  <c r="AD296" i="15"/>
  <c r="AD305" i="15"/>
  <c r="AC343" i="15"/>
  <c r="AC78" i="13" s="1"/>
  <c r="AC26" i="13" s="1"/>
  <c r="AD297" i="15"/>
  <c r="AD299" i="15"/>
  <c r="AD307" i="15"/>
  <c r="AD289" i="15"/>
  <c r="AD291" i="15"/>
  <c r="AD294" i="15"/>
  <c r="AD322" i="15" s="1"/>
  <c r="AD304" i="15"/>
  <c r="AD310" i="15"/>
  <c r="AD314" i="15"/>
  <c r="AD295" i="15"/>
  <c r="AD312" i="15"/>
  <c r="AD300" i="15"/>
  <c r="AD306" i="15"/>
  <c r="AD298" i="15"/>
  <c r="AD326" i="15" s="1"/>
  <c r="AD292" i="15"/>
  <c r="AD313" i="15"/>
  <c r="AD290" i="15"/>
  <c r="AD309" i="15"/>
  <c r="AC176" i="15"/>
  <c r="AB178" i="15"/>
  <c r="AC173" i="15"/>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319" i="15" l="1"/>
  <c r="AD328" i="15"/>
  <c r="AD323" i="15"/>
  <c r="AD335" i="15"/>
  <c r="AD351" i="15" s="1"/>
  <c r="AD389" i="15" s="1"/>
  <c r="AD320" i="15"/>
  <c r="AD334" i="15" s="1"/>
  <c r="AD350" i="15" s="1"/>
  <c r="AD388" i="15" s="1"/>
  <c r="AD324" i="15"/>
  <c r="AD338" i="15" s="1"/>
  <c r="AD342" i="15"/>
  <c r="AD318" i="15"/>
  <c r="AD332" i="15" s="1"/>
  <c r="AD348" i="15" s="1"/>
  <c r="AD386" i="15" s="1"/>
  <c r="AD339" i="15"/>
  <c r="AD325" i="15"/>
  <c r="AD337" i="15"/>
  <c r="AD353" i="15" s="1"/>
  <c r="AD391" i="15" s="1"/>
  <c r="AD333" i="15"/>
  <c r="AD349" i="15" s="1"/>
  <c r="AD387" i="15" s="1"/>
  <c r="AD336" i="15"/>
  <c r="AD352" i="15" s="1"/>
  <c r="AD390" i="15" s="1"/>
  <c r="AD327" i="15"/>
  <c r="AD341" i="15" s="1"/>
  <c r="AD317" i="15"/>
  <c r="AD331" i="15" s="1"/>
  <c r="AD347" i="15" s="1"/>
  <c r="AD385" i="15" s="1"/>
  <c r="AD340" i="15"/>
  <c r="AC177" i="15"/>
  <c r="AC178" i="15" s="1"/>
  <c r="AB68" i="13"/>
  <c r="AB70" i="13" s="1"/>
  <c r="AB24" i="13" s="1"/>
  <c r="AC128" i="15"/>
  <c r="AC51" i="13" s="1"/>
  <c r="AC20" i="13" s="1"/>
  <c r="AC21" i="13" s="1"/>
  <c r="AD162" i="15"/>
  <c r="AD55" i="13" s="1"/>
  <c r="AD22" i="13" s="1"/>
  <c r="AD95" i="15"/>
  <c r="AD171" i="15" s="1"/>
  <c r="AE52" i="15"/>
  <c r="AE132" i="15" s="1"/>
  <c r="AE150" i="15" s="1"/>
  <c r="AD47" i="15"/>
  <c r="AD166" i="15" s="1"/>
  <c r="AD168" i="15" s="1"/>
  <c r="AD101" i="15"/>
  <c r="AD117" i="15" s="1"/>
  <c r="AD111" i="15"/>
  <c r="AD104" i="15"/>
  <c r="AD106" i="15"/>
  <c r="AD107" i="15"/>
  <c r="AD102" i="15"/>
  <c r="AD105" i="15"/>
  <c r="AD108" i="15"/>
  <c r="AD109" i="15"/>
  <c r="AD100" i="15"/>
  <c r="AD116" i="15" s="1"/>
  <c r="AD103" i="15"/>
  <c r="AD110" i="15"/>
  <c r="AD64" i="15"/>
  <c r="AD47" i="13" s="1"/>
  <c r="AD19" i="13" s="1"/>
  <c r="AD5" i="13"/>
  <c r="AD5" i="15"/>
  <c r="AE7" i="13"/>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357" i="15" l="1"/>
  <c r="AD395" i="15" s="1"/>
  <c r="AD358" i="15"/>
  <c r="AD396" i="15" s="1"/>
  <c r="AD354" i="15"/>
  <c r="AD392" i="15" s="1"/>
  <c r="AE363" i="15"/>
  <c r="AE289" i="15"/>
  <c r="AE304" i="15"/>
  <c r="AE306" i="15"/>
  <c r="AE312" i="15"/>
  <c r="AE294" i="15"/>
  <c r="AE313" i="15"/>
  <c r="AE300" i="15"/>
  <c r="AE309" i="15"/>
  <c r="AE308" i="15"/>
  <c r="AE298" i="15"/>
  <c r="AE292" i="15"/>
  <c r="AE320" i="15" s="1"/>
  <c r="AE295" i="15"/>
  <c r="AE290" i="15"/>
  <c r="AE303" i="15"/>
  <c r="AE317" i="15" s="1"/>
  <c r="AE331" i="15" s="1"/>
  <c r="AE347" i="15" s="1"/>
  <c r="AE385" i="15" s="1"/>
  <c r="AE296" i="15"/>
  <c r="AE324" i="15" s="1"/>
  <c r="AE305" i="15"/>
  <c r="AE311" i="15"/>
  <c r="AE307" i="15"/>
  <c r="AE299" i="15"/>
  <c r="AE314" i="15"/>
  <c r="AD343" i="15"/>
  <c r="AD78" i="13" s="1"/>
  <c r="AD26" i="13" s="1"/>
  <c r="AE297" i="15"/>
  <c r="AE291" i="15"/>
  <c r="AE319" i="15" s="1"/>
  <c r="AE293" i="15"/>
  <c r="AC68" i="13"/>
  <c r="AC70" i="13" s="1"/>
  <c r="AC24" i="13" s="1"/>
  <c r="AD176" i="15"/>
  <c r="AD173" i="15"/>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326" i="15" l="1"/>
  <c r="AE318" i="15"/>
  <c r="AE332" i="15" s="1"/>
  <c r="AE348" i="15" s="1"/>
  <c r="AE386" i="15" s="1"/>
  <c r="AE322" i="15"/>
  <c r="AE336" i="15" s="1"/>
  <c r="AE352" i="15" s="1"/>
  <c r="AE390" i="15" s="1"/>
  <c r="AE321" i="15"/>
  <c r="AE335" i="15" s="1"/>
  <c r="AE351" i="15" s="1"/>
  <c r="AE389" i="15" s="1"/>
  <c r="AE327" i="15"/>
  <c r="AE341" i="15" s="1"/>
  <c r="AE357" i="15" s="1"/>
  <c r="AE395" i="15" s="1"/>
  <c r="AE338" i="15"/>
  <c r="AE334" i="15"/>
  <c r="AE350" i="15" s="1"/>
  <c r="AE388" i="15" s="1"/>
  <c r="AE340" i="15"/>
  <c r="AE323" i="15"/>
  <c r="AE337" i="15" s="1"/>
  <c r="AE353" i="15" s="1"/>
  <c r="AE391" i="15" s="1"/>
  <c r="AE333" i="15"/>
  <c r="AE349" i="15" s="1"/>
  <c r="AE387" i="15" s="1"/>
  <c r="AE328" i="15"/>
  <c r="AE342" i="15" s="1"/>
  <c r="AE325" i="15"/>
  <c r="AE339" i="15" s="1"/>
  <c r="AD128" i="15"/>
  <c r="AD51" i="13" s="1"/>
  <c r="AD20" i="13" s="1"/>
  <c r="AD177" i="15"/>
  <c r="AD178" i="15" s="1"/>
  <c r="AE95" i="15"/>
  <c r="AE171" i="15" s="1"/>
  <c r="AF52" i="15"/>
  <c r="AF132" i="15" s="1"/>
  <c r="AF150" i="15" s="1"/>
  <c r="AE47" i="15"/>
  <c r="AE166" i="15" s="1"/>
  <c r="AE168" i="15" s="1"/>
  <c r="AF61" i="15"/>
  <c r="AF141" i="15" s="1"/>
  <c r="AF159" i="15" s="1"/>
  <c r="AE141" i="15"/>
  <c r="AE159" i="15" s="1"/>
  <c r="AE162" i="15" s="1"/>
  <c r="AE55" i="13" s="1"/>
  <c r="AE22" i="13" s="1"/>
  <c r="AE102" i="15"/>
  <c r="AE104" i="15"/>
  <c r="AE107" i="15"/>
  <c r="AE105" i="15"/>
  <c r="AE108" i="15"/>
  <c r="AE109" i="15"/>
  <c r="AE110" i="15"/>
  <c r="AE101" i="15"/>
  <c r="AE117" i="15" s="1"/>
  <c r="AE106" i="15"/>
  <c r="AE111" i="15"/>
  <c r="AE100" i="15"/>
  <c r="AE116" i="15" s="1"/>
  <c r="AE103" i="15"/>
  <c r="AF60" i="15"/>
  <c r="AF140" i="15" s="1"/>
  <c r="AF158" i="15" s="1"/>
  <c r="AE64" i="15"/>
  <c r="AE47" i="13" s="1"/>
  <c r="AE19" i="13" s="1"/>
  <c r="AF7" i="13"/>
  <c r="AF7" i="15"/>
  <c r="AF297" i="15" s="1"/>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358" i="15" l="1"/>
  <c r="AE396" i="15" s="1"/>
  <c r="AE354" i="15"/>
  <c r="AE392" i="15" s="1"/>
  <c r="AE397" i="15" s="1"/>
  <c r="AE356" i="15"/>
  <c r="AE394" i="15" s="1"/>
  <c r="AE355" i="15"/>
  <c r="AE393" i="15" s="1"/>
  <c r="AF363" i="15"/>
  <c r="AF299" i="15"/>
  <c r="AF291" i="15"/>
  <c r="AF304" i="15"/>
  <c r="AF312" i="15"/>
  <c r="AF309" i="15"/>
  <c r="AE343" i="15"/>
  <c r="AE78" i="13" s="1"/>
  <c r="AE26" i="13" s="1"/>
  <c r="AF289" i="15"/>
  <c r="AF317" i="15" s="1"/>
  <c r="AF306" i="15"/>
  <c r="AF294" i="15"/>
  <c r="AF308" i="15"/>
  <c r="AF313" i="15"/>
  <c r="AF303" i="15"/>
  <c r="AF298" i="15"/>
  <c r="AF326" i="15" s="1"/>
  <c r="AF300" i="15"/>
  <c r="AF311" i="15"/>
  <c r="AF325" i="15" s="1"/>
  <c r="AF290" i="15"/>
  <c r="AF292" i="15"/>
  <c r="AF295" i="15"/>
  <c r="AF314" i="15"/>
  <c r="AF307" i="15"/>
  <c r="AF305" i="15"/>
  <c r="AF319" i="15" s="1"/>
  <c r="AF333" i="15" s="1"/>
  <c r="AF349" i="15" s="1"/>
  <c r="AF387" i="15" s="1"/>
  <c r="AF310" i="15"/>
  <c r="AF296" i="15"/>
  <c r="AF293" i="15"/>
  <c r="AE176" i="15"/>
  <c r="AE173" i="15"/>
  <c r="AD68" i="13"/>
  <c r="AD70" i="13" s="1"/>
  <c r="AD24" i="13" s="1"/>
  <c r="AF162" i="15"/>
  <c r="AF55"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47" i="13" s="1"/>
  <c r="AF19" i="13"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327" i="15" l="1"/>
  <c r="AF341" i="15" s="1"/>
  <c r="AF357" i="15" s="1"/>
  <c r="AF395" i="15" s="1"/>
  <c r="AF322" i="15"/>
  <c r="AF323" i="15"/>
  <c r="AF337" i="15" s="1"/>
  <c r="AF353" i="15" s="1"/>
  <c r="AF391" i="15" s="1"/>
  <c r="AF321" i="15"/>
  <c r="AF335" i="15" s="1"/>
  <c r="AF351" i="15" s="1"/>
  <c r="AF389" i="15" s="1"/>
  <c r="AF336" i="15"/>
  <c r="AF352" i="15" s="1"/>
  <c r="AF390" i="15" s="1"/>
  <c r="AF328" i="15"/>
  <c r="AF342" i="15" s="1"/>
  <c r="AF358" i="15" s="1"/>
  <c r="AF396" i="15" s="1"/>
  <c r="AF320" i="15"/>
  <c r="AF334" i="15" s="1"/>
  <c r="AF350" i="15" s="1"/>
  <c r="AF388" i="15" s="1"/>
  <c r="AF340" i="15"/>
  <c r="AF324" i="15"/>
  <c r="AF338" i="15" s="1"/>
  <c r="AF354" i="15" s="1"/>
  <c r="AF392" i="15" s="1"/>
  <c r="AF331" i="15"/>
  <c r="AF347" i="15" s="1"/>
  <c r="AF385" i="15" s="1"/>
  <c r="AF318" i="15"/>
  <c r="AF332" i="15" s="1"/>
  <c r="AF348" i="15" s="1"/>
  <c r="AF386" i="15" s="1"/>
  <c r="AF339" i="15"/>
  <c r="AE177" i="15"/>
  <c r="AE178" i="15"/>
  <c r="AE128" i="15"/>
  <c r="AE51" i="13" s="1"/>
  <c r="AE20" i="13" s="1"/>
  <c r="AE21" i="13" s="1"/>
  <c r="AF95" i="15"/>
  <c r="AF171" i="15" s="1"/>
  <c r="AG52" i="15"/>
  <c r="AG132" i="15" s="1"/>
  <c r="AG150" i="15" s="1"/>
  <c r="AG162" i="15" s="1"/>
  <c r="AG55" i="13" s="1"/>
  <c r="AG22" i="13" s="1"/>
  <c r="AF47" i="15"/>
  <c r="AF166" i="15" s="1"/>
  <c r="AF168" i="15" s="1"/>
  <c r="AE144" i="15"/>
  <c r="AF103" i="15"/>
  <c r="AF100" i="15"/>
  <c r="AF116" i="15" s="1"/>
  <c r="AF109" i="15"/>
  <c r="AF111" i="15"/>
  <c r="AF105" i="15"/>
  <c r="AF107" i="15"/>
  <c r="AF106" i="15"/>
  <c r="AF110" i="15"/>
  <c r="AF101" i="15"/>
  <c r="AF117" i="15" s="1"/>
  <c r="AF102" i="15"/>
  <c r="AF108" i="15"/>
  <c r="AF104" i="15"/>
  <c r="AF5" i="13"/>
  <c r="AF5" i="15"/>
  <c r="AG7" i="13"/>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355" i="15" l="1"/>
  <c r="AF393" i="15" s="1"/>
  <c r="AF356" i="15"/>
  <c r="AF394" i="15" s="1"/>
  <c r="AG363" i="15"/>
  <c r="AG290" i="15"/>
  <c r="AG298" i="15"/>
  <c r="AG300" i="15"/>
  <c r="AG292" i="15"/>
  <c r="AG295" i="15"/>
  <c r="AG304" i="15"/>
  <c r="AG297" i="15"/>
  <c r="AG314" i="15"/>
  <c r="AG307" i="15"/>
  <c r="AG312" i="15"/>
  <c r="AG326" i="15"/>
  <c r="AG293" i="15"/>
  <c r="AG296" i="15"/>
  <c r="AG324" i="15" s="1"/>
  <c r="AG318" i="15"/>
  <c r="AG332" i="15" s="1"/>
  <c r="AG348" i="15" s="1"/>
  <c r="AG386" i="15" s="1"/>
  <c r="AG309" i="15"/>
  <c r="AG306" i="15"/>
  <c r="AG303" i="15"/>
  <c r="AF343" i="15"/>
  <c r="AF78" i="13" s="1"/>
  <c r="AF26" i="13" s="1"/>
  <c r="AG299" i="15"/>
  <c r="AG313" i="15"/>
  <c r="AG311" i="15"/>
  <c r="AG291" i="15"/>
  <c r="AG294" i="15"/>
  <c r="AG323" i="15"/>
  <c r="AG289" i="15"/>
  <c r="AG308" i="15"/>
  <c r="AG305" i="15"/>
  <c r="AG64" i="15"/>
  <c r="AG47" i="13" s="1"/>
  <c r="AG19" i="13" s="1"/>
  <c r="AF176" i="15"/>
  <c r="AF173" i="15"/>
  <c r="AE68" i="13"/>
  <c r="AE70" i="13" s="1"/>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F397" i="15" l="1"/>
  <c r="AG320" i="15"/>
  <c r="AG334" i="15" s="1"/>
  <c r="AG350" i="15" s="1"/>
  <c r="AG388" i="15" s="1"/>
  <c r="AG328" i="15"/>
  <c r="AG342" i="15" s="1"/>
  <c r="AG358" i="15" s="1"/>
  <c r="AG396" i="15" s="1"/>
  <c r="AG337" i="15"/>
  <c r="AG353" i="15" s="1"/>
  <c r="AG391" i="15" s="1"/>
  <c r="AG319" i="15"/>
  <c r="AG333" i="15" s="1"/>
  <c r="AG349" i="15" s="1"/>
  <c r="AG387" i="15" s="1"/>
  <c r="AG322" i="15"/>
  <c r="AG336" i="15" s="1"/>
  <c r="AG352" i="15" s="1"/>
  <c r="AG390" i="15" s="1"/>
  <c r="AG340" i="15"/>
  <c r="AG325" i="15"/>
  <c r="AG339" i="15" s="1"/>
  <c r="AG317" i="15"/>
  <c r="AG331" i="15" s="1"/>
  <c r="AG347" i="15" s="1"/>
  <c r="AG385" i="15" s="1"/>
  <c r="AG338" i="15"/>
  <c r="AG354" i="15" s="1"/>
  <c r="AG392" i="15" s="1"/>
  <c r="AG327" i="15"/>
  <c r="AG341" i="15" s="1"/>
  <c r="AG357" i="15" s="1"/>
  <c r="AG395" i="15" s="1"/>
  <c r="AG321" i="15"/>
  <c r="AG335" i="15" s="1"/>
  <c r="AG351" i="15" s="1"/>
  <c r="AG389" i="15" s="1"/>
  <c r="AF177" i="15"/>
  <c r="AF178" i="15"/>
  <c r="AF128" i="15"/>
  <c r="AF51" i="13" s="1"/>
  <c r="AF20" i="13" s="1"/>
  <c r="AF21" i="13" s="1"/>
  <c r="AG95" i="15"/>
  <c r="AG171" i="15" s="1"/>
  <c r="AH52" i="15"/>
  <c r="AH132" i="15" s="1"/>
  <c r="AH150" i="15" s="1"/>
  <c r="AH162" i="15" s="1"/>
  <c r="AH55" i="13" s="1"/>
  <c r="AH22" i="13" s="1"/>
  <c r="AG47" i="15"/>
  <c r="AG166" i="15" s="1"/>
  <c r="AG168" i="15" s="1"/>
  <c r="AG102" i="15"/>
  <c r="AG104" i="15"/>
  <c r="AG108" i="15"/>
  <c r="AG100" i="15"/>
  <c r="AG116" i="15" s="1"/>
  <c r="AG101" i="15"/>
  <c r="AG117" i="15" s="1"/>
  <c r="AG106" i="15"/>
  <c r="AG107" i="15"/>
  <c r="AG103" i="15"/>
  <c r="AG109" i="15"/>
  <c r="AG105" i="15"/>
  <c r="AG110" i="15"/>
  <c r="AG111" i="15"/>
  <c r="AH7" i="13"/>
  <c r="AH7" i="15"/>
  <c r="AH289" i="15" s="1"/>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355" i="15" l="1"/>
  <c r="AG393" i="15" s="1"/>
  <c r="AG356" i="15"/>
  <c r="AG394" i="15" s="1"/>
  <c r="AH363" i="15"/>
  <c r="AH291" i="15"/>
  <c r="AH307" i="15"/>
  <c r="AG343" i="15"/>
  <c r="AG78" i="13" s="1"/>
  <c r="AG26" i="13" s="1"/>
  <c r="AH310" i="15"/>
  <c r="AH304" i="15"/>
  <c r="AH318" i="15" s="1"/>
  <c r="AH300" i="15"/>
  <c r="AH295" i="15"/>
  <c r="AH312" i="15"/>
  <c r="AH290" i="15"/>
  <c r="AH292" i="15"/>
  <c r="AH306" i="15"/>
  <c r="AH321" i="15"/>
  <c r="AH311" i="15"/>
  <c r="AH309" i="15"/>
  <c r="AH323" i="15" s="1"/>
  <c r="AH313" i="15"/>
  <c r="AH298" i="15"/>
  <c r="AH326" i="15" s="1"/>
  <c r="AH293" i="15"/>
  <c r="AH296" i="15"/>
  <c r="AH314" i="15"/>
  <c r="AH303" i="15"/>
  <c r="AH317" i="15" s="1"/>
  <c r="AH331" i="15" s="1"/>
  <c r="AH347" i="15" s="1"/>
  <c r="AH385" i="15" s="1"/>
  <c r="AH308" i="15"/>
  <c r="AH305" i="15"/>
  <c r="AH299" i="15"/>
  <c r="AH294" i="15"/>
  <c r="AH297" i="15"/>
  <c r="AG176" i="15"/>
  <c r="AG173" i="15"/>
  <c r="AF68" i="13"/>
  <c r="AF70" i="13" s="1"/>
  <c r="AF24" i="13" s="1"/>
  <c r="AH64" i="15"/>
  <c r="AH47" i="13" s="1"/>
  <c r="AH19" i="13"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328" i="15" l="1"/>
  <c r="AG397" i="15"/>
  <c r="AH322" i="15"/>
  <c r="AH336" i="15" s="1"/>
  <c r="AH352" i="15" s="1"/>
  <c r="AH390" i="15" s="1"/>
  <c r="AH325" i="15"/>
  <c r="AH339" i="15" s="1"/>
  <c r="AH324" i="15"/>
  <c r="AH332" i="15"/>
  <c r="AH348" i="15" s="1"/>
  <c r="AH386" i="15" s="1"/>
  <c r="AH342" i="15"/>
  <c r="AH358" i="15" s="1"/>
  <c r="AH396" i="15" s="1"/>
  <c r="AH320" i="15"/>
  <c r="AH334" i="15" s="1"/>
  <c r="AH350" i="15" s="1"/>
  <c r="AH388" i="15" s="1"/>
  <c r="AH319" i="15"/>
  <c r="AH333" i="15" s="1"/>
  <c r="AH349" i="15" s="1"/>
  <c r="AH387" i="15" s="1"/>
  <c r="AH340" i="15"/>
  <c r="AH338" i="15"/>
  <c r="AH354" i="15" s="1"/>
  <c r="AH392" i="15" s="1"/>
  <c r="AH335" i="15"/>
  <c r="AH351" i="15" s="1"/>
  <c r="AH389" i="15" s="1"/>
  <c r="AH337" i="15"/>
  <c r="AH353" i="15" s="1"/>
  <c r="AH391" i="15" s="1"/>
  <c r="AH327" i="15"/>
  <c r="AH341" i="15" s="1"/>
  <c r="AH357" i="15" s="1"/>
  <c r="AH395" i="15" s="1"/>
  <c r="AG177" i="15"/>
  <c r="AG128" i="15"/>
  <c r="AG51" i="13" s="1"/>
  <c r="AG20" i="13" s="1"/>
  <c r="AG21" i="13" s="1"/>
  <c r="AH95" i="15"/>
  <c r="AH171" i="15" s="1"/>
  <c r="AI52" i="15"/>
  <c r="AI132" i="15" s="1"/>
  <c r="AI150" i="15" s="1"/>
  <c r="AI162" i="15" s="1"/>
  <c r="AI55" i="13" s="1"/>
  <c r="AI22" i="13" s="1"/>
  <c r="AH47" i="15"/>
  <c r="AH166" i="15" s="1"/>
  <c r="AH168" i="15" s="1"/>
  <c r="AG144" i="15"/>
  <c r="AH110" i="15"/>
  <c r="AH100" i="15"/>
  <c r="AH116" i="15" s="1"/>
  <c r="AH107" i="15"/>
  <c r="AH111" i="15"/>
  <c r="AH103" i="15"/>
  <c r="AH108" i="15"/>
  <c r="AH109" i="15"/>
  <c r="AH102" i="15"/>
  <c r="AH105" i="15"/>
  <c r="AH106" i="15"/>
  <c r="AH101" i="15"/>
  <c r="AH117" i="15" s="1"/>
  <c r="AH104" i="15"/>
  <c r="AH5" i="13"/>
  <c r="AH5" i="15"/>
  <c r="AI7" i="13"/>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355" i="15" l="1"/>
  <c r="AH393" i="15" s="1"/>
  <c r="AH356" i="15"/>
  <c r="AH394" i="15" s="1"/>
  <c r="AI363" i="15"/>
  <c r="AH343" i="15"/>
  <c r="AH78" i="13" s="1"/>
  <c r="AH26" i="13" s="1"/>
  <c r="AI292" i="15"/>
  <c r="AI295" i="15"/>
  <c r="AI64" i="15"/>
  <c r="AI47" i="13" s="1"/>
  <c r="AI19" i="13" s="1"/>
  <c r="AI303" i="15"/>
  <c r="AI308" i="15"/>
  <c r="AI290" i="15"/>
  <c r="AI299" i="15"/>
  <c r="AI311" i="15"/>
  <c r="AI296" i="15"/>
  <c r="AI305" i="15"/>
  <c r="AI312" i="15"/>
  <c r="AI307" i="15"/>
  <c r="AI313" i="15"/>
  <c r="AI293" i="15"/>
  <c r="AI297" i="15"/>
  <c r="AI304" i="15"/>
  <c r="AI310" i="15"/>
  <c r="AI289" i="15"/>
  <c r="AI317" i="15" s="1"/>
  <c r="AI291" i="15"/>
  <c r="AI294" i="15"/>
  <c r="AI306" i="15"/>
  <c r="AI300" i="15"/>
  <c r="AI309" i="15"/>
  <c r="AI323" i="15" s="1"/>
  <c r="AI337" i="15" s="1"/>
  <c r="AI353" i="15" s="1"/>
  <c r="AI391" i="15" s="1"/>
  <c r="AI314" i="15"/>
  <c r="AH176" i="15"/>
  <c r="AH173" i="15"/>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325" i="15" l="1"/>
  <c r="AI320" i="15"/>
  <c r="AI334" i="15" s="1"/>
  <c r="AI350" i="15" s="1"/>
  <c r="AI388" i="15" s="1"/>
  <c r="AH397" i="15"/>
  <c r="AI318" i="15"/>
  <c r="AI324" i="15"/>
  <c r="AI326" i="15"/>
  <c r="AI340" i="15" s="1"/>
  <c r="AI356" i="15" s="1"/>
  <c r="AI394" i="15" s="1"/>
  <c r="AI339" i="15"/>
  <c r="AI355" i="15" s="1"/>
  <c r="AI393" i="15" s="1"/>
  <c r="AI332" i="15"/>
  <c r="AI348" i="15" s="1"/>
  <c r="AI386" i="15" s="1"/>
  <c r="AI321" i="15"/>
  <c r="AI335" i="15" s="1"/>
  <c r="AI351" i="15" s="1"/>
  <c r="AI389" i="15" s="1"/>
  <c r="AI328" i="15"/>
  <c r="AI342" i="15" s="1"/>
  <c r="AI358" i="15" s="1"/>
  <c r="AI396" i="15" s="1"/>
  <c r="AI331" i="15"/>
  <c r="AI347" i="15" s="1"/>
  <c r="AI385" i="15" s="1"/>
  <c r="AI327" i="15"/>
  <c r="AI341" i="15" s="1"/>
  <c r="AI357" i="15" s="1"/>
  <c r="AI395" i="15" s="1"/>
  <c r="AI322" i="15"/>
  <c r="AI336" i="15" s="1"/>
  <c r="AI352" i="15" s="1"/>
  <c r="AI390" i="15" s="1"/>
  <c r="AI338" i="15"/>
  <c r="AI354" i="15" s="1"/>
  <c r="AI392" i="15" s="1"/>
  <c r="AI319" i="15"/>
  <c r="AI333" i="15" s="1"/>
  <c r="AI349" i="15" s="1"/>
  <c r="AI387" i="15" s="1"/>
  <c r="AG68" i="13"/>
  <c r="AG70" i="13" s="1"/>
  <c r="AG24" i="13" s="1"/>
  <c r="AH177" i="15"/>
  <c r="AH178" i="15" s="1"/>
  <c r="AH128" i="15"/>
  <c r="AH51" i="13" s="1"/>
  <c r="AH20" i="13" s="1"/>
  <c r="AH21" i="13" s="1"/>
  <c r="AI95" i="15"/>
  <c r="AI171" i="15" s="1"/>
  <c r="AJ52" i="15"/>
  <c r="AJ132" i="15" s="1"/>
  <c r="AJ150" i="15" s="1"/>
  <c r="AJ162" i="15" s="1"/>
  <c r="AJ55" i="13" s="1"/>
  <c r="AJ22" i="13" s="1"/>
  <c r="AI47" i="15"/>
  <c r="AI166" i="15" s="1"/>
  <c r="AI168" i="15" s="1"/>
  <c r="AH144" i="15"/>
  <c r="AI108" i="15"/>
  <c r="AI107" i="15"/>
  <c r="AI101" i="15"/>
  <c r="AI117" i="15" s="1"/>
  <c r="AI100" i="15"/>
  <c r="AI116" i="15" s="1"/>
  <c r="AI111" i="15"/>
  <c r="AI102" i="15"/>
  <c r="AI106" i="15"/>
  <c r="AI109" i="15"/>
  <c r="AI110" i="15"/>
  <c r="AI104" i="15"/>
  <c r="AI103" i="15"/>
  <c r="AI105" i="15"/>
  <c r="AJ7" i="13"/>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363" i="15" l="1"/>
  <c r="AI397" i="15"/>
  <c r="AJ299" i="15"/>
  <c r="AJ294" i="15"/>
  <c r="AJ303" i="15"/>
  <c r="AJ308" i="15"/>
  <c r="AJ322" i="15" s="1"/>
  <c r="AJ291" i="15"/>
  <c r="AJ305" i="15"/>
  <c r="AJ311" i="15"/>
  <c r="AJ306" i="15"/>
  <c r="AJ292" i="15"/>
  <c r="AJ295" i="15"/>
  <c r="AJ298" i="15"/>
  <c r="AJ314" i="15"/>
  <c r="AJ300" i="15"/>
  <c r="AJ310" i="15"/>
  <c r="AJ290" i="15"/>
  <c r="AJ293" i="15"/>
  <c r="AJ296" i="15"/>
  <c r="AJ307" i="15"/>
  <c r="AJ317" i="15"/>
  <c r="AJ304" i="15"/>
  <c r="AJ309" i="15"/>
  <c r="AJ313" i="15"/>
  <c r="AJ327" i="15" s="1"/>
  <c r="AJ312" i="15"/>
  <c r="AJ297" i="15"/>
  <c r="AI343" i="15"/>
  <c r="AI78" i="13" s="1"/>
  <c r="AI26" i="13" s="1"/>
  <c r="AJ64" i="15"/>
  <c r="AJ47" i="13" s="1"/>
  <c r="AJ19" i="13" s="1"/>
  <c r="AI173" i="15"/>
  <c r="AH68" i="13"/>
  <c r="AH70" i="13" s="1"/>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328" i="15" l="1"/>
  <c r="AJ319" i="15"/>
  <c r="AJ333" i="15" s="1"/>
  <c r="AJ349" i="15" s="1"/>
  <c r="AJ387" i="15" s="1"/>
  <c r="AJ331" i="15"/>
  <c r="AJ347" i="15" s="1"/>
  <c r="AJ385" i="15" s="1"/>
  <c r="AJ325" i="15"/>
  <c r="AJ324" i="15"/>
  <c r="AJ338" i="15" s="1"/>
  <c r="AJ354" i="15" s="1"/>
  <c r="AJ392" i="15" s="1"/>
  <c r="AJ336" i="15"/>
  <c r="AJ352" i="15" s="1"/>
  <c r="AJ390" i="15" s="1"/>
  <c r="AJ341" i="15"/>
  <c r="AJ357" i="15" s="1"/>
  <c r="AJ395" i="15" s="1"/>
  <c r="AJ323" i="15"/>
  <c r="AJ337" i="15" s="1"/>
  <c r="AJ353" i="15" s="1"/>
  <c r="AJ391" i="15" s="1"/>
  <c r="AJ326" i="15"/>
  <c r="AJ340" i="15" s="1"/>
  <c r="AJ356" i="15" s="1"/>
  <c r="AJ394" i="15" s="1"/>
  <c r="AJ342" i="15"/>
  <c r="AJ358" i="15" s="1"/>
  <c r="AJ396" i="15" s="1"/>
  <c r="AJ339" i="15"/>
  <c r="AJ355" i="15" s="1"/>
  <c r="AJ393" i="15" s="1"/>
  <c r="AJ318" i="15"/>
  <c r="AJ332" i="15" s="1"/>
  <c r="AJ348" i="15" s="1"/>
  <c r="AJ386" i="15" s="1"/>
  <c r="AJ321" i="15"/>
  <c r="AJ335" i="15" s="1"/>
  <c r="AJ351" i="15" s="1"/>
  <c r="AJ389" i="15" s="1"/>
  <c r="AJ320" i="15"/>
  <c r="AJ334" i="15" s="1"/>
  <c r="AJ350" i="15" s="1"/>
  <c r="AJ388" i="15" s="1"/>
  <c r="AI128" i="15"/>
  <c r="AI51" i="13" s="1"/>
  <c r="AI20" i="13" s="1"/>
  <c r="AI21" i="13" s="1"/>
  <c r="AI177" i="15"/>
  <c r="AJ95" i="15"/>
  <c r="AJ171" i="15" s="1"/>
  <c r="AK52" i="15"/>
  <c r="AK132" i="15" s="1"/>
  <c r="AK150" i="15" s="1"/>
  <c r="AK162" i="15" s="1"/>
  <c r="AK55" i="13" s="1"/>
  <c r="AK22" i="13" s="1"/>
  <c r="AJ47" i="15"/>
  <c r="AJ166" i="15" s="1"/>
  <c r="AJ168" i="15" s="1"/>
  <c r="AJ105" i="15"/>
  <c r="AJ111" i="15"/>
  <c r="AJ103" i="15"/>
  <c r="AJ110" i="15"/>
  <c r="AJ104" i="15"/>
  <c r="AJ107" i="15"/>
  <c r="AJ109" i="15"/>
  <c r="AJ106" i="15"/>
  <c r="AJ102" i="15"/>
  <c r="AJ108" i="15"/>
  <c r="AJ101" i="15"/>
  <c r="AJ117" i="15" s="1"/>
  <c r="AJ100" i="15"/>
  <c r="AJ116" i="15" s="1"/>
  <c r="AK7" i="13"/>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397" i="15" l="1"/>
  <c r="AJ343" i="15"/>
  <c r="AJ78" i="13" s="1"/>
  <c r="AJ26" i="13" s="1"/>
  <c r="AK297" i="15"/>
  <c r="AK312" i="15"/>
  <c r="AK310" i="15"/>
  <c r="AK292" i="15"/>
  <c r="AK289" i="15"/>
  <c r="AK298" i="15"/>
  <c r="AK326" i="15" s="1"/>
  <c r="AK307" i="15"/>
  <c r="AK293" i="15"/>
  <c r="AK296" i="15"/>
  <c r="AK290" i="15"/>
  <c r="AK313" i="15"/>
  <c r="AK295" i="15"/>
  <c r="AK300" i="15"/>
  <c r="AK306" i="15"/>
  <c r="AK320" i="15" s="1"/>
  <c r="AK303" i="15"/>
  <c r="AK309" i="15"/>
  <c r="AK294" i="15"/>
  <c r="AK311" i="15"/>
  <c r="AK325" i="15" s="1"/>
  <c r="AK299" i="15"/>
  <c r="AK308" i="15"/>
  <c r="AK322" i="15" s="1"/>
  <c r="AK304" i="15"/>
  <c r="AK305" i="15"/>
  <c r="AK291" i="15"/>
  <c r="AK314" i="15"/>
  <c r="AJ176" i="15"/>
  <c r="AK64" i="15"/>
  <c r="AK47" i="13" s="1"/>
  <c r="AK19" i="13" s="1"/>
  <c r="AJ173" i="15"/>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323" i="15" l="1"/>
  <c r="AK334" i="15"/>
  <c r="AK350" i="15" s="1"/>
  <c r="AK388" i="15" s="1"/>
  <c r="AK321" i="15"/>
  <c r="AK335" i="15" s="1"/>
  <c r="AK351" i="15" s="1"/>
  <c r="AK389" i="15" s="1"/>
  <c r="AK337" i="15"/>
  <c r="AK353" i="15" s="1"/>
  <c r="AK391" i="15" s="1"/>
  <c r="AK324" i="15"/>
  <c r="AK338" i="15" s="1"/>
  <c r="AK354" i="15" s="1"/>
  <c r="AK392" i="15" s="1"/>
  <c r="AK327" i="15"/>
  <c r="AK341" i="15" s="1"/>
  <c r="AK357" i="15" s="1"/>
  <c r="AK395" i="15" s="1"/>
  <c r="AK336" i="15"/>
  <c r="AK352" i="15" s="1"/>
  <c r="AK390" i="15" s="1"/>
  <c r="AK339" i="15"/>
  <c r="AK355" i="15" s="1"/>
  <c r="AK393" i="15" s="1"/>
  <c r="AK317" i="15"/>
  <c r="AK331" i="15" s="1"/>
  <c r="AK347" i="15" s="1"/>
  <c r="AK385" i="15" s="1"/>
  <c r="AK340" i="15"/>
  <c r="AK356" i="15" s="1"/>
  <c r="AK394" i="15" s="1"/>
  <c r="AK328" i="15"/>
  <c r="AK342" i="15" s="1"/>
  <c r="AK358" i="15" s="1"/>
  <c r="AK396" i="15" s="1"/>
  <c r="AK319" i="15"/>
  <c r="AK333" i="15" s="1"/>
  <c r="AK349" i="15" s="1"/>
  <c r="AK387" i="15" s="1"/>
  <c r="AK318" i="15"/>
  <c r="AK332" i="15" s="1"/>
  <c r="AK348" i="15" s="1"/>
  <c r="AK386" i="15" s="1"/>
  <c r="AI68" i="13"/>
  <c r="AI70" i="13" s="1"/>
  <c r="AI24" i="13" s="1"/>
  <c r="AJ177" i="15"/>
  <c r="AJ178" i="15" s="1"/>
  <c r="AJ128" i="15"/>
  <c r="AJ51" i="13" s="1"/>
  <c r="AJ20" i="13" s="1"/>
  <c r="AJ21" i="13"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397" i="15" l="1"/>
  <c r="AL363" i="15"/>
  <c r="AL296" i="15"/>
  <c r="AL303" i="15"/>
  <c r="AK343" i="15"/>
  <c r="AK78" i="13" s="1"/>
  <c r="AK26" i="13" s="1"/>
  <c r="AL295" i="15"/>
  <c r="AL323" i="15" s="1"/>
  <c r="AL298" i="15"/>
  <c r="AL292" i="15"/>
  <c r="AL306" i="15"/>
  <c r="AL290" i="15"/>
  <c r="AL309" i="15"/>
  <c r="AL313" i="15"/>
  <c r="AL305" i="15"/>
  <c r="AL311" i="15"/>
  <c r="AL308" i="15"/>
  <c r="AL297" i="15"/>
  <c r="AL299" i="15"/>
  <c r="AL289" i="15"/>
  <c r="AL317" i="15" s="1"/>
  <c r="AL291" i="15"/>
  <c r="AL294" i="15"/>
  <c r="AL304" i="15"/>
  <c r="AL310" i="15"/>
  <c r="AL307" i="15"/>
  <c r="AL312" i="15"/>
  <c r="AL300" i="15"/>
  <c r="AL314" i="15"/>
  <c r="AK176" i="15"/>
  <c r="AK173" i="15"/>
  <c r="AJ68" i="13"/>
  <c r="AJ70" i="13" s="1"/>
  <c r="AJ24" i="13" s="1"/>
  <c r="AK119" i="15"/>
  <c r="AK121" i="15"/>
  <c r="AK122" i="15"/>
  <c r="AK124" i="15"/>
  <c r="AK123" i="15"/>
  <c r="AK127" i="15"/>
  <c r="L52" i="15"/>
  <c r="AK126" i="15"/>
  <c r="AL167" i="15"/>
  <c r="L167" i="15" s="1"/>
  <c r="AL172" i="15"/>
  <c r="AK125" i="15"/>
  <c r="AK118" i="15"/>
  <c r="AK120" i="15"/>
  <c r="L134" i="15" s="1"/>
  <c r="AL64" i="15"/>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47" i="13"/>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322" i="15" l="1"/>
  <c r="AL326" i="15"/>
  <c r="AL340" i="15" s="1"/>
  <c r="AL318" i="15"/>
  <c r="AL320" i="15"/>
  <c r="AL334" i="15" s="1"/>
  <c r="AL328" i="15"/>
  <c r="AL342" i="15" s="1"/>
  <c r="AL319" i="15"/>
  <c r="AL333" i="15" s="1"/>
  <c r="AL331" i="15"/>
  <c r="AL347" i="15" s="1"/>
  <c r="AL385" i="15" s="1"/>
  <c r="AL324" i="15"/>
  <c r="AL338" i="15" s="1"/>
  <c r="AL336" i="15"/>
  <c r="AL337" i="15"/>
  <c r="AL321" i="15"/>
  <c r="AL335" i="15" s="1"/>
  <c r="AL332" i="15"/>
  <c r="AL327" i="15"/>
  <c r="AL341" i="15" s="1"/>
  <c r="AL325" i="15"/>
  <c r="AL339" i="15" s="1"/>
  <c r="L172" i="15"/>
  <c r="AK177" i="15"/>
  <c r="AK128" i="15"/>
  <c r="AK51" i="13" s="1"/>
  <c r="AK20" i="13" s="1"/>
  <c r="AK21" i="13" s="1"/>
  <c r="AL162" i="15"/>
  <c r="AL55"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47"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342" i="15" l="1"/>
  <c r="AL358" i="15"/>
  <c r="AL396" i="15" s="1"/>
  <c r="V358" i="15"/>
  <c r="V396" i="15" s="1"/>
  <c r="W358" i="15"/>
  <c r="W396" i="15" s="1"/>
  <c r="X358" i="15"/>
  <c r="X396" i="15" s="1"/>
  <c r="Y358" i="15"/>
  <c r="Y396" i="15" s="1"/>
  <c r="Z358" i="15"/>
  <c r="Z396" i="15" s="1"/>
  <c r="AA358" i="15"/>
  <c r="AA396" i="15" s="1"/>
  <c r="L341" i="15"/>
  <c r="AL357" i="15"/>
  <c r="AL395" i="15" s="1"/>
  <c r="U357" i="15"/>
  <c r="U395" i="15" s="1"/>
  <c r="V357" i="15"/>
  <c r="V395" i="15" s="1"/>
  <c r="W357" i="15"/>
  <c r="W395" i="15" s="1"/>
  <c r="X357" i="15"/>
  <c r="X395" i="15" s="1"/>
  <c r="Y357" i="15"/>
  <c r="Y395" i="15" s="1"/>
  <c r="Z357" i="15"/>
  <c r="Z395" i="15" s="1"/>
  <c r="L385" i="15"/>
  <c r="L332" i="15"/>
  <c r="AL348" i="15"/>
  <c r="AL386" i="15" s="1"/>
  <c r="O348" i="15"/>
  <c r="L333" i="15"/>
  <c r="AL349" i="15"/>
  <c r="AL387" i="15" s="1"/>
  <c r="O349" i="15"/>
  <c r="L387" i="15" s="1"/>
  <c r="P349" i="15"/>
  <c r="L338" i="15"/>
  <c r="AL354" i="15"/>
  <c r="AL392" i="15" s="1"/>
  <c r="O354" i="15"/>
  <c r="P354" i="15"/>
  <c r="Q354" i="15"/>
  <c r="R354" i="15"/>
  <c r="S354" i="15"/>
  <c r="S392" i="15" s="1"/>
  <c r="T354" i="15"/>
  <c r="T392" i="15" s="1"/>
  <c r="U354" i="15"/>
  <c r="U392" i="15" s="1"/>
  <c r="V354" i="15"/>
  <c r="V392" i="15" s="1"/>
  <c r="W354" i="15"/>
  <c r="W392" i="15" s="1"/>
  <c r="X354" i="15"/>
  <c r="X392" i="15" s="1"/>
  <c r="Y354" i="15"/>
  <c r="Y392" i="15" s="1"/>
  <c r="Z354" i="15"/>
  <c r="Z392" i="15" s="1"/>
  <c r="AA354" i="15"/>
  <c r="AA392" i="15" s="1"/>
  <c r="L335" i="15"/>
  <c r="AL351" i="15"/>
  <c r="AL389" i="15" s="1"/>
  <c r="O351" i="15"/>
  <c r="P351" i="15"/>
  <c r="Q351" i="15"/>
  <c r="R351" i="15"/>
  <c r="L339" i="15"/>
  <c r="AL355" i="15"/>
  <c r="AL393" i="15" s="1"/>
  <c r="O355" i="15"/>
  <c r="P355" i="15"/>
  <c r="Q355" i="15"/>
  <c r="R355" i="15"/>
  <c r="S355" i="15"/>
  <c r="S393" i="15" s="1"/>
  <c r="T355" i="15"/>
  <c r="T393" i="15" s="1"/>
  <c r="U355" i="15"/>
  <c r="U393" i="15" s="1"/>
  <c r="V355" i="15"/>
  <c r="V393" i="15" s="1"/>
  <c r="W355" i="15"/>
  <c r="W393" i="15" s="1"/>
  <c r="X355" i="15"/>
  <c r="X393" i="15" s="1"/>
  <c r="Y355" i="15"/>
  <c r="Y393" i="15" s="1"/>
  <c r="Z355" i="15"/>
  <c r="Z393" i="15" s="1"/>
  <c r="AA355" i="15"/>
  <c r="AA393" i="15" s="1"/>
  <c r="AB355" i="15"/>
  <c r="AB393" i="15" s="1"/>
  <c r="AC355" i="15"/>
  <c r="AC393" i="15" s="1"/>
  <c r="AD355" i="15"/>
  <c r="AD393" i="15" s="1"/>
  <c r="L334" i="15"/>
  <c r="AL350" i="15"/>
  <c r="AL388" i="15" s="1"/>
  <c r="O350" i="15"/>
  <c r="P350" i="15"/>
  <c r="L337" i="15"/>
  <c r="AL353" i="15"/>
  <c r="AL391" i="15" s="1"/>
  <c r="O353" i="15"/>
  <c r="P353" i="15"/>
  <c r="Q353" i="15"/>
  <c r="R353" i="15"/>
  <c r="S353" i="15"/>
  <c r="S391" i="15" s="1"/>
  <c r="T353" i="15"/>
  <c r="T391" i="15" s="1"/>
  <c r="U353" i="15"/>
  <c r="U391" i="15" s="1"/>
  <c r="V353" i="15"/>
  <c r="V391" i="15" s="1"/>
  <c r="W353" i="15"/>
  <c r="W391" i="15" s="1"/>
  <c r="L340" i="15"/>
  <c r="AL356" i="15"/>
  <c r="AL394" i="15" s="1"/>
  <c r="O356" i="15"/>
  <c r="P356" i="15"/>
  <c r="Q356" i="15"/>
  <c r="R356" i="15"/>
  <c r="S356" i="15"/>
  <c r="S394" i="15" s="1"/>
  <c r="T356" i="15"/>
  <c r="T394" i="15" s="1"/>
  <c r="U356" i="15"/>
  <c r="U394" i="15" s="1"/>
  <c r="V356" i="15"/>
  <c r="V394" i="15" s="1"/>
  <c r="W356" i="15"/>
  <c r="W394" i="15" s="1"/>
  <c r="X356" i="15"/>
  <c r="X394" i="15" s="1"/>
  <c r="Y356" i="15"/>
  <c r="Y394" i="15" s="1"/>
  <c r="Z356" i="15"/>
  <c r="Z394" i="15" s="1"/>
  <c r="AA356" i="15"/>
  <c r="AA394" i="15" s="1"/>
  <c r="AB356" i="15"/>
  <c r="AB394" i="15" s="1"/>
  <c r="AC356" i="15"/>
  <c r="AC394" i="15" s="1"/>
  <c r="AD356" i="15"/>
  <c r="AD394" i="15" s="1"/>
  <c r="L336" i="15"/>
  <c r="AL352" i="15"/>
  <c r="AL390" i="15" s="1"/>
  <c r="O352" i="15"/>
  <c r="P352" i="15"/>
  <c r="Q352" i="15"/>
  <c r="R352" i="15"/>
  <c r="S352" i="15"/>
  <c r="S390" i="15" s="1"/>
  <c r="T352" i="15"/>
  <c r="T390" i="15" s="1"/>
  <c r="V352" i="15"/>
  <c r="V390" i="15" s="1"/>
  <c r="U352" i="15"/>
  <c r="U390" i="15" s="1"/>
  <c r="W352" i="15"/>
  <c r="W390" i="15" s="1"/>
  <c r="W397" i="15" s="1"/>
  <c r="AL343" i="15"/>
  <c r="L331" i="15"/>
  <c r="AK178" i="15"/>
  <c r="L162" i="15"/>
  <c r="AL126" i="15"/>
  <c r="L238" i="15"/>
  <c r="L47" i="15"/>
  <c r="AL166" i="15"/>
  <c r="AL122" i="15"/>
  <c r="L234" i="15"/>
  <c r="L95" i="15"/>
  <c r="AL171" i="15"/>
  <c r="AL127" i="15"/>
  <c r="L127" i="15" s="1"/>
  <c r="L239" i="15"/>
  <c r="AL118" i="15"/>
  <c r="L118" i="15" s="1"/>
  <c r="L230" i="15"/>
  <c r="L110" i="15"/>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D397" i="15" l="1"/>
  <c r="AA397" i="15"/>
  <c r="AL397" i="15"/>
  <c r="L391" i="15"/>
  <c r="AC397" i="15"/>
  <c r="Z397" i="15"/>
  <c r="AB397" i="15"/>
  <c r="Y397" i="15"/>
  <c r="X397" i="15"/>
  <c r="L386" i="15"/>
  <c r="L390" i="15"/>
  <c r="L392" i="15"/>
  <c r="L388" i="15"/>
  <c r="L389" i="15"/>
  <c r="U397" i="15"/>
  <c r="V397" i="15"/>
  <c r="L394" i="15"/>
  <c r="L395" i="15"/>
  <c r="L396" i="15"/>
  <c r="L393" i="15"/>
  <c r="AL78" i="13"/>
  <c r="L343" i="15"/>
  <c r="AK68" i="13"/>
  <c r="AK70" i="13" s="1"/>
  <c r="AK24" i="13" s="1"/>
  <c r="AL173" i="15"/>
  <c r="L171" i="15"/>
  <c r="L166" i="15"/>
  <c r="AL168" i="15"/>
  <c r="AL128" i="15"/>
  <c r="L116" i="15"/>
  <c r="L125" i="15"/>
  <c r="L139" i="15"/>
  <c r="L132" i="15"/>
  <c r="L123" i="15"/>
  <c r="L137" i="15"/>
  <c r="L119" i="15"/>
  <c r="L133" i="15"/>
  <c r="L124" i="15"/>
  <c r="L138" i="15"/>
  <c r="L121" i="15"/>
  <c r="L135" i="15"/>
  <c r="AB29" i="13"/>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397" i="15" l="1"/>
  <c r="AL26" i="13"/>
  <c r="L26" i="13" s="1"/>
  <c r="L78" i="13"/>
  <c r="L168" i="15"/>
  <c r="AL176" i="15"/>
  <c r="AL177" i="15"/>
  <c r="L173" i="15"/>
  <c r="AL51" i="13"/>
  <c r="L128" i="15"/>
  <c r="L142" i="15"/>
  <c r="AJ29" i="13"/>
  <c r="U29" i="13"/>
  <c r="AD29" i="13"/>
  <c r="Z29" i="13"/>
  <c r="AK29" i="13"/>
  <c r="L133" i="14"/>
  <c r="AE29" i="13"/>
  <c r="AC29" i="13"/>
  <c r="AH29" i="13"/>
  <c r="V29" i="13"/>
  <c r="AA29" i="13"/>
  <c r="W29" i="13"/>
  <c r="AF29" i="13"/>
  <c r="Y29" i="13"/>
  <c r="X29" i="13"/>
  <c r="AI29" i="13"/>
  <c r="AG29" i="13"/>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L177" i="15" l="1"/>
  <c r="AL178" i="15"/>
  <c r="L176" i="15"/>
  <c r="AL20" i="13"/>
  <c r="L51" i="13"/>
  <c r="AL144" i="15"/>
  <c r="L144" i="15" s="1"/>
  <c r="AJ33" i="13"/>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L68" i="13" l="1"/>
  <c r="L178" i="15"/>
  <c r="L20" i="13"/>
  <c r="AL21" i="13"/>
  <c r="W37" i="13"/>
  <c r="W39" i="13" s="1"/>
  <c r="AK39" i="13"/>
  <c r="X39" i="13"/>
  <c r="V39" i="13"/>
  <c r="AB39" i="13"/>
  <c r="AJ39" i="13"/>
  <c r="Y39" i="13"/>
  <c r="Z39" i="13"/>
  <c r="AA39" i="13"/>
  <c r="AD39" i="13"/>
  <c r="AH39" i="13"/>
  <c r="AE39" i="13"/>
  <c r="AF39" i="13"/>
  <c r="AC39" i="13"/>
  <c r="AI39" i="13"/>
  <c r="AG39" i="13"/>
  <c r="T37" i="13"/>
  <c r="T39" i="13" s="1"/>
  <c r="L124"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70" i="13" l="1"/>
  <c r="L68" i="13"/>
  <c r="L21" i="13"/>
  <c r="L135"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24" i="13" l="1"/>
  <c r="L70" i="13"/>
  <c r="L38" i="14"/>
  <c r="U33" i="13"/>
  <c r="U37" i="13" s="1"/>
  <c r="L30" i="13"/>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L24" i="13" l="1"/>
  <c r="AL29" i="13"/>
  <c r="AL33" i="13" s="1"/>
  <c r="AL37" i="13" s="1"/>
  <c r="AL39" i="13" s="1"/>
  <c r="U3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<sst xmlns="http://schemas.openxmlformats.org/spreadsheetml/2006/main" count="1048" uniqueCount="303">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</sst>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03">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7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01" t="s">
        <v>150</v>
      </c>
      <c r="D21" s="102"/>
      <c r="E21" s="102"/>
      <c r="F21" s="102"/>
      <c r="G21" s="102"/>
      <c r="H21" s="102"/>
      <c r="I21" s="102"/>
      <c r="J21" s="102"/>
      <c r="K21" s="102"/>
      <c r="L21" s="35"/>
    </row>
    <row r="22" spans="2:12" ht="22.15" customHeight="1" x14ac:dyDescent="0.35">
      <c r="B22" s="34"/>
      <c r="C22" s="102"/>
      <c r="D22" s="102"/>
      <c r="E22" s="102"/>
      <c r="F22" s="102"/>
      <c r="G22" s="102"/>
      <c r="H22" s="102"/>
      <c r="I22" s="102"/>
      <c r="J22" s="102"/>
      <c r="K22" s="102"/>
      <c r="L22" s="35"/>
    </row>
    <row r="23" spans="2:12" ht="22.15" customHeight="1" x14ac:dyDescent="0.35">
      <c r="B23" s="34"/>
      <c r="C23" s="102"/>
      <c r="D23" s="102"/>
      <c r="E23" s="102"/>
      <c r="F23" s="102"/>
      <c r="G23" s="102"/>
      <c r="H23" s="102"/>
      <c r="I23" s="102"/>
      <c r="J23" s="102"/>
      <c r="K23" s="102"/>
      <c r="L23" s="35"/>
    </row>
    <row r="24" spans="2:12" ht="22.15" customHeight="1" x14ac:dyDescent="0.35">
      <c r="B24" s="34"/>
      <c r="C24" s="102"/>
      <c r="D24" s="102"/>
      <c r="E24" s="102"/>
      <c r="F24" s="102"/>
      <c r="G24" s="102"/>
      <c r="H24" s="102"/>
      <c r="I24" s="102"/>
      <c r="J24" s="102"/>
      <c r="K24" s="102"/>
      <c r="L24" s="35"/>
    </row>
    <row r="25" spans="2:12" ht="22.15" customHeight="1" x14ac:dyDescent="0.35">
      <c r="B25" s="34"/>
      <c r="C25" s="102"/>
      <c r="D25" s="102"/>
      <c r="E25" s="102"/>
      <c r="F25" s="102"/>
      <c r="G25" s="102"/>
      <c r="H25" s="102"/>
      <c r="I25" s="102"/>
      <c r="J25" s="102"/>
      <c r="K25" s="102"/>
      <c r="L25" s="35"/>
    </row>
    <row r="26" spans="2:12" ht="22.15" customHeight="1" x14ac:dyDescent="0.35">
      <c r="B26" s="34"/>
      <c r="C26" s="102"/>
      <c r="D26" s="102"/>
      <c r="E26" s="102"/>
      <c r="F26" s="102"/>
      <c r="G26" s="102"/>
      <c r="H26" s="102"/>
      <c r="I26" s="102"/>
      <c r="J26" s="102"/>
      <c r="K26" s="102"/>
      <c r="L26" s="35"/>
    </row>
    <row r="27" spans="2:12" ht="22.15" customHeight="1" x14ac:dyDescent="0.35">
      <c r="B27" s="34"/>
      <c r="C27" s="102"/>
      <c r="D27" s="102"/>
      <c r="E27" s="102"/>
      <c r="F27" s="102"/>
      <c r="G27" s="102"/>
      <c r="H27" s="102"/>
      <c r="I27" s="102"/>
      <c r="J27" s="102"/>
      <c r="K27" s="102"/>
      <c r="L27" s="35"/>
    </row>
    <row r="28" spans="2:12" ht="22.15" customHeight="1" x14ac:dyDescent="0.35">
      <c r="B28" s="34"/>
      <c r="C28" s="102"/>
      <c r="D28" s="102"/>
      <c r="E28" s="102"/>
      <c r="F28" s="102"/>
      <c r="G28" s="102"/>
      <c r="H28" s="102"/>
      <c r="I28" s="102"/>
      <c r="J28" s="102"/>
      <c r="K28" s="102"/>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18"/>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R23" sqref="R23"/>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55908.759077630537</v>
      </c>
      <c r="O20" s="86">
        <f>O51</f>
        <v>434</v>
      </c>
      <c r="P20" s="86">
        <f t="shared" ref="P20:AL20" si="10">P51</f>
        <v>1402</v>
      </c>
      <c r="Q20" s="86">
        <f t="shared" si="10"/>
        <v>1444</v>
      </c>
      <c r="R20" s="86">
        <f t="shared" si="10"/>
        <v>1605</v>
      </c>
      <c r="S20" s="86">
        <f t="shared" si="10"/>
        <v>2148.7750000000001</v>
      </c>
      <c r="T20" s="86">
        <f t="shared" si="10"/>
        <v>2176.2086753424655</v>
      </c>
      <c r="U20" s="86">
        <f t="shared" si="10"/>
        <v>2191.9653775000002</v>
      </c>
      <c r="V20" s="86">
        <f t="shared" si="10"/>
        <v>2213.8850312750001</v>
      </c>
      <c r="W20" s="86">
        <f t="shared" si="10"/>
        <v>1566.0865286651399</v>
      </c>
      <c r="X20" s="86">
        <f t="shared" si="10"/>
        <v>1674.8025186601924</v>
      </c>
      <c r="Y20" s="86">
        <f t="shared" si="10"/>
        <v>1686.9288210493985</v>
      </c>
      <c r="Z20" s="86">
        <f t="shared" si="10"/>
        <v>1821.6527578029063</v>
      </c>
      <c r="AA20" s="86">
        <f t="shared" si="10"/>
        <v>2231.1836834892383</v>
      </c>
      <c r="AB20" s="86">
        <f t="shared" si="10"/>
        <v>2567.6341539872938</v>
      </c>
      <c r="AC20" s="86">
        <f t="shared" si="10"/>
        <v>2586.2249477251798</v>
      </c>
      <c r="AD20" s="86">
        <f t="shared" si="10"/>
        <v>2827.4891571734101</v>
      </c>
      <c r="AE20" s="86">
        <f t="shared" si="10"/>
        <v>3055.114394826986</v>
      </c>
      <c r="AF20" s="86">
        <f t="shared" si="10"/>
        <v>3094.1194169636819</v>
      </c>
      <c r="AG20" s="86">
        <f t="shared" si="10"/>
        <v>3116.5221941630089</v>
      </c>
      <c r="AH20" s="86">
        <f t="shared" si="10"/>
        <v>3147.6874161046399</v>
      </c>
      <c r="AI20" s="86">
        <f t="shared" si="10"/>
        <v>3179.1642902656854</v>
      </c>
      <c r="AJ20" s="86">
        <f t="shared" si="10"/>
        <v>3219.7530727112689</v>
      </c>
      <c r="AK20" s="86">
        <f t="shared" si="10"/>
        <v>3243.0654925000254</v>
      </c>
      <c r="AL20" s="86">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SUM(O19:O20)</f>
        <v>2933</v>
      </c>
      <c r="P21" s="13">
        <f>SUM(P19:P20)</f>
        <v>2492</v>
      </c>
      <c r="Q21" s="13">
        <f>SUM(Q19:Q20)</f>
        <v>2504</v>
      </c>
      <c r="R21" s="13">
        <f>SUM(R19:R20)</f>
        <v>2422</v>
      </c>
      <c r="S21" s="13">
        <f t="shared" ref="S21:T21" si="11">SUM(S19:S20)</f>
        <v>2990.2849999999999</v>
      </c>
      <c r="T21" s="13">
        <f t="shared" si="11"/>
        <v>3045.33864739726</v>
      </c>
      <c r="U21" s="13">
        <f t="shared" ref="U21:W21" si="12">SUM(U19:U20)</f>
        <v>3234.3123775958907</v>
      </c>
      <c r="V21" s="13">
        <f t="shared" si="12"/>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6">
        <f>0-O55</f>
        <v>-999</v>
      </c>
      <c r="P22" s="86">
        <f t="shared" ref="P22:AL22" si="28">0-P55</f>
        <v>-436</v>
      </c>
      <c r="Q22" s="86">
        <f t="shared" si="28"/>
        <v>-426</v>
      </c>
      <c r="R22" s="86">
        <f t="shared" si="28"/>
        <v>-327</v>
      </c>
      <c r="S22" s="86">
        <f t="shared" si="28"/>
        <v>-336.60400000000004</v>
      </c>
      <c r="T22" s="86">
        <f t="shared" si="28"/>
        <v>-347.65198882191788</v>
      </c>
      <c r="U22" s="86">
        <f t="shared" si="28"/>
        <v>-416.93880003835625</v>
      </c>
      <c r="V22" s="86">
        <f t="shared" si="28"/>
        <v>-591.14230650526042</v>
      </c>
      <c r="W22" s="86">
        <f t="shared" si="28"/>
        <v>-677.46947586615897</v>
      </c>
      <c r="X22" s="86">
        <f t="shared" si="28"/>
        <v>-646.45230276623181</v>
      </c>
      <c r="Y22" s="86">
        <f t="shared" si="28"/>
        <v>-664.0266208332373</v>
      </c>
      <c r="Z22" s="86">
        <f t="shared" si="28"/>
        <v>-614.58154060148922</v>
      </c>
      <c r="AA22" s="86">
        <f t="shared" si="28"/>
        <v>-401.30757230317624</v>
      </c>
      <c r="AB22" s="86">
        <f t="shared" si="28"/>
        <v>-229.63075748144456</v>
      </c>
      <c r="AC22" s="86">
        <f t="shared" si="28"/>
        <v>-235.87345157144563</v>
      </c>
      <c r="AD22" s="86">
        <f t="shared" si="28"/>
        <v>-116.17021582138462</v>
      </c>
      <c r="AE22" s="86">
        <f t="shared" si="28"/>
        <v>0</v>
      </c>
      <c r="AF22" s="86">
        <f t="shared" si="28"/>
        <v>0</v>
      </c>
      <c r="AG22" s="86">
        <f t="shared" si="28"/>
        <v>0</v>
      </c>
      <c r="AH22" s="86">
        <f t="shared" si="28"/>
        <v>0</v>
      </c>
      <c r="AI22" s="86">
        <f t="shared" si="28"/>
        <v>0</v>
      </c>
      <c r="AJ22" s="86">
        <f t="shared" si="28"/>
        <v>0</v>
      </c>
      <c r="AK22" s="86">
        <f t="shared" si="28"/>
        <v>0</v>
      </c>
      <c r="AL22" s="86">
        <f t="shared" si="28"/>
        <v>0</v>
      </c>
    </row>
    <row r="23" spans="2:38" x14ac:dyDescent="0.35">
      <c r="D23" s="17" t="s">
        <v>203</v>
      </c>
      <c r="K23" s="59" t="str">
        <f t="shared" si="7"/>
        <v>MMJPY</v>
      </c>
      <c r="L23" s="60">
        <f t="shared" si="8"/>
        <v>-476</v>
      </c>
      <c r="O23" s="86">
        <f>0-O$59</f>
        <v>-18</v>
      </c>
      <c r="P23" s="86">
        <f t="shared" ref="P23:AL23" si="29">0-P$59</f>
        <v>-19</v>
      </c>
      <c r="Q23" s="86">
        <f t="shared" si="29"/>
        <v>-19</v>
      </c>
      <c r="R23" s="86">
        <f t="shared" si="29"/>
        <v>-20</v>
      </c>
      <c r="S23" s="86">
        <f t="shared" si="29"/>
        <v>-20</v>
      </c>
      <c r="T23" s="86">
        <f t="shared" si="29"/>
        <v>-20</v>
      </c>
      <c r="U23" s="86">
        <f t="shared" si="29"/>
        <v>-20</v>
      </c>
      <c r="V23" s="86">
        <f t="shared" si="29"/>
        <v>-20</v>
      </c>
      <c r="W23" s="86">
        <f t="shared" si="29"/>
        <v>-20</v>
      </c>
      <c r="X23" s="86">
        <f t="shared" si="29"/>
        <v>-20</v>
      </c>
      <c r="Y23" s="86">
        <f t="shared" si="29"/>
        <v>-20</v>
      </c>
      <c r="Z23" s="86">
        <f t="shared" si="29"/>
        <v>-20</v>
      </c>
      <c r="AA23" s="86">
        <f t="shared" si="29"/>
        <v>-20</v>
      </c>
      <c r="AB23" s="86">
        <f t="shared" si="29"/>
        <v>-20</v>
      </c>
      <c r="AC23" s="86">
        <f t="shared" si="29"/>
        <v>-20</v>
      </c>
      <c r="AD23" s="86">
        <f t="shared" si="29"/>
        <v>-20</v>
      </c>
      <c r="AE23" s="86">
        <f t="shared" si="29"/>
        <v>-20</v>
      </c>
      <c r="AF23" s="86">
        <f t="shared" si="29"/>
        <v>-20</v>
      </c>
      <c r="AG23" s="86">
        <f t="shared" si="29"/>
        <v>-20</v>
      </c>
      <c r="AH23" s="86">
        <f t="shared" si="29"/>
        <v>-20</v>
      </c>
      <c r="AI23" s="86">
        <f t="shared" si="29"/>
        <v>-20</v>
      </c>
      <c r="AJ23" s="86">
        <f t="shared" si="29"/>
        <v>-20</v>
      </c>
      <c r="AK23" s="86">
        <f t="shared" si="29"/>
        <v>-20</v>
      </c>
      <c r="AL23" s="86">
        <f t="shared" si="29"/>
        <v>-20</v>
      </c>
    </row>
    <row r="24" spans="2:38" x14ac:dyDescent="0.35">
      <c r="D24" s="17" t="s">
        <v>210</v>
      </c>
      <c r="K24" s="59" t="str">
        <f t="shared" si="7"/>
        <v>MMJPY</v>
      </c>
      <c r="L24" s="60">
        <f t="shared" si="8"/>
        <v>-10287.890410958904</v>
      </c>
      <c r="O24" s="86">
        <f>0-O70</f>
        <v>-382</v>
      </c>
      <c r="P24" s="86">
        <f t="shared" ref="P24:AL24" si="30">0-P70</f>
        <v>-395</v>
      </c>
      <c r="Q24" s="86">
        <f t="shared" si="30"/>
        <v>-405</v>
      </c>
      <c r="R24" s="86">
        <f t="shared" si="30"/>
        <v>-386</v>
      </c>
      <c r="S24" s="86">
        <f t="shared" si="30"/>
        <v>-400</v>
      </c>
      <c r="T24" s="86">
        <f t="shared" si="30"/>
        <v>-400</v>
      </c>
      <c r="U24" s="86">
        <f t="shared" si="30"/>
        <v>-419.94520547945206</v>
      </c>
      <c r="V24" s="86">
        <f t="shared" si="30"/>
        <v>-459.94520547945206</v>
      </c>
      <c r="W24" s="86">
        <f t="shared" si="30"/>
        <v>-440</v>
      </c>
      <c r="X24" s="86">
        <f t="shared" si="30"/>
        <v>-440</v>
      </c>
      <c r="Y24" s="86">
        <f t="shared" si="30"/>
        <v>-440</v>
      </c>
      <c r="Z24" s="86">
        <f t="shared" si="30"/>
        <v>-440</v>
      </c>
      <c r="AA24" s="86">
        <f t="shared" si="30"/>
        <v>-440</v>
      </c>
      <c r="AB24" s="86">
        <f t="shared" si="30"/>
        <v>-440</v>
      </c>
      <c r="AC24" s="86">
        <f t="shared" si="30"/>
        <v>-440</v>
      </c>
      <c r="AD24" s="86">
        <f t="shared" si="30"/>
        <v>-440</v>
      </c>
      <c r="AE24" s="86">
        <f t="shared" si="30"/>
        <v>-440</v>
      </c>
      <c r="AF24" s="86">
        <f t="shared" si="30"/>
        <v>-440</v>
      </c>
      <c r="AG24" s="86">
        <f t="shared" si="30"/>
        <v>-440</v>
      </c>
      <c r="AH24" s="86">
        <f t="shared" si="30"/>
        <v>-440</v>
      </c>
      <c r="AI24" s="86">
        <f t="shared" si="30"/>
        <v>-440</v>
      </c>
      <c r="AJ24" s="86">
        <f t="shared" si="30"/>
        <v>-440</v>
      </c>
      <c r="AK24" s="86">
        <f t="shared" si="30"/>
        <v>-440</v>
      </c>
      <c r="AL24" s="86">
        <f t="shared" si="30"/>
        <v>-440</v>
      </c>
    </row>
    <row r="25" spans="2:38" x14ac:dyDescent="0.35">
      <c r="D25" s="17" t="s">
        <v>204</v>
      </c>
      <c r="K25" s="59" t="str">
        <f t="shared" si="7"/>
        <v>MMJPY</v>
      </c>
      <c r="L25" s="60">
        <f t="shared" si="8"/>
        <v>-10901.033333333333</v>
      </c>
      <c r="O25" s="86">
        <f>0-O74</f>
        <v>-206</v>
      </c>
      <c r="P25" s="86">
        <f t="shared" ref="P25:AL25" si="31">0-P74</f>
        <v>-396</v>
      </c>
      <c r="Q25" s="86">
        <f t="shared" si="31"/>
        <v>-374</v>
      </c>
      <c r="R25" s="86">
        <f t="shared" si="31"/>
        <v>-310</v>
      </c>
      <c r="S25" s="86">
        <f t="shared" si="31"/>
        <v>-413</v>
      </c>
      <c r="T25" s="86">
        <f t="shared" si="31"/>
        <v>-310.39999999999998</v>
      </c>
      <c r="U25" s="86">
        <f t="shared" si="31"/>
        <v>-364.29999999999995</v>
      </c>
      <c r="V25" s="86">
        <f t="shared" si="31"/>
        <v>-359.69999999999993</v>
      </c>
      <c r="W25" s="86">
        <f t="shared" si="31"/>
        <v>-314.06666666666666</v>
      </c>
      <c r="X25" s="86">
        <f t="shared" si="31"/>
        <v>-546.66666666666674</v>
      </c>
      <c r="Y25" s="86">
        <f t="shared" si="31"/>
        <v>-534.06666666666661</v>
      </c>
      <c r="Z25" s="86">
        <f t="shared" si="31"/>
        <v>-367.96666666666664</v>
      </c>
      <c r="AA25" s="86">
        <f t="shared" si="31"/>
        <v>-350</v>
      </c>
      <c r="AB25" s="86">
        <f t="shared" si="31"/>
        <v>-350</v>
      </c>
      <c r="AC25" s="86">
        <f t="shared" si="31"/>
        <v>-582.6</v>
      </c>
      <c r="AD25" s="86">
        <f t="shared" si="31"/>
        <v>-638.4</v>
      </c>
      <c r="AE25" s="86">
        <f t="shared" si="31"/>
        <v>-418.4</v>
      </c>
      <c r="AF25" s="86">
        <f t="shared" si="31"/>
        <v>-418.4</v>
      </c>
      <c r="AG25" s="86">
        <f t="shared" si="31"/>
        <v>-418.4</v>
      </c>
      <c r="AH25" s="86">
        <f t="shared" si="31"/>
        <v>-548.4</v>
      </c>
      <c r="AI25" s="86">
        <f t="shared" si="31"/>
        <v>-725.06666666666661</v>
      </c>
      <c r="AJ25" s="86">
        <f t="shared" si="31"/>
        <v>-651.73333333333335</v>
      </c>
      <c r="AK25" s="86">
        <f t="shared" si="31"/>
        <v>-651.73333333333335</v>
      </c>
      <c r="AL25" s="86">
        <f t="shared" si="31"/>
        <v>-651.73333333333335</v>
      </c>
    </row>
    <row r="26" spans="2:38" x14ac:dyDescent="0.35">
      <c r="D26" s="17" t="s">
        <v>205</v>
      </c>
      <c r="K26" s="59" t="str">
        <f t="shared" si="7"/>
        <v>MMJPY</v>
      </c>
      <c r="L26" s="60">
        <f t="shared" si="8"/>
        <v>-5770.1611111111097</v>
      </c>
      <c r="O26" s="86">
        <f>0-O78</f>
        <v>-354.89444444444445</v>
      </c>
      <c r="P26" s="86">
        <f t="shared" ref="P26:AL26" si="32">0-P78</f>
        <v>-342.46111111111105</v>
      </c>
      <c r="Q26" s="86">
        <f t="shared" si="32"/>
        <v>-166.39999999999998</v>
      </c>
      <c r="R26" s="86">
        <f t="shared" si="32"/>
        <v>-159.1</v>
      </c>
      <c r="S26" s="86">
        <f t="shared" si="32"/>
        <v>-137.19999999999999</v>
      </c>
      <c r="T26" s="86">
        <f t="shared" si="32"/>
        <v>-137.19999999999999</v>
      </c>
      <c r="U26" s="86">
        <f t="shared" si="32"/>
        <v>-267.2</v>
      </c>
      <c r="V26" s="86">
        <f t="shared" si="32"/>
        <v>-617.20000000000005</v>
      </c>
      <c r="W26" s="86">
        <f t="shared" si="32"/>
        <v>-826.82777777777778</v>
      </c>
      <c r="X26" s="86">
        <f t="shared" si="32"/>
        <v>-804.33333333333326</v>
      </c>
      <c r="Y26" s="86">
        <f t="shared" si="32"/>
        <v>-804.33333333333326</v>
      </c>
      <c r="Z26" s="86">
        <f t="shared" si="32"/>
        <v>-674.33333333333326</v>
      </c>
      <c r="AA26" s="86">
        <f t="shared" si="32"/>
        <v>-309.36111111111109</v>
      </c>
      <c r="AB26" s="86">
        <f t="shared" si="32"/>
        <v>-68.400000000000006</v>
      </c>
      <c r="AC26" s="86">
        <f t="shared" si="32"/>
        <v>-68.400000000000006</v>
      </c>
      <c r="AD26" s="86">
        <f t="shared" si="32"/>
        <v>-32.516666666666666</v>
      </c>
      <c r="AE26" s="86">
        <f t="shared" si="32"/>
        <v>0</v>
      </c>
      <c r="AF26" s="86">
        <f t="shared" si="32"/>
        <v>0</v>
      </c>
      <c r="AG26" s="86">
        <f t="shared" si="32"/>
        <v>0</v>
      </c>
      <c r="AH26" s="86">
        <f t="shared" si="32"/>
        <v>0</v>
      </c>
      <c r="AI26" s="86">
        <f t="shared" si="32"/>
        <v>0</v>
      </c>
      <c r="AJ26" s="86">
        <f t="shared" si="32"/>
        <v>0</v>
      </c>
      <c r="AK26" s="86">
        <f t="shared" si="32"/>
        <v>0</v>
      </c>
      <c r="AL26" s="86">
        <f t="shared" si="32"/>
        <v>0</v>
      </c>
    </row>
    <row r="27" spans="2:38" x14ac:dyDescent="0.35">
      <c r="D27" s="17" t="s">
        <v>206</v>
      </c>
      <c r="K27" s="59" t="str">
        <f t="shared" si="7"/>
        <v>MMJPY</v>
      </c>
      <c r="L27" s="60">
        <f t="shared" ref="L27" si="33" xml:space="preserve"> SUM(O27:AL27)</f>
        <v>-249.36353999999994</v>
      </c>
      <c r="O27" s="86">
        <f>0-O82</f>
        <v>-21</v>
      </c>
      <c r="P27" s="86">
        <f t="shared" ref="P27:AL27" si="34">0-P82</f>
        <v>-18</v>
      </c>
      <c r="Q27" s="86">
        <f t="shared" si="34"/>
        <v>-16</v>
      </c>
      <c r="R27" s="86">
        <f t="shared" si="34"/>
        <v>-14</v>
      </c>
      <c r="S27" s="86">
        <f t="shared" si="34"/>
        <v>-8.7311388888888875</v>
      </c>
      <c r="T27" s="86">
        <f t="shared" si="34"/>
        <v>-7.7707388888888875</v>
      </c>
      <c r="U27" s="86">
        <f t="shared" si="34"/>
        <v>-22.274474444444444</v>
      </c>
      <c r="V27" s="86">
        <f t="shared" si="34"/>
        <v>-41.215914444444444</v>
      </c>
      <c r="W27" s="86">
        <f t="shared" si="34"/>
        <v>-35.167354444444442</v>
      </c>
      <c r="X27" s="86">
        <f t="shared" si="34"/>
        <v>-27.064442222222219</v>
      </c>
      <c r="Y27" s="86">
        <f t="shared" si="34"/>
        <v>-19.181975555555553</v>
      </c>
      <c r="Z27" s="86">
        <f t="shared" si="34"/>
        <v>-11.299508888888887</v>
      </c>
      <c r="AA27" s="86">
        <f t="shared" si="34"/>
        <v>-4.6910422222222223</v>
      </c>
      <c r="AB27" s="86">
        <f t="shared" si="34"/>
        <v>-1.6593033333333334</v>
      </c>
      <c r="AC27" s="86">
        <f t="shared" si="34"/>
        <v>-0.98898333333333344</v>
      </c>
      <c r="AD27" s="86">
        <f t="shared" si="34"/>
        <v>-0.3186633333333333</v>
      </c>
      <c r="AE27" s="86">
        <f t="shared" si="34"/>
        <v>0</v>
      </c>
      <c r="AF27" s="86">
        <f t="shared" si="34"/>
        <v>0</v>
      </c>
      <c r="AG27" s="86">
        <f t="shared" si="34"/>
        <v>0</v>
      </c>
      <c r="AH27" s="86">
        <f t="shared" si="34"/>
        <v>0</v>
      </c>
      <c r="AI27" s="86">
        <f t="shared" si="34"/>
        <v>0</v>
      </c>
      <c r="AJ27" s="86">
        <f t="shared" si="34"/>
        <v>0</v>
      </c>
      <c r="AK27" s="86">
        <f t="shared" si="34"/>
        <v>0</v>
      </c>
      <c r="AL27" s="86">
        <f t="shared" si="34"/>
        <v>0</v>
      </c>
    </row>
    <row r="28" spans="2:38" x14ac:dyDescent="0.35">
      <c r="D28" s="17" t="s">
        <v>207</v>
      </c>
      <c r="K28" s="59" t="str">
        <f t="shared" si="7"/>
        <v>MMJPY</v>
      </c>
      <c r="L28" s="60">
        <f t="shared" ref="L28" si="35" xml:space="preserve"> SUM(O28:AL28)</f>
        <v>-4407.534246575342</v>
      </c>
      <c r="O28" s="86">
        <f>0-O98</f>
        <v>-124</v>
      </c>
      <c r="P28" s="86">
        <f t="shared" ref="P28:AL28" si="36">0-P98</f>
        <v>-140</v>
      </c>
      <c r="Q28" s="86">
        <f t="shared" si="36"/>
        <v>-142</v>
      </c>
      <c r="R28" s="86">
        <f t="shared" si="36"/>
        <v>-150</v>
      </c>
      <c r="S28" s="86">
        <f t="shared" si="36"/>
        <v>-150</v>
      </c>
      <c r="T28" s="86">
        <f t="shared" si="36"/>
        <v>-150</v>
      </c>
      <c r="U28" s="86">
        <f t="shared" si="36"/>
        <v>-154.98630136986301</v>
      </c>
      <c r="V28" s="86">
        <f t="shared" si="36"/>
        <v>-164.98630136986301</v>
      </c>
      <c r="W28" s="86">
        <f t="shared" si="36"/>
        <v>-156.65753424657535</v>
      </c>
      <c r="X28" s="86">
        <f t="shared" si="36"/>
        <v>-170</v>
      </c>
      <c r="Y28" s="86">
        <f t="shared" si="36"/>
        <v>-170</v>
      </c>
      <c r="Z28" s="86">
        <f t="shared" si="36"/>
        <v>-174.98630136986301</v>
      </c>
      <c r="AA28" s="86">
        <f t="shared" si="36"/>
        <v>-189.12328767123287</v>
      </c>
      <c r="AB28" s="86">
        <f t="shared" si="36"/>
        <v>-200</v>
      </c>
      <c r="AC28" s="86">
        <f t="shared" si="36"/>
        <v>-200</v>
      </c>
      <c r="AD28" s="86">
        <f t="shared" si="36"/>
        <v>-210.79452054794521</v>
      </c>
      <c r="AE28" s="86">
        <f t="shared" si="36"/>
        <v>-220</v>
      </c>
      <c r="AF28" s="86">
        <f t="shared" si="36"/>
        <v>-220</v>
      </c>
      <c r="AG28" s="86">
        <f t="shared" si="36"/>
        <v>-220</v>
      </c>
      <c r="AH28" s="86">
        <f t="shared" si="36"/>
        <v>-220</v>
      </c>
      <c r="AI28" s="86">
        <f t="shared" si="36"/>
        <v>-220</v>
      </c>
      <c r="AJ28" s="86">
        <f t="shared" si="36"/>
        <v>-220</v>
      </c>
      <c r="AK28" s="86">
        <f t="shared" si="36"/>
        <v>-220</v>
      </c>
      <c r="AL28" s="86">
        <f t="shared" si="36"/>
        <v>-220</v>
      </c>
    </row>
    <row r="29" spans="2:38" x14ac:dyDescent="0.35">
      <c r="D29" s="8" t="s">
        <v>221</v>
      </c>
      <c r="E29" s="9"/>
      <c r="F29" s="9"/>
      <c r="G29" s="9"/>
      <c r="H29" s="9"/>
      <c r="I29" s="9"/>
      <c r="J29" s="9"/>
      <c r="K29" s="61" t="str">
        <f t="shared" si="7"/>
        <v>MMJPY</v>
      </c>
      <c r="L29" s="62">
        <f xml:space="preserve"> SUM(O29:AL29)</f>
        <v>35011.549984567013</v>
      </c>
      <c r="M29" s="9"/>
      <c r="N29" s="9"/>
      <c r="O29" s="13">
        <f>SUM(O21:O28)</f>
        <v>828.10555555555561</v>
      </c>
      <c r="P29" s="13">
        <f>SUM(P21:P28)</f>
        <v>745.53888888888901</v>
      </c>
      <c r="Q29" s="13">
        <f>SUM(Q21:Q28)</f>
        <v>955.59999999999991</v>
      </c>
      <c r="R29" s="13">
        <f>SUM(R21:R28)</f>
        <v>1055.9000000000001</v>
      </c>
      <c r="S29" s="13">
        <f>SUM(S21:S28)</f>
        <v>1524.7498611111107</v>
      </c>
      <c r="T29" s="13">
        <f t="shared" ref="T29:U29" si="37">SUM(T21:T28)</f>
        <v>1672.3159196864533</v>
      </c>
      <c r="U29" s="13">
        <f t="shared" si="37"/>
        <v>1568.6675962637748</v>
      </c>
      <c r="V29" s="13">
        <f t="shared" ref="V29" si="38">SUM(V21:V28)</f>
        <v>1437.5510697391314</v>
      </c>
      <c r="W29" s="13">
        <f t="shared" ref="W29" si="39">SUM(W21:W28)</f>
        <v>789.571409328914</v>
      </c>
      <c r="X29" s="13">
        <f t="shared" ref="X29" si="40">SUM(X21:X28)</f>
        <v>636.41653058731845</v>
      </c>
      <c r="Y29" s="13">
        <f t="shared" ref="Y29" si="41">SUM(Y21:Y28)</f>
        <v>695.38677674369899</v>
      </c>
      <c r="Z29" s="13">
        <f t="shared" ref="Z29" si="42">SUM(Z21:Z28)</f>
        <v>1054.9392584463885</v>
      </c>
      <c r="AA29" s="13">
        <f t="shared" ref="AA29" si="43">SUM(AA21:AA28)</f>
        <v>1519.9696009394363</v>
      </c>
      <c r="AB29" s="13">
        <f t="shared" ref="AB29" si="44">SUM(AB21:AB28)</f>
        <v>1832.0209868761272</v>
      </c>
      <c r="AC29" s="13">
        <f t="shared" ref="AC29" si="45">SUM(AC21:AC28)</f>
        <v>1628.0461417490149</v>
      </c>
      <c r="AD29" s="13">
        <f t="shared" ref="AD29" si="46">SUM(AD21:AD28)</f>
        <v>1659.7146303575416</v>
      </c>
      <c r="AE29" s="13">
        <f t="shared" ref="AE29" si="47">SUM(AE21:AE28)</f>
        <v>1956.7143948269859</v>
      </c>
      <c r="AF29" s="13">
        <f t="shared" ref="AF29" si="48">SUM(AF21:AF28)</f>
        <v>1995.7194169636819</v>
      </c>
      <c r="AG29" s="13">
        <f t="shared" ref="AG29" si="49">SUM(AG21:AG28)</f>
        <v>2018.1221941630088</v>
      </c>
      <c r="AH29" s="13">
        <f t="shared" ref="AH29" si="50">SUM(AH21:AH28)</f>
        <v>1919.2874161046398</v>
      </c>
      <c r="AI29" s="13">
        <f t="shared" ref="AI29" si="51">SUM(AI21:AI28)</f>
        <v>1774.0976235990188</v>
      </c>
      <c r="AJ29" s="13">
        <f t="shared" ref="AJ29" si="52">SUM(AJ21:AJ28)</f>
        <v>1888.0197393779354</v>
      </c>
      <c r="AK29" s="13">
        <f t="shared" ref="AK29" si="53">SUM(AK21:AK28)</f>
        <v>1911.3321591666918</v>
      </c>
      <c r="AL29" s="13">
        <f>SUM(AL21:AL28)</f>
        <v>1943.7628140916922</v>
      </c>
    </row>
    <row r="30" spans="2:38" x14ac:dyDescent="0.35">
      <c r="D30" s="17" t="s">
        <v>208</v>
      </c>
      <c r="K30" s="59" t="str">
        <f t="shared" si="7"/>
        <v>MMJPY</v>
      </c>
      <c r="L30" s="60">
        <f t="shared" ref="L30:L31" si="54"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54"/>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55"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35011.549984567013</v>
      </c>
      <c r="M33" s="9"/>
      <c r="N33" s="9"/>
      <c r="O33" s="13">
        <f>SUM(O29:O32)</f>
        <v>828.10555555555561</v>
      </c>
      <c r="P33" s="13">
        <f>SUM(P29:P32)</f>
        <v>745.53888888888901</v>
      </c>
      <c r="Q33" s="13">
        <f>SUM(Q29:Q32)</f>
        <v>955.59999999999991</v>
      </c>
      <c r="R33" s="13">
        <f>SUM(R29:R32)</f>
        <v>1055.9000000000001</v>
      </c>
      <c r="S33" s="13">
        <f>SUM(S29:S32)</f>
        <v>1524.7498611111107</v>
      </c>
      <c r="T33" s="13">
        <f t="shared" ref="T33" si="56">SUM(T29:T32)</f>
        <v>1672.3159196864533</v>
      </c>
      <c r="U33" s="13">
        <f t="shared" ref="U33" si="57">SUM(U29:U32)</f>
        <v>1568.6675962637748</v>
      </c>
      <c r="V33" s="13">
        <f t="shared" ref="V33:W33" si="58">SUM(V29:V32)</f>
        <v>1437.5510697391314</v>
      </c>
      <c r="W33" s="13">
        <f t="shared" si="58"/>
        <v>789.571409328914</v>
      </c>
      <c r="X33" s="13">
        <f t="shared" ref="X33" si="59">SUM(X29:X32)</f>
        <v>636.41653058731845</v>
      </c>
      <c r="Y33" s="13">
        <f t="shared" ref="Y33" si="60">SUM(Y29:Y32)</f>
        <v>695.38677674369899</v>
      </c>
      <c r="Z33" s="13">
        <f t="shared" ref="Z33" si="61">SUM(Z29:Z32)</f>
        <v>1054.9392584463885</v>
      </c>
      <c r="AA33" s="13">
        <f t="shared" ref="AA33" si="62">SUM(AA29:AA32)</f>
        <v>1519.9696009394363</v>
      </c>
      <c r="AB33" s="13">
        <f t="shared" ref="AB33" si="63">SUM(AB29:AB32)</f>
        <v>1832.0209868761272</v>
      </c>
      <c r="AC33" s="13">
        <f t="shared" ref="AC33" si="64">SUM(AC29:AC32)</f>
        <v>1628.0461417490149</v>
      </c>
      <c r="AD33" s="13">
        <f t="shared" ref="AD33" si="65">SUM(AD29:AD32)</f>
        <v>1659.7146303575416</v>
      </c>
      <c r="AE33" s="13">
        <f t="shared" ref="AE33" si="66">SUM(AE29:AE32)</f>
        <v>1956.7143948269859</v>
      </c>
      <c r="AF33" s="13">
        <f t="shared" ref="AF33" si="67">SUM(AF29:AF32)</f>
        <v>1995.7194169636819</v>
      </c>
      <c r="AG33" s="13">
        <f t="shared" ref="AG33" si="68">SUM(AG29:AG32)</f>
        <v>2018.1221941630088</v>
      </c>
      <c r="AH33" s="13">
        <f t="shared" ref="AH33" si="69">SUM(AH29:AH32)</f>
        <v>1919.2874161046398</v>
      </c>
      <c r="AI33" s="13">
        <f t="shared" ref="AI33" si="70">SUM(AI29:AI32)</f>
        <v>1774.0976235990188</v>
      </c>
      <c r="AJ33" s="13">
        <f t="shared" ref="AJ33" si="71">SUM(AJ29:AJ32)</f>
        <v>1888.0197393779354</v>
      </c>
      <c r="AK33" s="13">
        <f t="shared" ref="AK33" si="72">SUM(AK29:AK32)</f>
        <v>1911.3321591666918</v>
      </c>
      <c r="AL33" s="13">
        <f t="shared" ref="AL33" si="73">SUM(AL29:AL32)</f>
        <v>1943.7628140916922</v>
      </c>
    </row>
    <row r="34" spans="1:38" x14ac:dyDescent="0.35">
      <c r="D34" s="17" t="s">
        <v>213</v>
      </c>
      <c r="K34" s="59" t="str">
        <f t="shared" si="7"/>
        <v>MMJPY</v>
      </c>
      <c r="L34" s="60">
        <f t="shared" ref="L34:L35" si="74"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74"/>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75"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35011.549984567013</v>
      </c>
      <c r="M37" s="9"/>
      <c r="N37" s="9"/>
      <c r="O37" s="78">
        <f>SUM(O33:O36)</f>
        <v>828.10555555555561</v>
      </c>
      <c r="P37" s="13">
        <f>SUM(P33:P36)</f>
        <v>745.53888888888901</v>
      </c>
      <c r="Q37" s="13">
        <f>SUM(Q33:Q36)</f>
        <v>955.59999999999991</v>
      </c>
      <c r="R37" s="13">
        <f>SUM(R33:R36)</f>
        <v>1055.9000000000001</v>
      </c>
      <c r="S37" s="78">
        <f>SUM(S33:S36)</f>
        <v>1524.7498611111107</v>
      </c>
      <c r="T37" s="13">
        <f t="shared" ref="T37:X37" si="76">SUM(T33:T36)</f>
        <v>1672.3159196864533</v>
      </c>
      <c r="U37" s="13">
        <f t="shared" si="76"/>
        <v>1568.6675962637748</v>
      </c>
      <c r="V37" s="13">
        <f t="shared" si="76"/>
        <v>1437.5510697391314</v>
      </c>
      <c r="W37" s="13">
        <f t="shared" si="76"/>
        <v>789.571409328914</v>
      </c>
      <c r="X37" s="13">
        <f t="shared" si="76"/>
        <v>636.41653058731845</v>
      </c>
      <c r="Y37" s="13">
        <f t="shared" ref="Y37:AL37" si="77">SUM(Y33:Y36)</f>
        <v>695.38677674369899</v>
      </c>
      <c r="Z37" s="13">
        <f t="shared" si="77"/>
        <v>1054.9392584463885</v>
      </c>
      <c r="AA37" s="13">
        <f t="shared" si="77"/>
        <v>1519.9696009394363</v>
      </c>
      <c r="AB37" s="13">
        <f t="shared" si="77"/>
        <v>1832.0209868761272</v>
      </c>
      <c r="AC37" s="13">
        <f t="shared" si="77"/>
        <v>1628.0461417490149</v>
      </c>
      <c r="AD37" s="13">
        <f t="shared" si="77"/>
        <v>1659.7146303575416</v>
      </c>
      <c r="AE37" s="13">
        <f t="shared" si="77"/>
        <v>1956.7143948269859</v>
      </c>
      <c r="AF37" s="13">
        <f t="shared" si="77"/>
        <v>1995.7194169636819</v>
      </c>
      <c r="AG37" s="13">
        <f t="shared" si="77"/>
        <v>2018.1221941630088</v>
      </c>
      <c r="AH37" s="13">
        <f t="shared" si="77"/>
        <v>1919.2874161046398</v>
      </c>
      <c r="AI37" s="13">
        <f t="shared" si="77"/>
        <v>1774.0976235990188</v>
      </c>
      <c r="AJ37" s="13">
        <f t="shared" si="77"/>
        <v>1888.0197393779354</v>
      </c>
      <c r="AK37" s="13">
        <f t="shared" si="77"/>
        <v>1911.3321591666918</v>
      </c>
      <c r="AL37" s="13">
        <f t="shared" si="77"/>
        <v>1943.7628140916922</v>
      </c>
    </row>
    <row r="38" spans="1:38" x14ac:dyDescent="0.35">
      <c r="D38" s="17" t="s">
        <v>217</v>
      </c>
      <c r="K38" s="59" t="str">
        <f t="shared" si="7"/>
        <v>MMJPY</v>
      </c>
      <c r="L38" s="60">
        <f t="shared" ref="L38" si="78"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35011.549984567013</v>
      </c>
      <c r="M39" s="9"/>
      <c r="N39" s="9"/>
      <c r="O39" s="13">
        <f>SUM(O37:O38)</f>
        <v>828.10555555555561</v>
      </c>
      <c r="P39" s="13">
        <f>SUM(P37:P38)</f>
        <v>745.53888888888901</v>
      </c>
      <c r="Q39" s="13">
        <f>SUM(Q37:Q38)</f>
        <v>955.59999999999991</v>
      </c>
      <c r="R39" s="13">
        <f>SUM(R37:R38)</f>
        <v>1055.9000000000001</v>
      </c>
      <c r="S39" s="13">
        <f>SUM(S37:S38)</f>
        <v>1524.7498611111107</v>
      </c>
      <c r="T39" s="13">
        <f t="shared" ref="T39:W39" si="79">SUM(T37:T38)</f>
        <v>1672.3159196864533</v>
      </c>
      <c r="U39" s="13">
        <f t="shared" si="79"/>
        <v>1568.6675962637748</v>
      </c>
      <c r="V39" s="13">
        <f t="shared" si="79"/>
        <v>1437.5510697391314</v>
      </c>
      <c r="W39" s="13">
        <f t="shared" si="79"/>
        <v>789.571409328914</v>
      </c>
      <c r="X39" s="13">
        <f t="shared" ref="X39:AL39" si="80">SUM(X37:X38)</f>
        <v>636.41653058731845</v>
      </c>
      <c r="Y39" s="13">
        <f t="shared" si="80"/>
        <v>695.38677674369899</v>
      </c>
      <c r="Z39" s="13">
        <f t="shared" si="80"/>
        <v>1054.9392584463885</v>
      </c>
      <c r="AA39" s="13">
        <f t="shared" si="80"/>
        <v>1519.9696009394363</v>
      </c>
      <c r="AB39" s="13">
        <f t="shared" si="80"/>
        <v>1832.0209868761272</v>
      </c>
      <c r="AC39" s="13">
        <f t="shared" si="80"/>
        <v>1628.0461417490149</v>
      </c>
      <c r="AD39" s="13">
        <f t="shared" si="80"/>
        <v>1659.7146303575416</v>
      </c>
      <c r="AE39" s="13">
        <f t="shared" si="80"/>
        <v>1956.7143948269859</v>
      </c>
      <c r="AF39" s="13">
        <f t="shared" si="80"/>
        <v>1995.7194169636819</v>
      </c>
      <c r="AG39" s="13">
        <f t="shared" si="80"/>
        <v>2018.1221941630088</v>
      </c>
      <c r="AH39" s="13">
        <f t="shared" si="80"/>
        <v>1919.2874161046398</v>
      </c>
      <c r="AI39" s="13">
        <f t="shared" si="80"/>
        <v>1774.0976235990188</v>
      </c>
      <c r="AJ39" s="13">
        <f t="shared" si="80"/>
        <v>1888.0197393779354</v>
      </c>
      <c r="AK39" s="13">
        <f t="shared" si="80"/>
        <v>1911.3321591666918</v>
      </c>
      <c r="AL39" s="13">
        <f t="shared" si="80"/>
        <v>1943.7628140916922</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81">CurrencyUnit.In</f>
        <v>MMJPY</v>
      </c>
      <c r="L47" s="60">
        <f t="shared" ref="L47" si="82" xml:space="preserve"> SUM(O47:AL47)</f>
        <v>18660.622581525258</v>
      </c>
      <c r="O47" s="86">
        <f>'Plan by Ship'!O64</f>
        <v>2499</v>
      </c>
      <c r="P47" s="86">
        <f>'Plan by Ship'!P64</f>
        <v>1090</v>
      </c>
      <c r="Q47" s="86">
        <f>'Plan by Ship'!Q64</f>
        <v>1060</v>
      </c>
      <c r="R47" s="86">
        <f>'Plan by Ship'!R64</f>
        <v>817</v>
      </c>
      <c r="S47" s="86">
        <f>'Plan by Ship'!S64</f>
        <v>841.51</v>
      </c>
      <c r="T47" s="86">
        <f>'Plan by Ship'!T64</f>
        <v>869.12997205479462</v>
      </c>
      <c r="U47" s="86">
        <f>'Plan by Ship'!U64</f>
        <v>1042.3470000958905</v>
      </c>
      <c r="V47" s="86">
        <f>'Plan by Ship'!V64</f>
        <v>1477.8557662631508</v>
      </c>
      <c r="W47" s="86">
        <f>'Plan by Ship'!W64</f>
        <v>1693.6736896653974</v>
      </c>
      <c r="X47" s="86">
        <f>'Plan by Ship'!X64</f>
        <v>1616.1307569155797</v>
      </c>
      <c r="Y47" s="86">
        <f>'Plan by Ship'!Y64</f>
        <v>1660.0665520830933</v>
      </c>
      <c r="Z47" s="86">
        <f>'Plan by Ship'!Z64</f>
        <v>1536.4538515037229</v>
      </c>
      <c r="AA47" s="86">
        <f>'Plan by Ship'!AA64</f>
        <v>1003.2689307579406</v>
      </c>
      <c r="AB47" s="86">
        <f>'Plan by Ship'!AB64</f>
        <v>574.0768937036114</v>
      </c>
      <c r="AC47" s="86">
        <f>'Plan by Ship'!AC64</f>
        <v>589.68362892861398</v>
      </c>
      <c r="AD47" s="86">
        <f>'Plan by Ship'!AD64</f>
        <v>290.42553955346148</v>
      </c>
      <c r="AE47" s="86">
        <f>'Plan by Ship'!AE64</f>
        <v>0</v>
      </c>
      <c r="AF47" s="86">
        <f>'Plan by Ship'!AF64</f>
        <v>0</v>
      </c>
      <c r="AG47" s="86">
        <f>'Plan by Ship'!AG64</f>
        <v>0</v>
      </c>
      <c r="AH47" s="86">
        <f>'Plan by Ship'!AH64</f>
        <v>0</v>
      </c>
      <c r="AI47" s="86">
        <f>'Plan by Ship'!AI64</f>
        <v>0</v>
      </c>
      <c r="AJ47" s="86">
        <f>'Plan by Ship'!AJ64</f>
        <v>0</v>
      </c>
      <c r="AK47" s="86">
        <f>'Plan by Ship'!AK64</f>
        <v>0</v>
      </c>
      <c r="AL47" s="86">
        <f>'Plan by Ship'!AL64</f>
        <v>0</v>
      </c>
    </row>
    <row r="48" spans="1:38" x14ac:dyDescent="0.35"/>
    <row r="49" spans="2:38" ht="19.5" x14ac:dyDescent="0.35">
      <c r="B49" s="51" t="s">
        <v>200</v>
      </c>
    </row>
    <row r="50" spans="2:38" x14ac:dyDescent="0.35">
      <c r="D50" s="85" t="s">
        <v>242</v>
      </c>
    </row>
    <row r="51" spans="2:38" x14ac:dyDescent="0.35">
      <c r="D51" s="17" t="s">
        <v>200</v>
      </c>
      <c r="K51" s="59" t="str">
        <f t="shared" ref="K51" si="83">CurrencyUnit.In</f>
        <v>MMJPY</v>
      </c>
      <c r="L51" s="60">
        <f t="shared" ref="L51" si="84" xml:space="preserve"> SUM(O51:AL51)</f>
        <v>55908.759077630537</v>
      </c>
      <c r="O51" s="86">
        <f>'Plan by Ship'!O$128</f>
        <v>434</v>
      </c>
      <c r="P51" s="86">
        <f>'Plan by Ship'!P$128</f>
        <v>1402</v>
      </c>
      <c r="Q51" s="86">
        <f>'Plan by Ship'!Q$128</f>
        <v>1444</v>
      </c>
      <c r="R51" s="86">
        <f>'Plan by Ship'!R$128</f>
        <v>1605</v>
      </c>
      <c r="S51" s="86">
        <f>'Plan by Ship'!S$128</f>
        <v>2148.7750000000001</v>
      </c>
      <c r="T51" s="86">
        <f>'Plan by Ship'!T$128</f>
        <v>2176.2086753424655</v>
      </c>
      <c r="U51" s="86">
        <f>'Plan by Ship'!U$128</f>
        <v>2191.9653775000002</v>
      </c>
      <c r="V51" s="86">
        <f>'Plan by Ship'!V$128</f>
        <v>2213.8850312750001</v>
      </c>
      <c r="W51" s="86">
        <f>'Plan by Ship'!W$128</f>
        <v>1566.0865286651399</v>
      </c>
      <c r="X51" s="86">
        <f>'Plan by Ship'!X$128</f>
        <v>1674.8025186601924</v>
      </c>
      <c r="Y51" s="86">
        <f>'Plan by Ship'!Y$128</f>
        <v>1686.9288210493985</v>
      </c>
      <c r="Z51" s="86">
        <f>'Plan by Ship'!Z$128</f>
        <v>1821.6527578029063</v>
      </c>
      <c r="AA51" s="86">
        <f>'Plan by Ship'!AA$128</f>
        <v>2231.1836834892383</v>
      </c>
      <c r="AB51" s="86">
        <f>'Plan by Ship'!AB$128</f>
        <v>2567.6341539872938</v>
      </c>
      <c r="AC51" s="86">
        <f>'Plan by Ship'!AC$128</f>
        <v>2586.2249477251798</v>
      </c>
      <c r="AD51" s="86">
        <f>'Plan by Ship'!AD$128</f>
        <v>2827.4891571734101</v>
      </c>
      <c r="AE51" s="86">
        <f>'Plan by Ship'!AE$128</f>
        <v>3055.114394826986</v>
      </c>
      <c r="AF51" s="86">
        <f>'Plan by Ship'!AF$128</f>
        <v>3094.1194169636819</v>
      </c>
      <c r="AG51" s="86">
        <f>'Plan by Ship'!AG$128</f>
        <v>3116.5221941630089</v>
      </c>
      <c r="AH51" s="86">
        <f>'Plan by Ship'!AH$128</f>
        <v>3147.6874161046399</v>
      </c>
      <c r="AI51" s="86">
        <f>'Plan by Ship'!AI$128</f>
        <v>3179.1642902656854</v>
      </c>
      <c r="AJ51" s="86">
        <f>'Plan by Ship'!AJ$128</f>
        <v>3219.7530727112689</v>
      </c>
      <c r="AK51" s="86">
        <f>'Plan by Ship'!AK$128</f>
        <v>3243.0654925000254</v>
      </c>
      <c r="AL51" s="86">
        <f>'Plan by Ship'!AL$128</f>
        <v>3275.4961474250258</v>
      </c>
    </row>
    <row r="52" spans="2:38" x14ac:dyDescent="0.35"/>
    <row r="53" spans="2:38" ht="19.5" x14ac:dyDescent="0.35">
      <c r="B53" s="51" t="s">
        <v>262</v>
      </c>
    </row>
    <row r="54" spans="2:38" x14ac:dyDescent="0.35">
      <c r="D54" s="85" t="s">
        <v>242</v>
      </c>
    </row>
    <row r="55" spans="2:38" x14ac:dyDescent="0.35">
      <c r="D55" s="17" t="s">
        <v>262</v>
      </c>
      <c r="K55" s="59" t="str">
        <f t="shared" ref="K55" si="85">CurrencyUnit.In</f>
        <v>MMJPY</v>
      </c>
      <c r="L55" s="60">
        <f t="shared" ref="L55" si="86" xml:space="preserve"> SUM(O55:AL55)</f>
        <v>7465.8490326101037</v>
      </c>
      <c r="O55" s="86">
        <f>'Plan by Ship'!O$162</f>
        <v>999</v>
      </c>
      <c r="P55" s="86">
        <f>'Plan by Ship'!P$162</f>
        <v>436</v>
      </c>
      <c r="Q55" s="86">
        <f>'Plan by Ship'!Q$162</f>
        <v>426</v>
      </c>
      <c r="R55" s="86">
        <f>'Plan by Ship'!R$162</f>
        <v>327</v>
      </c>
      <c r="S55" s="86">
        <f>'Plan by Ship'!S$162</f>
        <v>336.60400000000004</v>
      </c>
      <c r="T55" s="86">
        <f>'Plan by Ship'!T$162</f>
        <v>347.65198882191788</v>
      </c>
      <c r="U55" s="86">
        <f>'Plan by Ship'!U$162</f>
        <v>416.93880003835625</v>
      </c>
      <c r="V55" s="86">
        <f>'Plan by Ship'!V$162</f>
        <v>591.14230650526042</v>
      </c>
      <c r="W55" s="86">
        <f>'Plan by Ship'!W$162</f>
        <v>677.46947586615897</v>
      </c>
      <c r="X55" s="86">
        <f>'Plan by Ship'!X$162</f>
        <v>646.45230276623181</v>
      </c>
      <c r="Y55" s="86">
        <f>'Plan by Ship'!Y$162</f>
        <v>664.0266208332373</v>
      </c>
      <c r="Z55" s="86">
        <f>'Plan by Ship'!Z$162</f>
        <v>614.58154060148922</v>
      </c>
      <c r="AA55" s="86">
        <f>'Plan by Ship'!AA$162</f>
        <v>401.30757230317624</v>
      </c>
      <c r="AB55" s="86">
        <f>'Plan by Ship'!AB$162</f>
        <v>229.63075748144456</v>
      </c>
      <c r="AC55" s="86">
        <f>'Plan by Ship'!AC$162</f>
        <v>235.87345157144563</v>
      </c>
      <c r="AD55" s="86">
        <f>'Plan by Ship'!AD$162</f>
        <v>116.17021582138462</v>
      </c>
      <c r="AE55" s="86">
        <f>'Plan by Ship'!AE$162</f>
        <v>0</v>
      </c>
      <c r="AF55" s="86">
        <f>'Plan by Ship'!AF$162</f>
        <v>0</v>
      </c>
      <c r="AG55" s="86">
        <f>'Plan by Ship'!AG$162</f>
        <v>0</v>
      </c>
      <c r="AH55" s="86">
        <f>'Plan by Ship'!AH$162</f>
        <v>0</v>
      </c>
      <c r="AI55" s="86">
        <f>'Plan by Ship'!AI$162</f>
        <v>0</v>
      </c>
      <c r="AJ55" s="86">
        <f>'Plan by Ship'!AJ$162</f>
        <v>0</v>
      </c>
      <c r="AK55" s="86">
        <f>'Plan by Ship'!AK$162</f>
        <v>0</v>
      </c>
      <c r="AL55" s="86">
        <f>'Plan by Ship'!AL$162</f>
        <v>0</v>
      </c>
    </row>
    <row r="56" spans="2:38" x14ac:dyDescent="0.35"/>
    <row r="57" spans="2:38" ht="19.5" x14ac:dyDescent="0.35">
      <c r="B57" s="51" t="s">
        <v>203</v>
      </c>
    </row>
    <row r="58" spans="2:38" x14ac:dyDescent="0.35">
      <c r="D58" s="17" t="s">
        <v>265</v>
      </c>
      <c r="K58" s="59" t="str">
        <f>CurrencyUnit.In</f>
        <v>MMJPY</v>
      </c>
      <c r="M58" s="81">
        <v>20</v>
      </c>
    </row>
    <row r="59" spans="2:38" x14ac:dyDescent="0.35">
      <c r="D59" s="17" t="s">
        <v>203</v>
      </c>
      <c r="K59" s="59" t="str">
        <f t="shared" ref="K59" si="87">CurrencyUnit.In</f>
        <v>MMJPY</v>
      </c>
      <c r="L59" s="60">
        <f t="shared" ref="L59" si="88" xml:space="preserve"> SUM(O59:AL59)</f>
        <v>476</v>
      </c>
      <c r="O59" s="87">
        <f>0-'Actual Data'!O23</f>
        <v>18</v>
      </c>
      <c r="P59" s="87">
        <f>0-'Actual Data'!P23</f>
        <v>19</v>
      </c>
      <c r="Q59" s="87">
        <f>0-'Actual Data'!Q23</f>
        <v>19</v>
      </c>
      <c r="R59" s="87">
        <f>0-'Actual Data'!R23</f>
        <v>20</v>
      </c>
      <c r="S59" s="86">
        <f t="shared" ref="S59:AL59" si="89">$M58</f>
        <v>20</v>
      </c>
      <c r="T59" s="86">
        <f t="shared" si="89"/>
        <v>20</v>
      </c>
      <c r="U59" s="86">
        <f t="shared" si="89"/>
        <v>20</v>
      </c>
      <c r="V59" s="86">
        <f t="shared" si="89"/>
        <v>20</v>
      </c>
      <c r="W59" s="86">
        <f t="shared" si="89"/>
        <v>20</v>
      </c>
      <c r="X59" s="86">
        <f t="shared" si="89"/>
        <v>20</v>
      </c>
      <c r="Y59" s="86">
        <f t="shared" si="89"/>
        <v>20</v>
      </c>
      <c r="Z59" s="86">
        <f t="shared" si="89"/>
        <v>20</v>
      </c>
      <c r="AA59" s="86">
        <f t="shared" si="89"/>
        <v>20</v>
      </c>
      <c r="AB59" s="86">
        <f t="shared" si="89"/>
        <v>20</v>
      </c>
      <c r="AC59" s="86">
        <f t="shared" si="89"/>
        <v>20</v>
      </c>
      <c r="AD59" s="86">
        <f t="shared" si="89"/>
        <v>20</v>
      </c>
      <c r="AE59" s="86">
        <f t="shared" si="89"/>
        <v>20</v>
      </c>
      <c r="AF59" s="86">
        <f t="shared" si="89"/>
        <v>20</v>
      </c>
      <c r="AG59" s="86">
        <f t="shared" si="89"/>
        <v>20</v>
      </c>
      <c r="AH59" s="86">
        <f t="shared" si="89"/>
        <v>20</v>
      </c>
      <c r="AI59" s="86">
        <f t="shared" si="89"/>
        <v>20</v>
      </c>
      <c r="AJ59" s="86">
        <f t="shared" si="89"/>
        <v>20</v>
      </c>
      <c r="AK59" s="86">
        <f t="shared" si="89"/>
        <v>20</v>
      </c>
      <c r="AL59" s="86">
        <f t="shared" si="89"/>
        <v>20</v>
      </c>
    </row>
    <row r="60" spans="2:38" x14ac:dyDescent="0.35"/>
    <row r="61" spans="2:38" ht="19.5" x14ac:dyDescent="0.35">
      <c r="B61" s="51" t="s">
        <v>210</v>
      </c>
    </row>
    <row r="62" spans="2:38" x14ac:dyDescent="0.35">
      <c r="C62" s="16" t="s">
        <v>268</v>
      </c>
    </row>
    <row r="63" spans="2:38" x14ac:dyDescent="0.35">
      <c r="D63" s="17" t="s">
        <v>269</v>
      </c>
      <c r="K63" s="59" t="str">
        <f>CurrencyUnit.In</f>
        <v>MMJPY</v>
      </c>
      <c r="M63" s="81">
        <v>400</v>
      </c>
    </row>
    <row r="64" spans="2:38" x14ac:dyDescent="0.35">
      <c r="D64" s="17" t="s">
        <v>270</v>
      </c>
      <c r="K64" s="59" t="s">
        <v>61</v>
      </c>
      <c r="M64" s="95">
        <v>10</v>
      </c>
    </row>
    <row r="65" spans="2:38" x14ac:dyDescent="0.35">
      <c r="D65" s="8" t="s">
        <v>268</v>
      </c>
      <c r="E65" s="9"/>
      <c r="F65" s="9"/>
      <c r="G65" s="9"/>
      <c r="H65" s="9"/>
      <c r="I65" s="9"/>
      <c r="J65" s="9"/>
      <c r="K65" s="61" t="str">
        <f>CurrencyUnit.In</f>
        <v>MMJPY</v>
      </c>
      <c r="L65" s="62"/>
      <c r="M65" s="96">
        <f>M63/M64</f>
        <v>40</v>
      </c>
    </row>
    <row r="66" spans="2:38" x14ac:dyDescent="0.35"/>
    <row r="67" spans="2:38" x14ac:dyDescent="0.35">
      <c r="C67" s="16" t="s">
        <v>210</v>
      </c>
    </row>
    <row r="68" spans="2:38" x14ac:dyDescent="0.35">
      <c r="D68" s="17" t="s">
        <v>266</v>
      </c>
      <c r="K68" s="59" t="s">
        <v>61</v>
      </c>
      <c r="L68" s="60">
        <f t="shared" ref="L68" si="90" xml:space="preserve"> SUM(O68:AL68)</f>
        <v>256.96986301369861</v>
      </c>
      <c r="O68" s="98">
        <f>'Plan by Ship'!O178</f>
        <v>8.9726027397260282</v>
      </c>
      <c r="P68" s="98">
        <f>'Plan by Ship'!P178</f>
        <v>10</v>
      </c>
      <c r="Q68" s="98">
        <f>'Plan by Ship'!Q178</f>
        <v>10</v>
      </c>
      <c r="R68" s="98">
        <f>'Plan by Ship'!R178</f>
        <v>10</v>
      </c>
      <c r="S68" s="98">
        <f>'Plan by Ship'!S178</f>
        <v>10</v>
      </c>
      <c r="T68" s="98">
        <f>'Plan by Ship'!T178</f>
        <v>10</v>
      </c>
      <c r="U68" s="98">
        <f>'Plan by Ship'!U178</f>
        <v>10.498630136986302</v>
      </c>
      <c r="V68" s="98">
        <f>'Plan by Ship'!V178</f>
        <v>11.498630136986302</v>
      </c>
      <c r="W68" s="98">
        <f>'Plan by Ship'!W178</f>
        <v>11</v>
      </c>
      <c r="X68" s="98">
        <f>'Plan by Ship'!X178</f>
        <v>11</v>
      </c>
      <c r="Y68" s="98">
        <f>'Plan by Ship'!Y178</f>
        <v>11</v>
      </c>
      <c r="Z68" s="98">
        <f>'Plan by Ship'!Z178</f>
        <v>11</v>
      </c>
      <c r="AA68" s="98">
        <f>'Plan by Ship'!AA178</f>
        <v>11</v>
      </c>
      <c r="AB68" s="98">
        <f>'Plan by Ship'!AB178</f>
        <v>11</v>
      </c>
      <c r="AC68" s="98">
        <f>'Plan by Ship'!AC178</f>
        <v>11</v>
      </c>
      <c r="AD68" s="98">
        <f>'Plan by Ship'!AD178</f>
        <v>11</v>
      </c>
      <c r="AE68" s="98">
        <f>'Plan by Ship'!AE178</f>
        <v>11</v>
      </c>
      <c r="AF68" s="98">
        <f>'Plan by Ship'!AF178</f>
        <v>11</v>
      </c>
      <c r="AG68" s="98">
        <f>'Plan by Ship'!AG178</f>
        <v>11</v>
      </c>
      <c r="AH68" s="98">
        <f>'Plan by Ship'!AH178</f>
        <v>11</v>
      </c>
      <c r="AI68" s="98">
        <f>'Plan by Ship'!AI178</f>
        <v>11</v>
      </c>
      <c r="AJ68" s="98">
        <f>'Plan by Ship'!AJ178</f>
        <v>11</v>
      </c>
      <c r="AK68" s="98">
        <f>'Plan by Ship'!AK178</f>
        <v>11</v>
      </c>
      <c r="AL68" s="98">
        <f>'Plan by Ship'!AL178</f>
        <v>11</v>
      </c>
    </row>
    <row r="69" spans="2:38" x14ac:dyDescent="0.35">
      <c r="D69" s="17" t="s">
        <v>268</v>
      </c>
      <c r="K69" s="59" t="str">
        <f>CurrencyUnit.In</f>
        <v>MMJPY</v>
      </c>
      <c r="M69" s="86">
        <f>M65</f>
        <v>40</v>
      </c>
    </row>
    <row r="70" spans="2:38" x14ac:dyDescent="0.35">
      <c r="D70" s="8" t="s">
        <v>210</v>
      </c>
      <c r="E70" s="9"/>
      <c r="F70" s="9"/>
      <c r="G70" s="9"/>
      <c r="H70" s="9"/>
      <c r="I70" s="9"/>
      <c r="J70" s="9"/>
      <c r="K70" s="61" t="str">
        <f t="shared" ref="K70" si="91">CurrencyUnit.In</f>
        <v>MMJPY</v>
      </c>
      <c r="L70" s="62">
        <f xml:space="preserve"> SUM(O70:AL70)</f>
        <v>10287.890410958904</v>
      </c>
      <c r="M70" s="9"/>
      <c r="N70" s="9"/>
      <c r="O70" s="99">
        <f>0-'Actual Data'!O24</f>
        <v>382</v>
      </c>
      <c r="P70" s="99">
        <f>0-'Actual Data'!P24</f>
        <v>395</v>
      </c>
      <c r="Q70" s="99">
        <f>0-'Actual Data'!Q24</f>
        <v>405</v>
      </c>
      <c r="R70" s="99">
        <f>0-'Actual Data'!R24</f>
        <v>386</v>
      </c>
      <c r="S70" s="13">
        <f>S68*$M69</f>
        <v>400</v>
      </c>
      <c r="T70" s="13">
        <f t="shared" ref="T70:AL70" si="92">T68*$M69</f>
        <v>400</v>
      </c>
      <c r="U70" s="13">
        <f t="shared" si="92"/>
        <v>419.94520547945206</v>
      </c>
      <c r="V70" s="13">
        <f t="shared" si="92"/>
        <v>459.94520547945206</v>
      </c>
      <c r="W70" s="13">
        <f t="shared" si="92"/>
        <v>440</v>
      </c>
      <c r="X70" s="13">
        <f t="shared" si="92"/>
        <v>440</v>
      </c>
      <c r="Y70" s="13">
        <f t="shared" si="92"/>
        <v>440</v>
      </c>
      <c r="Z70" s="13">
        <f t="shared" si="92"/>
        <v>440</v>
      </c>
      <c r="AA70" s="13">
        <f t="shared" si="92"/>
        <v>440</v>
      </c>
      <c r="AB70" s="13">
        <f t="shared" si="92"/>
        <v>440</v>
      </c>
      <c r="AC70" s="13">
        <f t="shared" si="92"/>
        <v>440</v>
      </c>
      <c r="AD70" s="13">
        <f t="shared" si="92"/>
        <v>440</v>
      </c>
      <c r="AE70" s="13">
        <f t="shared" si="92"/>
        <v>440</v>
      </c>
      <c r="AF70" s="13">
        <f t="shared" si="92"/>
        <v>440</v>
      </c>
      <c r="AG70" s="13">
        <f t="shared" si="92"/>
        <v>440</v>
      </c>
      <c r="AH70" s="13">
        <f t="shared" si="92"/>
        <v>440</v>
      </c>
      <c r="AI70" s="13">
        <f t="shared" si="92"/>
        <v>440</v>
      </c>
      <c r="AJ70" s="13">
        <f t="shared" si="92"/>
        <v>440</v>
      </c>
      <c r="AK70" s="13">
        <f t="shared" si="92"/>
        <v>440</v>
      </c>
      <c r="AL70" s="13">
        <f t="shared" si="92"/>
        <v>440</v>
      </c>
    </row>
    <row r="71" spans="2:38" x14ac:dyDescent="0.35"/>
    <row r="72" spans="2:38" ht="19.5" x14ac:dyDescent="0.35">
      <c r="B72" s="51" t="s">
        <v>204</v>
      </c>
    </row>
    <row r="73" spans="2:38" x14ac:dyDescent="0.35">
      <c r="D73" s="85" t="s">
        <v>242</v>
      </c>
    </row>
    <row r="74" spans="2:38" x14ac:dyDescent="0.35">
      <c r="D74" s="17" t="s">
        <v>204</v>
      </c>
      <c r="K74" s="59" t="str">
        <f t="shared" ref="K74" si="93">CurrencyUnit.In</f>
        <v>MMJPY</v>
      </c>
      <c r="L74" s="60">
        <f t="shared" ref="L74" si="94" xml:space="preserve"> SUM(O74:AL74)</f>
        <v>10901.033333333333</v>
      </c>
      <c r="O74" s="86">
        <f>'Plan by Ship'!O$270</f>
        <v>206</v>
      </c>
      <c r="P74" s="86">
        <f>'Plan by Ship'!P$270</f>
        <v>396</v>
      </c>
      <c r="Q74" s="86">
        <f>'Plan by Ship'!Q$270</f>
        <v>374</v>
      </c>
      <c r="R74" s="86">
        <f>'Plan by Ship'!R$270</f>
        <v>310</v>
      </c>
      <c r="S74" s="86">
        <f>'Plan by Ship'!S$270</f>
        <v>413</v>
      </c>
      <c r="T74" s="86">
        <f>'Plan by Ship'!T$270</f>
        <v>310.39999999999998</v>
      </c>
      <c r="U74" s="86">
        <f>'Plan by Ship'!U$270</f>
        <v>364.29999999999995</v>
      </c>
      <c r="V74" s="86">
        <f>'Plan by Ship'!V$270</f>
        <v>359.69999999999993</v>
      </c>
      <c r="W74" s="86">
        <f>'Plan by Ship'!W$270</f>
        <v>314.06666666666666</v>
      </c>
      <c r="X74" s="86">
        <f>'Plan by Ship'!X$270</f>
        <v>546.66666666666674</v>
      </c>
      <c r="Y74" s="86">
        <f>'Plan by Ship'!Y$270</f>
        <v>534.06666666666661</v>
      </c>
      <c r="Z74" s="86">
        <f>'Plan by Ship'!Z$270</f>
        <v>367.96666666666664</v>
      </c>
      <c r="AA74" s="86">
        <f>'Plan by Ship'!AA$270</f>
        <v>350</v>
      </c>
      <c r="AB74" s="86">
        <f>'Plan by Ship'!AB$270</f>
        <v>350</v>
      </c>
      <c r="AC74" s="86">
        <f>'Plan by Ship'!AC$270</f>
        <v>582.6</v>
      </c>
      <c r="AD74" s="86">
        <f>'Plan by Ship'!AD$270</f>
        <v>638.4</v>
      </c>
      <c r="AE74" s="86">
        <f>'Plan by Ship'!AE$270</f>
        <v>418.4</v>
      </c>
      <c r="AF74" s="86">
        <f>'Plan by Ship'!AF$270</f>
        <v>418.4</v>
      </c>
      <c r="AG74" s="86">
        <f>'Plan by Ship'!AG$270</f>
        <v>418.4</v>
      </c>
      <c r="AH74" s="86">
        <f>'Plan by Ship'!AH$270</f>
        <v>548.4</v>
      </c>
      <c r="AI74" s="86">
        <f>'Plan by Ship'!AI$270</f>
        <v>725.06666666666661</v>
      </c>
      <c r="AJ74" s="86">
        <f>'Plan by Ship'!AJ$270</f>
        <v>651.73333333333335</v>
      </c>
      <c r="AK74" s="86">
        <f>'Plan by Ship'!AK$270</f>
        <v>651.73333333333335</v>
      </c>
      <c r="AL74" s="86">
        <f>'Plan by Ship'!AL$270</f>
        <v>651.73333333333335</v>
      </c>
    </row>
    <row r="75" spans="2:38" x14ac:dyDescent="0.35"/>
    <row r="76" spans="2:38" ht="19.5" x14ac:dyDescent="0.35">
      <c r="B76" s="51" t="s">
        <v>205</v>
      </c>
    </row>
    <row r="77" spans="2:38" x14ac:dyDescent="0.35">
      <c r="D77" s="85" t="s">
        <v>242</v>
      </c>
    </row>
    <row r="78" spans="2:38" x14ac:dyDescent="0.35">
      <c r="D78" s="17" t="s">
        <v>205</v>
      </c>
      <c r="K78" s="59" t="str">
        <f t="shared" ref="K78" si="95">CurrencyUnit.In</f>
        <v>MMJPY</v>
      </c>
      <c r="L78" s="60">
        <f t="shared" ref="L78" si="96" xml:space="preserve"> SUM(O78:AL78)</f>
        <v>5770.1611111111097</v>
      </c>
      <c r="O78" s="86">
        <f>'Plan by Ship'!O$343</f>
        <v>354.89444444444445</v>
      </c>
      <c r="P78" s="86">
        <f>'Plan by Ship'!P$343</f>
        <v>342.46111111111105</v>
      </c>
      <c r="Q78" s="86">
        <f>'Plan by Ship'!Q$343</f>
        <v>166.39999999999998</v>
      </c>
      <c r="R78" s="86">
        <f>'Plan by Ship'!R$343</f>
        <v>159.1</v>
      </c>
      <c r="S78" s="86">
        <f>'Plan by Ship'!S$343</f>
        <v>137.19999999999999</v>
      </c>
      <c r="T78" s="86">
        <f>'Plan by Ship'!T$343</f>
        <v>137.19999999999999</v>
      </c>
      <c r="U78" s="86">
        <f>'Plan by Ship'!U$343</f>
        <v>267.2</v>
      </c>
      <c r="V78" s="86">
        <f>'Plan by Ship'!V$343</f>
        <v>617.20000000000005</v>
      </c>
      <c r="W78" s="86">
        <f>'Plan by Ship'!W$343</f>
        <v>826.82777777777778</v>
      </c>
      <c r="X78" s="86">
        <f>'Plan by Ship'!X$343</f>
        <v>804.33333333333326</v>
      </c>
      <c r="Y78" s="86">
        <f>'Plan by Ship'!Y$343</f>
        <v>804.33333333333326</v>
      </c>
      <c r="Z78" s="86">
        <f>'Plan by Ship'!Z$343</f>
        <v>674.33333333333326</v>
      </c>
      <c r="AA78" s="86">
        <f>'Plan by Ship'!AA$343</f>
        <v>309.36111111111109</v>
      </c>
      <c r="AB78" s="86">
        <f>'Plan by Ship'!AB$343</f>
        <v>68.400000000000006</v>
      </c>
      <c r="AC78" s="86">
        <f>'Plan by Ship'!AC$343</f>
        <v>68.400000000000006</v>
      </c>
      <c r="AD78" s="86">
        <f>'Plan by Ship'!AD$343</f>
        <v>32.516666666666666</v>
      </c>
      <c r="AE78" s="86">
        <f>'Plan by Ship'!AE$343</f>
        <v>0</v>
      </c>
      <c r="AF78" s="86">
        <f>'Plan by Ship'!AF$343</f>
        <v>0</v>
      </c>
      <c r="AG78" s="86">
        <f>'Plan by Ship'!AG$343</f>
        <v>0</v>
      </c>
      <c r="AH78" s="86">
        <f>'Plan by Ship'!AH$343</f>
        <v>0</v>
      </c>
      <c r="AI78" s="86">
        <f>'Plan by Ship'!AI$343</f>
        <v>0</v>
      </c>
      <c r="AJ78" s="86">
        <f>'Plan by Ship'!AJ$343</f>
        <v>0</v>
      </c>
      <c r="AK78" s="86">
        <f>'Plan by Ship'!AK$343</f>
        <v>0</v>
      </c>
      <c r="AL78" s="86">
        <f>'Plan by Ship'!AL$343</f>
        <v>0</v>
      </c>
    </row>
    <row r="79" spans="2:38" x14ac:dyDescent="0.35"/>
    <row r="80" spans="2:38" ht="19.5" x14ac:dyDescent="0.35">
      <c r="B80" s="51" t="s">
        <v>206</v>
      </c>
    </row>
    <row r="81" spans="2:38" x14ac:dyDescent="0.35">
      <c r="D81" s="85" t="s">
        <v>242</v>
      </c>
    </row>
    <row r="82" spans="2:38" x14ac:dyDescent="0.35">
      <c r="D82" s="17" t="s">
        <v>206</v>
      </c>
      <c r="K82" s="59" t="str">
        <f t="shared" ref="K82" si="97">CurrencyUnit.In</f>
        <v>MMJPY</v>
      </c>
      <c r="L82" s="60">
        <f t="shared" ref="L82" si="98" xml:space="preserve"> SUM(O82:AL82)</f>
        <v>249.36353999999994</v>
      </c>
      <c r="O82" s="86">
        <f>'Plan by Ship'!O$397</f>
        <v>21</v>
      </c>
      <c r="P82" s="86">
        <f>'Plan by Ship'!P$397</f>
        <v>18</v>
      </c>
      <c r="Q82" s="86">
        <f>'Plan by Ship'!Q$397</f>
        <v>16</v>
      </c>
      <c r="R82" s="86">
        <f>'Plan by Ship'!R$397</f>
        <v>14</v>
      </c>
      <c r="S82" s="86">
        <f>'Plan by Ship'!S$397</f>
        <v>8.7311388888888875</v>
      </c>
      <c r="T82" s="86">
        <f>'Plan by Ship'!T$397</f>
        <v>7.7707388888888875</v>
      </c>
      <c r="U82" s="86">
        <f>'Plan by Ship'!U$397</f>
        <v>22.274474444444444</v>
      </c>
      <c r="V82" s="86">
        <f>'Plan by Ship'!V$397</f>
        <v>41.215914444444444</v>
      </c>
      <c r="W82" s="86">
        <f>'Plan by Ship'!W$397</f>
        <v>35.167354444444442</v>
      </c>
      <c r="X82" s="86">
        <f>'Plan by Ship'!X$397</f>
        <v>27.064442222222219</v>
      </c>
      <c r="Y82" s="86">
        <f>'Plan by Ship'!Y$397</f>
        <v>19.181975555555553</v>
      </c>
      <c r="Z82" s="86">
        <f>'Plan by Ship'!Z$397</f>
        <v>11.299508888888887</v>
      </c>
      <c r="AA82" s="86">
        <f>'Plan by Ship'!AA$397</f>
        <v>4.6910422222222223</v>
      </c>
      <c r="AB82" s="86">
        <f>'Plan by Ship'!AB$397</f>
        <v>1.6593033333333334</v>
      </c>
      <c r="AC82" s="86">
        <f>'Plan by Ship'!AC$397</f>
        <v>0.98898333333333344</v>
      </c>
      <c r="AD82" s="86">
        <f>'Plan by Ship'!AD$397</f>
        <v>0.3186633333333333</v>
      </c>
      <c r="AE82" s="86">
        <f>'Plan by Ship'!AE$397</f>
        <v>0</v>
      </c>
      <c r="AF82" s="86">
        <f>'Plan by Ship'!AF$397</f>
        <v>0</v>
      </c>
      <c r="AG82" s="86">
        <f>'Plan by Ship'!AG$397</f>
        <v>0</v>
      </c>
      <c r="AH82" s="86">
        <f>'Plan by Ship'!AH$397</f>
        <v>0</v>
      </c>
      <c r="AI82" s="86">
        <f>'Plan by Ship'!AI$397</f>
        <v>0</v>
      </c>
      <c r="AJ82" s="86">
        <f>'Plan by Ship'!AJ$397</f>
        <v>0</v>
      </c>
      <c r="AK82" s="86">
        <f>'Plan by Ship'!AK$397</f>
        <v>0</v>
      </c>
      <c r="AL82" s="86">
        <f>'Plan by Ship'!AL$397</f>
        <v>0</v>
      </c>
    </row>
    <row r="83" spans="2:38" x14ac:dyDescent="0.35"/>
    <row r="84" spans="2:38" ht="19.5" x14ac:dyDescent="0.35">
      <c r="B84" s="51" t="s">
        <v>207</v>
      </c>
    </row>
    <row r="85" spans="2:38" x14ac:dyDescent="0.35">
      <c r="C85" s="16" t="s">
        <v>271</v>
      </c>
    </row>
    <row r="86" spans="2:38" x14ac:dyDescent="0.35">
      <c r="D86" s="17" t="s">
        <v>299</v>
      </c>
      <c r="K86" s="59" t="str">
        <f>CurrencyUnit.In</f>
        <v>MMJPY</v>
      </c>
      <c r="M86" s="81">
        <v>10</v>
      </c>
    </row>
    <row r="87" spans="2:38" x14ac:dyDescent="0.35">
      <c r="D87" s="17" t="s">
        <v>300</v>
      </c>
      <c r="K87" s="59" t="s">
        <v>61</v>
      </c>
      <c r="L87" s="60">
        <f t="shared" ref="L87" si="99" xml:space="preserve"> SUM(O87:AL87)</f>
        <v>78.066891234373827</v>
      </c>
      <c r="O87" s="98">
        <f>'Plan by Ship'!O$168</f>
        <v>7.8876712328767127</v>
      </c>
      <c r="P87" s="98">
        <f>'Plan by Ship'!P$168</f>
        <v>7.584699453551913</v>
      </c>
      <c r="Q87" s="98">
        <f>'Plan by Ship'!Q$168</f>
        <v>6</v>
      </c>
      <c r="R87" s="98">
        <f>'Plan by Ship'!R$168</f>
        <v>5.7534246575342465</v>
      </c>
      <c r="S87" s="98">
        <f>'Plan by Ship'!S$168</f>
        <v>5</v>
      </c>
      <c r="T87" s="98">
        <f>'Plan by Ship'!T$168</f>
        <v>5</v>
      </c>
      <c r="U87" s="98">
        <f>'Plan by Ship'!U$168</f>
        <v>5.4986301369863018</v>
      </c>
      <c r="V87" s="98">
        <f>'Plan by Ship'!V$168</f>
        <v>6.4986301369863018</v>
      </c>
      <c r="W87" s="98">
        <f>'Plan by Ship'!W$168</f>
        <v>6.3342465753424655</v>
      </c>
      <c r="X87" s="98">
        <f>'Plan by Ship'!X$168</f>
        <v>5</v>
      </c>
      <c r="Y87" s="98">
        <f>'Plan by Ship'!Y$168</f>
        <v>5</v>
      </c>
      <c r="Z87" s="98">
        <f>'Plan by Ship'!Z$168</f>
        <v>4.5013698630136982</v>
      </c>
      <c r="AA87" s="98">
        <f>'Plan by Ship'!AA$168</f>
        <v>3.0876712328767124</v>
      </c>
      <c r="AB87" s="98">
        <f>'Plan by Ship'!AB$168</f>
        <v>2</v>
      </c>
      <c r="AC87" s="98">
        <f>'Plan by Ship'!AC$168</f>
        <v>2</v>
      </c>
      <c r="AD87" s="98">
        <f>'Plan by Ship'!AD$168</f>
        <v>0.92054794520547945</v>
      </c>
      <c r="AE87" s="98">
        <f>'Plan by Ship'!AE$168</f>
        <v>0</v>
      </c>
      <c r="AF87" s="98">
        <f>'Plan by Ship'!AF$168</f>
        <v>0</v>
      </c>
      <c r="AG87" s="98">
        <f>'Plan by Ship'!AG$168</f>
        <v>0</v>
      </c>
      <c r="AH87" s="98">
        <f>'Plan by Ship'!AH$168</f>
        <v>0</v>
      </c>
      <c r="AI87" s="98">
        <f>'Plan by Ship'!AI$168</f>
        <v>0</v>
      </c>
      <c r="AJ87" s="98">
        <f>'Plan by Ship'!AJ$168</f>
        <v>0</v>
      </c>
      <c r="AK87" s="98">
        <f>'Plan by Ship'!AK$168</f>
        <v>0</v>
      </c>
      <c r="AL87" s="98">
        <f>'Plan by Ship'!AL$168</f>
        <v>0</v>
      </c>
    </row>
    <row r="88" spans="2:38" x14ac:dyDescent="0.35">
      <c r="D88" s="8" t="s">
        <v>271</v>
      </c>
      <c r="E88" s="9"/>
      <c r="F88" s="9"/>
      <c r="G88" s="9"/>
      <c r="H88" s="9"/>
      <c r="I88" s="9"/>
      <c r="J88" s="9"/>
      <c r="K88" s="61" t="str">
        <f t="shared" ref="K88" si="100">CurrencyUnit.In</f>
        <v>MMJPY</v>
      </c>
      <c r="L88" s="62">
        <f xml:space="preserve"> SUM(O88:AL88)</f>
        <v>780.66891234373827</v>
      </c>
      <c r="M88" s="9"/>
      <c r="N88" s="9"/>
      <c r="O88" s="13">
        <f>$M86*O87</f>
        <v>78.876712328767127</v>
      </c>
      <c r="P88" s="13">
        <f t="shared" ref="P88:AL88" si="101">$M86*P87</f>
        <v>75.84699453551913</v>
      </c>
      <c r="Q88" s="13">
        <f t="shared" si="101"/>
        <v>60</v>
      </c>
      <c r="R88" s="13">
        <f t="shared" si="101"/>
        <v>57.534246575342465</v>
      </c>
      <c r="S88" s="13">
        <f t="shared" si="101"/>
        <v>50</v>
      </c>
      <c r="T88" s="13">
        <f t="shared" si="101"/>
        <v>50</v>
      </c>
      <c r="U88" s="13">
        <f t="shared" si="101"/>
        <v>54.986301369863014</v>
      </c>
      <c r="V88" s="13">
        <f t="shared" si="101"/>
        <v>64.986301369863014</v>
      </c>
      <c r="W88" s="13">
        <f t="shared" si="101"/>
        <v>63.342465753424655</v>
      </c>
      <c r="X88" s="13">
        <f t="shared" si="101"/>
        <v>50</v>
      </c>
      <c r="Y88" s="13">
        <f t="shared" si="101"/>
        <v>50</v>
      </c>
      <c r="Z88" s="13">
        <f t="shared" si="101"/>
        <v>45.013698630136986</v>
      </c>
      <c r="AA88" s="13">
        <f t="shared" si="101"/>
        <v>30.876712328767123</v>
      </c>
      <c r="AB88" s="13">
        <f t="shared" si="101"/>
        <v>20</v>
      </c>
      <c r="AC88" s="13">
        <f t="shared" si="101"/>
        <v>20</v>
      </c>
      <c r="AD88" s="13">
        <f t="shared" si="101"/>
        <v>9.205479452054794</v>
      </c>
      <c r="AE88" s="13">
        <f t="shared" si="101"/>
        <v>0</v>
      </c>
      <c r="AF88" s="13">
        <f t="shared" si="101"/>
        <v>0</v>
      </c>
      <c r="AG88" s="13">
        <f t="shared" si="101"/>
        <v>0</v>
      </c>
      <c r="AH88" s="13">
        <f t="shared" si="101"/>
        <v>0</v>
      </c>
      <c r="AI88" s="13">
        <f t="shared" si="101"/>
        <v>0</v>
      </c>
      <c r="AJ88" s="13">
        <f t="shared" si="101"/>
        <v>0</v>
      </c>
      <c r="AK88" s="13">
        <f t="shared" si="101"/>
        <v>0</v>
      </c>
      <c r="AL88" s="13">
        <f t="shared" si="101"/>
        <v>0</v>
      </c>
    </row>
    <row r="89" spans="2:38" x14ac:dyDescent="0.35"/>
    <row r="90" spans="2:38" x14ac:dyDescent="0.35">
      <c r="C90" s="16" t="s">
        <v>275</v>
      </c>
    </row>
    <row r="91" spans="2:38" x14ac:dyDescent="0.35">
      <c r="D91" s="17" t="s">
        <v>301</v>
      </c>
      <c r="K91" s="59" t="str">
        <f>CurrencyUnit.In</f>
        <v>MMJPY</v>
      </c>
      <c r="M91" s="81">
        <v>20</v>
      </c>
    </row>
    <row r="92" spans="2:38" x14ac:dyDescent="0.35">
      <c r="D92" s="17" t="s">
        <v>302</v>
      </c>
      <c r="K92" s="59" t="s">
        <v>61</v>
      </c>
      <c r="L92" s="60">
        <f t="shared" ref="L92" si="102" xml:space="preserve"> SUM(O92:AL92)</f>
        <v>178.90297177932479</v>
      </c>
      <c r="O92" s="98">
        <f>'Plan by Ship'!O$173</f>
        <v>1.0849315068493151</v>
      </c>
      <c r="P92" s="98">
        <f>'Plan by Ship'!P$173</f>
        <v>2.4153005464480874</v>
      </c>
      <c r="Q92" s="98">
        <f>'Plan by Ship'!Q$173</f>
        <v>4</v>
      </c>
      <c r="R92" s="98">
        <f>'Plan by Ship'!R$173</f>
        <v>4.2465753424657535</v>
      </c>
      <c r="S92" s="98">
        <f>'Plan by Ship'!S$173</f>
        <v>5</v>
      </c>
      <c r="T92" s="98">
        <f>'Plan by Ship'!T$173</f>
        <v>5</v>
      </c>
      <c r="U92" s="98">
        <f>'Plan by Ship'!U$173</f>
        <v>5</v>
      </c>
      <c r="V92" s="98">
        <f>'Plan by Ship'!V$173</f>
        <v>5</v>
      </c>
      <c r="W92" s="98">
        <f>'Plan by Ship'!W$173</f>
        <v>4.6657534246575345</v>
      </c>
      <c r="X92" s="98">
        <f>'Plan by Ship'!X$173</f>
        <v>6</v>
      </c>
      <c r="Y92" s="98">
        <f>'Plan by Ship'!Y$173</f>
        <v>6</v>
      </c>
      <c r="Z92" s="98">
        <f>'Plan by Ship'!Z$173</f>
        <v>6.4986301369863018</v>
      </c>
      <c r="AA92" s="98">
        <f>'Plan by Ship'!AA$173</f>
        <v>7.912328767123288</v>
      </c>
      <c r="AB92" s="98">
        <f>'Plan by Ship'!AB$173</f>
        <v>9</v>
      </c>
      <c r="AC92" s="98">
        <f>'Plan by Ship'!AC$173</f>
        <v>9</v>
      </c>
      <c r="AD92" s="98">
        <f>'Plan by Ship'!AD$173</f>
        <v>10.079452054794521</v>
      </c>
      <c r="AE92" s="98">
        <f>'Plan by Ship'!AE$173</f>
        <v>11</v>
      </c>
      <c r="AF92" s="98">
        <f>'Plan by Ship'!AF$173</f>
        <v>11</v>
      </c>
      <c r="AG92" s="98">
        <f>'Plan by Ship'!AG$173</f>
        <v>11</v>
      </c>
      <c r="AH92" s="98">
        <f>'Plan by Ship'!AH$173</f>
        <v>11</v>
      </c>
      <c r="AI92" s="98">
        <f>'Plan by Ship'!AI$173</f>
        <v>11</v>
      </c>
      <c r="AJ92" s="98">
        <f>'Plan by Ship'!AJ$173</f>
        <v>11</v>
      </c>
      <c r="AK92" s="98">
        <f>'Plan by Ship'!AK$173</f>
        <v>11</v>
      </c>
      <c r="AL92" s="98">
        <f>'Plan by Ship'!AL$173</f>
        <v>11</v>
      </c>
    </row>
    <row r="93" spans="2:38" x14ac:dyDescent="0.35">
      <c r="D93" s="8" t="s">
        <v>271</v>
      </c>
      <c r="E93" s="9"/>
      <c r="F93" s="9"/>
      <c r="G93" s="9"/>
      <c r="H93" s="9"/>
      <c r="I93" s="9"/>
      <c r="J93" s="9"/>
      <c r="K93" s="61" t="str">
        <f t="shared" ref="K93" si="103">CurrencyUnit.In</f>
        <v>MMJPY</v>
      </c>
      <c r="L93" s="62">
        <f xml:space="preserve"> SUM(O93:AL93)</f>
        <v>3578.059435586496</v>
      </c>
      <c r="M93" s="9"/>
      <c r="N93" s="9"/>
      <c r="O93" s="13">
        <f>$M91*O92</f>
        <v>21.698630136986303</v>
      </c>
      <c r="P93" s="13">
        <f>$M91*P92</f>
        <v>48.306010928961747</v>
      </c>
      <c r="Q93" s="13">
        <f>$M91*Q92</f>
        <v>80</v>
      </c>
      <c r="R93" s="13">
        <f>$M91*R92</f>
        <v>84.93150684931507</v>
      </c>
      <c r="S93" s="13">
        <f t="shared" ref="S93" si="104">$M91*S92</f>
        <v>100</v>
      </c>
      <c r="T93" s="13">
        <f t="shared" ref="T93" si="105">$M91*T92</f>
        <v>100</v>
      </c>
      <c r="U93" s="13">
        <f t="shared" ref="U93" si="106">$M91*U92</f>
        <v>100</v>
      </c>
      <c r="V93" s="13">
        <f t="shared" ref="V93" si="107">$M91*V92</f>
        <v>100</v>
      </c>
      <c r="W93" s="13">
        <f t="shared" ref="W93" si="108">$M91*W92</f>
        <v>93.31506849315069</v>
      </c>
      <c r="X93" s="13">
        <f t="shared" ref="X93" si="109">$M91*X92</f>
        <v>120</v>
      </c>
      <c r="Y93" s="13">
        <f t="shared" ref="Y93" si="110">$M91*Y92</f>
        <v>120</v>
      </c>
      <c r="Z93" s="13">
        <f t="shared" ref="Z93" si="111">$M91*Z92</f>
        <v>129.97260273972603</v>
      </c>
      <c r="AA93" s="13">
        <f t="shared" ref="AA93" si="112">$M91*AA92</f>
        <v>158.24657534246575</v>
      </c>
      <c r="AB93" s="13">
        <f t="shared" ref="AB93" si="113">$M91*AB92</f>
        <v>180</v>
      </c>
      <c r="AC93" s="13">
        <f t="shared" ref="AC93" si="114">$M91*AC92</f>
        <v>180</v>
      </c>
      <c r="AD93" s="13">
        <f t="shared" ref="AD93" si="115">$M91*AD92</f>
        <v>201.58904109589042</v>
      </c>
      <c r="AE93" s="13">
        <f t="shared" ref="AE93" si="116">$M91*AE92</f>
        <v>220</v>
      </c>
      <c r="AF93" s="13">
        <f t="shared" ref="AF93" si="117">$M91*AF92</f>
        <v>220</v>
      </c>
      <c r="AG93" s="13">
        <f t="shared" ref="AG93" si="118">$M91*AG92</f>
        <v>220</v>
      </c>
      <c r="AH93" s="13">
        <f t="shared" ref="AH93" si="119">$M91*AH92</f>
        <v>220</v>
      </c>
      <c r="AI93" s="13">
        <f t="shared" ref="AI93" si="120">$M91*AI92</f>
        <v>220</v>
      </c>
      <c r="AJ93" s="13">
        <f t="shared" ref="AJ93" si="121">$M91*AJ92</f>
        <v>220</v>
      </c>
      <c r="AK93" s="13">
        <f t="shared" ref="AK93" si="122">$M91*AK92</f>
        <v>220</v>
      </c>
      <c r="AL93" s="13">
        <f t="shared" ref="AL93" si="123">$M91*AL92</f>
        <v>220</v>
      </c>
    </row>
    <row r="94" spans="2:38" x14ac:dyDescent="0.35"/>
    <row r="95" spans="2:38" x14ac:dyDescent="0.35">
      <c r="C95" s="16" t="s">
        <v>207</v>
      </c>
    </row>
    <row r="96" spans="2:38" x14ac:dyDescent="0.35">
      <c r="D96" s="17" t="s">
        <v>271</v>
      </c>
      <c r="K96" s="59" t="str">
        <f t="shared" ref="K96:K98" si="124">CurrencyUnit.In</f>
        <v>MMJPY</v>
      </c>
      <c r="L96" s="60">
        <f t="shared" ref="L96:L97" si="125" xml:space="preserve"> SUM(O96:AL96)</f>
        <v>508.41095890410958</v>
      </c>
      <c r="O96" s="74"/>
      <c r="P96" s="74"/>
      <c r="Q96" s="74"/>
      <c r="R96" s="74"/>
      <c r="S96" s="86">
        <f t="shared" ref="S96:AL96" si="126">S88</f>
        <v>50</v>
      </c>
      <c r="T96" s="86">
        <f t="shared" si="126"/>
        <v>50</v>
      </c>
      <c r="U96" s="86">
        <f t="shared" si="126"/>
        <v>54.986301369863014</v>
      </c>
      <c r="V96" s="86">
        <f t="shared" si="126"/>
        <v>64.986301369863014</v>
      </c>
      <c r="W96" s="86">
        <f t="shared" si="126"/>
        <v>63.342465753424655</v>
      </c>
      <c r="X96" s="86">
        <f t="shared" si="126"/>
        <v>50</v>
      </c>
      <c r="Y96" s="86">
        <f t="shared" si="126"/>
        <v>50</v>
      </c>
      <c r="Z96" s="86">
        <f t="shared" si="126"/>
        <v>45.013698630136986</v>
      </c>
      <c r="AA96" s="86">
        <f t="shared" si="126"/>
        <v>30.876712328767123</v>
      </c>
      <c r="AB96" s="86">
        <f t="shared" si="126"/>
        <v>20</v>
      </c>
      <c r="AC96" s="86">
        <f t="shared" si="126"/>
        <v>20</v>
      </c>
      <c r="AD96" s="86">
        <f t="shared" si="126"/>
        <v>9.205479452054794</v>
      </c>
      <c r="AE96" s="86">
        <f t="shared" si="126"/>
        <v>0</v>
      </c>
      <c r="AF96" s="86">
        <f t="shared" si="126"/>
        <v>0</v>
      </c>
      <c r="AG96" s="86">
        <f t="shared" si="126"/>
        <v>0</v>
      </c>
      <c r="AH96" s="86">
        <f t="shared" si="126"/>
        <v>0</v>
      </c>
      <c r="AI96" s="86">
        <f t="shared" si="126"/>
        <v>0</v>
      </c>
      <c r="AJ96" s="86">
        <f t="shared" si="126"/>
        <v>0</v>
      </c>
      <c r="AK96" s="86">
        <f t="shared" si="126"/>
        <v>0</v>
      </c>
      <c r="AL96" s="86">
        <f t="shared" si="126"/>
        <v>0</v>
      </c>
    </row>
    <row r="97" spans="4:38" x14ac:dyDescent="0.35">
      <c r="D97" s="17" t="s">
        <v>275</v>
      </c>
      <c r="K97" s="59" t="str">
        <f t="shared" si="124"/>
        <v>MMJPY</v>
      </c>
      <c r="L97" s="60">
        <f t="shared" si="125"/>
        <v>3343.1232876712329</v>
      </c>
      <c r="O97" s="74"/>
      <c r="P97" s="74"/>
      <c r="Q97" s="74"/>
      <c r="R97" s="74"/>
      <c r="S97" s="86">
        <f t="shared" ref="S97:AL97" si="127">S93</f>
        <v>100</v>
      </c>
      <c r="T97" s="86">
        <f t="shared" si="127"/>
        <v>100</v>
      </c>
      <c r="U97" s="86">
        <f t="shared" si="127"/>
        <v>100</v>
      </c>
      <c r="V97" s="86">
        <f t="shared" si="127"/>
        <v>100</v>
      </c>
      <c r="W97" s="86">
        <f t="shared" si="127"/>
        <v>93.31506849315069</v>
      </c>
      <c r="X97" s="86">
        <f t="shared" si="127"/>
        <v>120</v>
      </c>
      <c r="Y97" s="86">
        <f t="shared" si="127"/>
        <v>120</v>
      </c>
      <c r="Z97" s="86">
        <f t="shared" si="127"/>
        <v>129.97260273972603</v>
      </c>
      <c r="AA97" s="86">
        <f t="shared" si="127"/>
        <v>158.24657534246575</v>
      </c>
      <c r="AB97" s="86">
        <f t="shared" si="127"/>
        <v>180</v>
      </c>
      <c r="AC97" s="86">
        <f t="shared" si="127"/>
        <v>180</v>
      </c>
      <c r="AD97" s="86">
        <f t="shared" si="127"/>
        <v>201.58904109589042</v>
      </c>
      <c r="AE97" s="86">
        <f t="shared" si="127"/>
        <v>220</v>
      </c>
      <c r="AF97" s="86">
        <f t="shared" si="127"/>
        <v>220</v>
      </c>
      <c r="AG97" s="86">
        <f t="shared" si="127"/>
        <v>220</v>
      </c>
      <c r="AH97" s="86">
        <f t="shared" si="127"/>
        <v>220</v>
      </c>
      <c r="AI97" s="86">
        <f t="shared" si="127"/>
        <v>220</v>
      </c>
      <c r="AJ97" s="86">
        <f t="shared" si="127"/>
        <v>220</v>
      </c>
      <c r="AK97" s="86">
        <f t="shared" si="127"/>
        <v>220</v>
      </c>
      <c r="AL97" s="86">
        <f t="shared" si="127"/>
        <v>220</v>
      </c>
    </row>
    <row r="98" spans="4:38" x14ac:dyDescent="0.35">
      <c r="D98" s="8" t="s">
        <v>219</v>
      </c>
      <c r="E98" s="9"/>
      <c r="F98" s="9"/>
      <c r="G98" s="9"/>
      <c r="H98" s="9"/>
      <c r="I98" s="9"/>
      <c r="J98" s="9"/>
      <c r="K98" s="61" t="str">
        <f t="shared" si="124"/>
        <v>MMJPY</v>
      </c>
      <c r="L98" s="62">
        <f xml:space="preserve"> SUM(O98:AL98)</f>
        <v>4407.534246575342</v>
      </c>
      <c r="M98" s="9"/>
      <c r="N98" s="9"/>
      <c r="O98" s="99">
        <f>0-'Actual Data'!O28</f>
        <v>124</v>
      </c>
      <c r="P98" s="99">
        <f>0-'Actual Data'!P28</f>
        <v>140</v>
      </c>
      <c r="Q98" s="99">
        <f>0-'Actual Data'!Q28</f>
        <v>142</v>
      </c>
      <c r="R98" s="99">
        <f>0-'Actual Data'!R28</f>
        <v>150</v>
      </c>
      <c r="S98" s="78">
        <f>SUM(S96:S97)</f>
        <v>150</v>
      </c>
      <c r="T98" s="78">
        <f t="shared" ref="T98:AL98" si="128">SUM(T96:T97)</f>
        <v>150</v>
      </c>
      <c r="U98" s="78">
        <f t="shared" si="128"/>
        <v>154.98630136986301</v>
      </c>
      <c r="V98" s="78">
        <f t="shared" si="128"/>
        <v>164.98630136986301</v>
      </c>
      <c r="W98" s="78">
        <f t="shared" si="128"/>
        <v>156.65753424657535</v>
      </c>
      <c r="X98" s="78">
        <f t="shared" si="128"/>
        <v>170</v>
      </c>
      <c r="Y98" s="78">
        <f t="shared" si="128"/>
        <v>170</v>
      </c>
      <c r="Z98" s="78">
        <f t="shared" si="128"/>
        <v>174.98630136986301</v>
      </c>
      <c r="AA98" s="78">
        <f t="shared" si="128"/>
        <v>189.12328767123287</v>
      </c>
      <c r="AB98" s="78">
        <f t="shared" si="128"/>
        <v>200</v>
      </c>
      <c r="AC98" s="78">
        <f t="shared" si="128"/>
        <v>200</v>
      </c>
      <c r="AD98" s="78">
        <f t="shared" si="128"/>
        <v>210.79452054794521</v>
      </c>
      <c r="AE98" s="78">
        <f t="shared" si="128"/>
        <v>220</v>
      </c>
      <c r="AF98" s="78">
        <f t="shared" si="128"/>
        <v>220</v>
      </c>
      <c r="AG98" s="78">
        <f t="shared" si="128"/>
        <v>220</v>
      </c>
      <c r="AH98" s="78">
        <f t="shared" si="128"/>
        <v>220</v>
      </c>
      <c r="AI98" s="78">
        <f t="shared" si="128"/>
        <v>220</v>
      </c>
      <c r="AJ98" s="78">
        <f t="shared" si="128"/>
        <v>220</v>
      </c>
      <c r="AK98" s="78">
        <f t="shared" si="128"/>
        <v>220</v>
      </c>
      <c r="AL98" s="78">
        <f t="shared" si="128"/>
        <v>220</v>
      </c>
    </row>
    <row r="99" spans="4:38" x14ac:dyDescent="0.35"/>
    <row r="100" spans="4:38" x14ac:dyDescent="0.35"/>
    <row r="101" spans="4:38" x14ac:dyDescent="0.35"/>
    <row r="102" spans="4:38" x14ac:dyDescent="0.35"/>
    <row r="103" spans="4:38" x14ac:dyDescent="0.35"/>
    <row r="104" spans="4:38" x14ac:dyDescent="0.35"/>
    <row r="105" spans="4:38" x14ac:dyDescent="0.35"/>
    <row r="106" spans="4:38" x14ac:dyDescent="0.35"/>
    <row r="107" spans="4:38" x14ac:dyDescent="0.35"/>
    <row r="108" spans="4:38" x14ac:dyDescent="0.35"/>
    <row r="109" spans="4:38" x14ac:dyDescent="0.35"/>
    <row r="110" spans="4:38" x14ac:dyDescent="0.35"/>
    <row r="111" spans="4:38" x14ac:dyDescent="0.35"/>
    <row r="112" spans="4:38" x14ac:dyDescent="0.35"/>
    <row r="113" spans="1:38" x14ac:dyDescent="0.35"/>
    <row r="114" spans="1:38" x14ac:dyDescent="0.35"/>
    <row r="115" spans="1:38" x14ac:dyDescent="0.35"/>
    <row r="116" spans="1:38" ht="20.25" thickBot="1" x14ac:dyDescent="0.4">
      <c r="A116" s="72" t="s">
        <v>233</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7" spans="1:38" x14ac:dyDescent="0.35"/>
    <row r="118" spans="1:38" x14ac:dyDescent="0.35"/>
  </sheetData>
  <phoneticPr fontId="2"/>
  <conditionalFormatting sqref="O5:AL5">
    <cfRule type="expression" dxfId="273" priority="505">
      <formula>O5="Fcst"</formula>
    </cfRule>
    <cfRule type="expression" dxfId="272" priority="506">
      <formula>O5="Act"</formula>
    </cfRule>
  </conditionalFormatting>
  <conditionalFormatting sqref="J4">
    <cfRule type="expression" dxfId="271" priority="503">
      <formula>J4=TRUE</formula>
    </cfRule>
    <cfRule type="expression" dxfId="270" priority="504">
      <formula>J4=FALSE</formula>
    </cfRule>
  </conditionalFormatting>
  <conditionalFormatting sqref="J3">
    <cfRule type="expression" dxfId="269" priority="501">
      <formula>J3="OK"</formula>
    </cfRule>
    <cfRule type="expression" dxfId="268" priority="502">
      <formula>J3="ERROR"</formula>
    </cfRule>
  </conditionalFormatting>
  <conditionalFormatting sqref="O9:AL10">
    <cfRule type="cellIs" dxfId="267" priority="507" stopIfTrue="1" operator="equal">
      <formula>TRUE</formula>
    </cfRule>
    <cfRule type="cellIs" dxfId="266" priority="508" stopIfTrue="1" operator="equal">
      <formula>FALSE</formula>
    </cfRule>
  </conditionalFormatting>
  <conditionalFormatting sqref="AA5:AD5">
    <cfRule type="expression" dxfId="265" priority="93">
      <formula>AA5="Fcst"</formula>
    </cfRule>
    <cfRule type="expression" dxfId="264" priority="94">
      <formula>AA5="Act"</formula>
    </cfRule>
  </conditionalFormatting>
  <conditionalFormatting sqref="AA9:AD10">
    <cfRule type="cellIs" dxfId="263" priority="95" stopIfTrue="1" operator="equal">
      <formula>TRUE</formula>
    </cfRule>
    <cfRule type="cellIs" dxfId="262"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397"/>
  <sheetViews>
    <sheetView showGridLines="0" zoomScale="110" zoomScaleNormal="110" workbookViewId="0">
      <pane xSplit="14" ySplit="14" topLeftCell="O158" activePane="bottomRight" state="frozen"/>
      <selection activeCell="O24" sqref="O24"/>
      <selection pane="topRight" activeCell="O24" sqref="O24"/>
      <selection pane="bottomLeft" activeCell="O24" sqref="O24"/>
      <selection pane="bottomRight" activeCell="O168" sqref="O16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8">
        <f>SUM(O35:O46)</f>
        <v>2879</v>
      </c>
      <c r="P47" s="78">
        <f>SUM(P35:P46)</f>
        <v>2776</v>
      </c>
      <c r="Q47" s="78">
        <f>SUM(Q35:Q46)</f>
        <v>2190</v>
      </c>
      <c r="R47" s="78">
        <f>SUM(R35:R46)</f>
        <v>2100</v>
      </c>
      <c r="S47" s="78">
        <f>SUM(S35:S46)</f>
        <v>1825</v>
      </c>
      <c r="T47" s="78">
        <f t="shared" ref="T47:AL47" si="17">SUM(T35:T46)</f>
        <v>1830</v>
      </c>
      <c r="U47" s="78">
        <f t="shared" si="17"/>
        <v>2007</v>
      </c>
      <c r="V47" s="78">
        <f t="shared" si="17"/>
        <v>2372</v>
      </c>
      <c r="W47" s="78">
        <f t="shared" si="17"/>
        <v>2312</v>
      </c>
      <c r="X47" s="78">
        <f t="shared" si="17"/>
        <v>1830</v>
      </c>
      <c r="Y47" s="78">
        <f t="shared" si="17"/>
        <v>1825</v>
      </c>
      <c r="Z47" s="78">
        <f t="shared" si="17"/>
        <v>1643</v>
      </c>
      <c r="AA47" s="78">
        <f t="shared" si="17"/>
        <v>1127</v>
      </c>
      <c r="AB47" s="78">
        <f t="shared" si="17"/>
        <v>732</v>
      </c>
      <c r="AC47" s="78">
        <f t="shared" si="17"/>
        <v>730</v>
      </c>
      <c r="AD47" s="78">
        <f t="shared" si="17"/>
        <v>336</v>
      </c>
      <c r="AE47" s="78">
        <f t="shared" si="17"/>
        <v>0</v>
      </c>
      <c r="AF47" s="78">
        <f t="shared" si="17"/>
        <v>0</v>
      </c>
      <c r="AG47" s="78">
        <f t="shared" si="17"/>
        <v>0</v>
      </c>
      <c r="AH47" s="78">
        <f t="shared" si="17"/>
        <v>0</v>
      </c>
      <c r="AI47" s="78">
        <f t="shared" si="17"/>
        <v>0</v>
      </c>
      <c r="AJ47" s="78">
        <f t="shared" si="17"/>
        <v>0</v>
      </c>
      <c r="AK47" s="78">
        <f t="shared" si="17"/>
        <v>0</v>
      </c>
      <c r="AL47" s="78">
        <f t="shared" si="17"/>
        <v>0</v>
      </c>
    </row>
    <row r="49" spans="3:38" x14ac:dyDescent="0.35">
      <c r="C49" s="16" t="s">
        <v>197</v>
      </c>
    </row>
    <row r="50" spans="3:38" x14ac:dyDescent="0.35">
      <c r="D50" s="17" t="s">
        <v>246</v>
      </c>
      <c r="K50" s="59" t="s">
        <v>247</v>
      </c>
      <c r="M50" s="1">
        <v>0.03</v>
      </c>
    </row>
    <row r="52" spans="3:38" x14ac:dyDescent="0.35">
      <c r="C52" s="25">
        <v>1</v>
      </c>
      <c r="D52" s="17" t="s">
        <v>185</v>
      </c>
      <c r="K52" s="59" t="str">
        <f t="shared" ref="K52:K64" si="18">CurrencyUnit.In</f>
        <v>MMJPY</v>
      </c>
      <c r="L52" s="60">
        <f t="shared" ref="L52:L64" si="19" xml:space="preserve"> SUM(O52:AL52)</f>
        <v>0</v>
      </c>
      <c r="O52" s="87">
        <f>'Actual Data'!O47</f>
        <v>0</v>
      </c>
      <c r="P52" s="87">
        <f>'Actual Data'!P47</f>
        <v>0</v>
      </c>
      <c r="Q52" s="87">
        <f>'Actual Data'!Q47</f>
        <v>0</v>
      </c>
      <c r="R52" s="87">
        <f>'Actual Data'!R47</f>
        <v>0</v>
      </c>
      <c r="S52" s="86">
        <f t="shared" ref="S52:AL52" si="20">IF(R35=0,0,R52/R35*S35*(1+$M$50))</f>
        <v>0</v>
      </c>
      <c r="T52" s="86">
        <f t="shared" si="20"/>
        <v>0</v>
      </c>
      <c r="U52" s="86">
        <f t="shared" si="20"/>
        <v>0</v>
      </c>
      <c r="V52" s="86">
        <f t="shared" si="20"/>
        <v>0</v>
      </c>
      <c r="W52" s="86">
        <f t="shared" si="20"/>
        <v>0</v>
      </c>
      <c r="X52" s="86">
        <f t="shared" si="20"/>
        <v>0</v>
      </c>
      <c r="Y52" s="86">
        <f t="shared" si="20"/>
        <v>0</v>
      </c>
      <c r="Z52" s="86">
        <f t="shared" si="20"/>
        <v>0</v>
      </c>
      <c r="AA52" s="86">
        <f t="shared" si="20"/>
        <v>0</v>
      </c>
      <c r="AB52" s="86">
        <f t="shared" si="20"/>
        <v>0</v>
      </c>
      <c r="AC52" s="86">
        <f t="shared" si="20"/>
        <v>0</v>
      </c>
      <c r="AD52" s="86">
        <f t="shared" si="20"/>
        <v>0</v>
      </c>
      <c r="AE52" s="86">
        <f t="shared" si="20"/>
        <v>0</v>
      </c>
      <c r="AF52" s="86">
        <f t="shared" si="20"/>
        <v>0</v>
      </c>
      <c r="AG52" s="86">
        <f t="shared" si="20"/>
        <v>0</v>
      </c>
      <c r="AH52" s="86">
        <f t="shared" si="20"/>
        <v>0</v>
      </c>
      <c r="AI52" s="86">
        <f t="shared" si="20"/>
        <v>0</v>
      </c>
      <c r="AJ52" s="86">
        <f t="shared" si="20"/>
        <v>0</v>
      </c>
      <c r="AK52" s="86">
        <f t="shared" si="20"/>
        <v>0</v>
      </c>
      <c r="AL52" s="86">
        <f t="shared" si="20"/>
        <v>0</v>
      </c>
    </row>
    <row r="53" spans="3:38" x14ac:dyDescent="0.35">
      <c r="C53" s="25">
        <f t="shared" ref="C53:C63" si="21">C52+1</f>
        <v>2</v>
      </c>
      <c r="D53" s="17" t="s">
        <v>186</v>
      </c>
      <c r="K53" s="59" t="str">
        <f t="shared" si="18"/>
        <v>MMJPY</v>
      </c>
      <c r="L53" s="60">
        <f t="shared" si="19"/>
        <v>0</v>
      </c>
      <c r="O53" s="87">
        <f>'Actual Data'!O48</f>
        <v>0</v>
      </c>
      <c r="P53" s="87">
        <f>'Actual Data'!P48</f>
        <v>0</v>
      </c>
      <c r="Q53" s="87">
        <f>'Actual Data'!Q48</f>
        <v>0</v>
      </c>
      <c r="R53" s="87">
        <f>'Actual Data'!R48</f>
        <v>0</v>
      </c>
      <c r="S53" s="86">
        <f t="shared" ref="S53:AL53" si="22">IF(R36=0,0,R53/R36*S36*(1+$M$50))</f>
        <v>0</v>
      </c>
      <c r="T53" s="86">
        <f t="shared" si="22"/>
        <v>0</v>
      </c>
      <c r="U53" s="86">
        <f t="shared" si="22"/>
        <v>0</v>
      </c>
      <c r="V53" s="86">
        <f t="shared" si="22"/>
        <v>0</v>
      </c>
      <c r="W53" s="86">
        <f t="shared" si="22"/>
        <v>0</v>
      </c>
      <c r="X53" s="86">
        <f t="shared" si="22"/>
        <v>0</v>
      </c>
      <c r="Y53" s="86">
        <f t="shared" si="22"/>
        <v>0</v>
      </c>
      <c r="Z53" s="86">
        <f t="shared" si="22"/>
        <v>0</v>
      </c>
      <c r="AA53" s="86">
        <f t="shared" si="22"/>
        <v>0</v>
      </c>
      <c r="AB53" s="86">
        <f t="shared" si="22"/>
        <v>0</v>
      </c>
      <c r="AC53" s="86">
        <f t="shared" si="22"/>
        <v>0</v>
      </c>
      <c r="AD53" s="86">
        <f t="shared" si="22"/>
        <v>0</v>
      </c>
      <c r="AE53" s="86">
        <f t="shared" si="22"/>
        <v>0</v>
      </c>
      <c r="AF53" s="86">
        <f t="shared" si="22"/>
        <v>0</v>
      </c>
      <c r="AG53" s="86">
        <f t="shared" si="22"/>
        <v>0</v>
      </c>
      <c r="AH53" s="86">
        <f t="shared" si="22"/>
        <v>0</v>
      </c>
      <c r="AI53" s="86">
        <f t="shared" si="22"/>
        <v>0</v>
      </c>
      <c r="AJ53" s="86">
        <f t="shared" si="22"/>
        <v>0</v>
      </c>
      <c r="AK53" s="86">
        <f t="shared" si="22"/>
        <v>0</v>
      </c>
      <c r="AL53" s="86">
        <f t="shared" si="22"/>
        <v>0</v>
      </c>
    </row>
    <row r="54" spans="3:38" x14ac:dyDescent="0.35">
      <c r="C54" s="25">
        <f t="shared" si="21"/>
        <v>3</v>
      </c>
      <c r="D54" s="17" t="s">
        <v>187</v>
      </c>
      <c r="K54" s="59" t="str">
        <f t="shared" si="18"/>
        <v>MMJPY</v>
      </c>
      <c r="L54" s="60">
        <f t="shared" si="19"/>
        <v>590</v>
      </c>
      <c r="O54" s="87">
        <f>'Actual Data'!O49</f>
        <v>590</v>
      </c>
      <c r="P54" s="87">
        <f>'Actual Data'!P49</f>
        <v>0</v>
      </c>
      <c r="Q54" s="87">
        <f>'Actual Data'!Q49</f>
        <v>0</v>
      </c>
      <c r="R54" s="87">
        <f>'Actual Data'!R49</f>
        <v>0</v>
      </c>
      <c r="S54" s="86">
        <f t="shared" ref="S54:AL54" si="23">IF(R37=0,0,R54/R37*S37*(1+$M$50))</f>
        <v>0</v>
      </c>
      <c r="T54" s="86">
        <f t="shared" si="23"/>
        <v>0</v>
      </c>
      <c r="U54" s="86">
        <f t="shared" si="23"/>
        <v>0</v>
      </c>
      <c r="V54" s="86">
        <f t="shared" si="23"/>
        <v>0</v>
      </c>
      <c r="W54" s="86">
        <f t="shared" si="23"/>
        <v>0</v>
      </c>
      <c r="X54" s="86">
        <f t="shared" si="23"/>
        <v>0</v>
      </c>
      <c r="Y54" s="86">
        <f t="shared" si="23"/>
        <v>0</v>
      </c>
      <c r="Z54" s="86">
        <f t="shared" si="23"/>
        <v>0</v>
      </c>
      <c r="AA54" s="86">
        <f t="shared" si="23"/>
        <v>0</v>
      </c>
      <c r="AB54" s="86">
        <f t="shared" si="23"/>
        <v>0</v>
      </c>
      <c r="AC54" s="86">
        <f t="shared" si="23"/>
        <v>0</v>
      </c>
      <c r="AD54" s="86">
        <f t="shared" si="23"/>
        <v>0</v>
      </c>
      <c r="AE54" s="86">
        <f t="shared" si="23"/>
        <v>0</v>
      </c>
      <c r="AF54" s="86">
        <f t="shared" si="23"/>
        <v>0</v>
      </c>
      <c r="AG54" s="86">
        <f t="shared" si="23"/>
        <v>0</v>
      </c>
      <c r="AH54" s="86">
        <f t="shared" si="23"/>
        <v>0</v>
      </c>
      <c r="AI54" s="86">
        <f t="shared" si="23"/>
        <v>0</v>
      </c>
      <c r="AJ54" s="86">
        <f t="shared" si="23"/>
        <v>0</v>
      </c>
      <c r="AK54" s="86">
        <f t="shared" si="23"/>
        <v>0</v>
      </c>
      <c r="AL54" s="86">
        <f t="shared" si="23"/>
        <v>0</v>
      </c>
    </row>
    <row r="55" spans="3:38" x14ac:dyDescent="0.35">
      <c r="C55" s="25">
        <f t="shared" si="21"/>
        <v>4</v>
      </c>
      <c r="D55" s="17" t="s">
        <v>188</v>
      </c>
      <c r="K55" s="59" t="str">
        <f t="shared" si="18"/>
        <v>MMJPY</v>
      </c>
      <c r="L55" s="60">
        <f t="shared" si="19"/>
        <v>806</v>
      </c>
      <c r="O55" s="87">
        <f>'Actual Data'!O50</f>
        <v>806</v>
      </c>
      <c r="P55" s="87">
        <f>'Actual Data'!P50</f>
        <v>0</v>
      </c>
      <c r="Q55" s="87">
        <f>'Actual Data'!Q50</f>
        <v>0</v>
      </c>
      <c r="R55" s="87">
        <f>'Actual Data'!R50</f>
        <v>0</v>
      </c>
      <c r="S55" s="86">
        <f t="shared" ref="S55:AL55" si="24">IF(R38=0,0,R55/R38*S38*(1+$M$50))</f>
        <v>0</v>
      </c>
      <c r="T55" s="86">
        <f t="shared" si="24"/>
        <v>0</v>
      </c>
      <c r="U55" s="86">
        <f t="shared" si="24"/>
        <v>0</v>
      </c>
      <c r="V55" s="86">
        <f t="shared" si="24"/>
        <v>0</v>
      </c>
      <c r="W55" s="86">
        <f t="shared" si="24"/>
        <v>0</v>
      </c>
      <c r="X55" s="86">
        <f t="shared" si="24"/>
        <v>0</v>
      </c>
      <c r="Y55" s="86">
        <f t="shared" si="24"/>
        <v>0</v>
      </c>
      <c r="Z55" s="86">
        <f t="shared" si="24"/>
        <v>0</v>
      </c>
      <c r="AA55" s="86">
        <f t="shared" si="24"/>
        <v>0</v>
      </c>
      <c r="AB55" s="86">
        <f t="shared" si="24"/>
        <v>0</v>
      </c>
      <c r="AC55" s="86">
        <f t="shared" si="24"/>
        <v>0</v>
      </c>
      <c r="AD55" s="86">
        <f t="shared" si="24"/>
        <v>0</v>
      </c>
      <c r="AE55" s="86">
        <f t="shared" si="24"/>
        <v>0</v>
      </c>
      <c r="AF55" s="86">
        <f t="shared" si="24"/>
        <v>0</v>
      </c>
      <c r="AG55" s="86">
        <f t="shared" si="24"/>
        <v>0</v>
      </c>
      <c r="AH55" s="86">
        <f t="shared" si="24"/>
        <v>0</v>
      </c>
      <c r="AI55" s="86">
        <f t="shared" si="24"/>
        <v>0</v>
      </c>
      <c r="AJ55" s="86">
        <f t="shared" si="24"/>
        <v>0</v>
      </c>
      <c r="AK55" s="86">
        <f t="shared" si="24"/>
        <v>0</v>
      </c>
      <c r="AL55" s="86">
        <f t="shared" si="24"/>
        <v>0</v>
      </c>
    </row>
    <row r="56" spans="3:38" x14ac:dyDescent="0.35">
      <c r="C56" s="25">
        <f t="shared" si="21"/>
        <v>5</v>
      </c>
      <c r="D56" s="17" t="s">
        <v>189</v>
      </c>
      <c r="K56" s="59" t="str">
        <f t="shared" si="18"/>
        <v>MMJPY</v>
      </c>
      <c r="L56" s="60">
        <f t="shared" si="19"/>
        <v>657</v>
      </c>
      <c r="O56" s="87">
        <f>'Actual Data'!O51</f>
        <v>202</v>
      </c>
      <c r="P56" s="87">
        <f>'Actual Data'!P51</f>
        <v>211</v>
      </c>
      <c r="Q56" s="87">
        <f>'Actual Data'!Q51</f>
        <v>244</v>
      </c>
      <c r="R56" s="87">
        <f>'Actual Data'!R51</f>
        <v>0</v>
      </c>
      <c r="S56" s="86">
        <f t="shared" ref="S56:AL56" si="25">IF(R39=0,0,R56/R39*S39*(1+$M$50))</f>
        <v>0</v>
      </c>
      <c r="T56" s="86">
        <f t="shared" si="25"/>
        <v>0</v>
      </c>
      <c r="U56" s="86">
        <f t="shared" si="25"/>
        <v>0</v>
      </c>
      <c r="V56" s="86">
        <f t="shared" si="25"/>
        <v>0</v>
      </c>
      <c r="W56" s="86">
        <f t="shared" si="25"/>
        <v>0</v>
      </c>
      <c r="X56" s="86">
        <f t="shared" si="25"/>
        <v>0</v>
      </c>
      <c r="Y56" s="86">
        <f t="shared" si="25"/>
        <v>0</v>
      </c>
      <c r="Z56" s="86">
        <f t="shared" si="25"/>
        <v>0</v>
      </c>
      <c r="AA56" s="86">
        <f t="shared" si="25"/>
        <v>0</v>
      </c>
      <c r="AB56" s="86">
        <f t="shared" si="25"/>
        <v>0</v>
      </c>
      <c r="AC56" s="86">
        <f t="shared" si="25"/>
        <v>0</v>
      </c>
      <c r="AD56" s="86">
        <f t="shared" si="25"/>
        <v>0</v>
      </c>
      <c r="AE56" s="86">
        <f t="shared" si="25"/>
        <v>0</v>
      </c>
      <c r="AF56" s="86">
        <f t="shared" si="25"/>
        <v>0</v>
      </c>
      <c r="AG56" s="86">
        <f t="shared" si="25"/>
        <v>0</v>
      </c>
      <c r="AH56" s="86">
        <f t="shared" si="25"/>
        <v>0</v>
      </c>
      <c r="AI56" s="86">
        <f t="shared" si="25"/>
        <v>0</v>
      </c>
      <c r="AJ56" s="86">
        <f t="shared" si="25"/>
        <v>0</v>
      </c>
      <c r="AK56" s="86">
        <f t="shared" si="25"/>
        <v>0</v>
      </c>
      <c r="AL56" s="86">
        <f t="shared" si="25"/>
        <v>0</v>
      </c>
    </row>
    <row r="57" spans="3:38" x14ac:dyDescent="0.35">
      <c r="C57" s="25">
        <f t="shared" si="21"/>
        <v>6</v>
      </c>
      <c r="D57" s="17" t="s">
        <v>190</v>
      </c>
      <c r="K57" s="59" t="str">
        <f t="shared" si="18"/>
        <v>MMJPY</v>
      </c>
      <c r="L57" s="60">
        <f t="shared" si="19"/>
        <v>1051.9601755565211</v>
      </c>
      <c r="O57" s="87">
        <f>'Actual Data'!O52</f>
        <v>103</v>
      </c>
      <c r="P57" s="87">
        <f>'Actual Data'!P52</f>
        <v>145</v>
      </c>
      <c r="Q57" s="87">
        <f>'Actual Data'!Q52</f>
        <v>114</v>
      </c>
      <c r="R57" s="87">
        <f>'Actual Data'!R52</f>
        <v>119</v>
      </c>
      <c r="S57" s="86">
        <f t="shared" ref="S57:AL57" si="26">IF(R40=0,0,R57/R40*S40*(1+$M$50))</f>
        <v>122.57000000000001</v>
      </c>
      <c r="T57" s="86">
        <f t="shared" si="26"/>
        <v>126.59298246575345</v>
      </c>
      <c r="U57" s="86">
        <f t="shared" si="26"/>
        <v>130.03451300000003</v>
      </c>
      <c r="V57" s="86">
        <f t="shared" si="26"/>
        <v>133.93554839000004</v>
      </c>
      <c r="W57" s="86">
        <f t="shared" si="26"/>
        <v>57.82713170076741</v>
      </c>
      <c r="X57" s="86">
        <f t="shared" si="26"/>
        <v>0</v>
      </c>
      <c r="Y57" s="86">
        <f t="shared" si="26"/>
        <v>0</v>
      </c>
      <c r="Z57" s="86">
        <f t="shared" si="26"/>
        <v>0</v>
      </c>
      <c r="AA57" s="86">
        <f t="shared" si="26"/>
        <v>0</v>
      </c>
      <c r="AB57" s="86">
        <f t="shared" si="26"/>
        <v>0</v>
      </c>
      <c r="AC57" s="86">
        <f t="shared" si="26"/>
        <v>0</v>
      </c>
      <c r="AD57" s="86">
        <f t="shared" si="26"/>
        <v>0</v>
      </c>
      <c r="AE57" s="86">
        <f t="shared" si="26"/>
        <v>0</v>
      </c>
      <c r="AF57" s="86">
        <f t="shared" si="26"/>
        <v>0</v>
      </c>
      <c r="AG57" s="86">
        <f t="shared" si="26"/>
        <v>0</v>
      </c>
      <c r="AH57" s="86">
        <f t="shared" si="26"/>
        <v>0</v>
      </c>
      <c r="AI57" s="86">
        <f t="shared" si="26"/>
        <v>0</v>
      </c>
      <c r="AJ57" s="86">
        <f t="shared" si="26"/>
        <v>0</v>
      </c>
      <c r="AK57" s="86">
        <f t="shared" si="26"/>
        <v>0</v>
      </c>
      <c r="AL57" s="86">
        <f t="shared" si="26"/>
        <v>0</v>
      </c>
    </row>
    <row r="58" spans="3:38" x14ac:dyDescent="0.35">
      <c r="C58" s="25">
        <f t="shared" si="21"/>
        <v>7</v>
      </c>
      <c r="D58" s="17" t="s">
        <v>191</v>
      </c>
      <c r="K58" s="59" t="str">
        <f t="shared" si="18"/>
        <v>MMJPY</v>
      </c>
      <c r="L58" s="60">
        <f t="shared" si="19"/>
        <v>709.98145689927503</v>
      </c>
      <c r="O58" s="87">
        <f>'Actual Data'!O53</f>
        <v>112</v>
      </c>
      <c r="P58" s="87">
        <f>'Actual Data'!P53</f>
        <v>77</v>
      </c>
      <c r="Q58" s="87">
        <f>'Actual Data'!Q53</f>
        <v>94</v>
      </c>
      <c r="R58" s="87">
        <f>'Actual Data'!R53</f>
        <v>67</v>
      </c>
      <c r="S58" s="86">
        <f t="shared" ref="S58:AL58" si="27">IF(R41=0,0,R58/R41*S41*(1+$M$50))</f>
        <v>69.010000000000005</v>
      </c>
      <c r="T58" s="86">
        <f t="shared" si="27"/>
        <v>71.27504054794521</v>
      </c>
      <c r="U58" s="86">
        <f t="shared" si="27"/>
        <v>73.212709000000004</v>
      </c>
      <c r="V58" s="86">
        <f t="shared" si="27"/>
        <v>75.409090270000007</v>
      </c>
      <c r="W58" s="86">
        <f t="shared" si="27"/>
        <v>71.074617081329876</v>
      </c>
      <c r="X58" s="86">
        <f t="shared" si="27"/>
        <v>0</v>
      </c>
      <c r="Y58" s="86">
        <f t="shared" si="27"/>
        <v>0</v>
      </c>
      <c r="Z58" s="86">
        <f t="shared" si="27"/>
        <v>0</v>
      </c>
      <c r="AA58" s="86">
        <f t="shared" si="27"/>
        <v>0</v>
      </c>
      <c r="AB58" s="86">
        <f t="shared" si="27"/>
        <v>0</v>
      </c>
      <c r="AC58" s="86">
        <f t="shared" si="27"/>
        <v>0</v>
      </c>
      <c r="AD58" s="86">
        <f t="shared" si="27"/>
        <v>0</v>
      </c>
      <c r="AE58" s="86">
        <f t="shared" si="27"/>
        <v>0</v>
      </c>
      <c r="AF58" s="86">
        <f t="shared" si="27"/>
        <v>0</v>
      </c>
      <c r="AG58" s="86">
        <f t="shared" si="27"/>
        <v>0</v>
      </c>
      <c r="AH58" s="86">
        <f t="shared" si="27"/>
        <v>0</v>
      </c>
      <c r="AI58" s="86">
        <f t="shared" si="27"/>
        <v>0</v>
      </c>
      <c r="AJ58" s="86">
        <f t="shared" si="27"/>
        <v>0</v>
      </c>
      <c r="AK58" s="86">
        <f t="shared" si="27"/>
        <v>0</v>
      </c>
      <c r="AL58" s="86">
        <f t="shared" si="27"/>
        <v>0</v>
      </c>
    </row>
    <row r="59" spans="3:38" x14ac:dyDescent="0.35">
      <c r="C59" s="25">
        <f t="shared" si="21"/>
        <v>8</v>
      </c>
      <c r="D59" s="17" t="s">
        <v>192</v>
      </c>
      <c r="K59" s="59" t="str">
        <f t="shared" si="18"/>
        <v>MMJPY</v>
      </c>
      <c r="L59" s="60">
        <f t="shared" si="19"/>
        <v>2850.7062487565809</v>
      </c>
      <c r="O59" s="87">
        <f>'Actual Data'!O54</f>
        <v>238</v>
      </c>
      <c r="P59" s="87">
        <f>'Actual Data'!P54</f>
        <v>183</v>
      </c>
      <c r="Q59" s="87">
        <f>'Actual Data'!Q54</f>
        <v>189</v>
      </c>
      <c r="R59" s="87">
        <f>'Actual Data'!R54</f>
        <v>205</v>
      </c>
      <c r="S59" s="86">
        <f t="shared" ref="S59:AL59" si="28">IF(R42=0,0,R59/R42*S42*(1+$M$50))</f>
        <v>211.15</v>
      </c>
      <c r="T59" s="86">
        <f t="shared" si="28"/>
        <v>218.08034794520552</v>
      </c>
      <c r="U59" s="86">
        <f t="shared" si="28"/>
        <v>224.00903500000007</v>
      </c>
      <c r="V59" s="86">
        <f t="shared" si="28"/>
        <v>230.72930605000008</v>
      </c>
      <c r="W59" s="86">
        <f t="shared" si="28"/>
        <v>237.65118523150008</v>
      </c>
      <c r="X59" s="86">
        <f t="shared" si="28"/>
        <v>245.45135290019425</v>
      </c>
      <c r="Y59" s="86">
        <f t="shared" si="28"/>
        <v>252.12414241209845</v>
      </c>
      <c r="Z59" s="86">
        <f t="shared" si="28"/>
        <v>259.68786668446143</v>
      </c>
      <c r="AA59" s="86">
        <f t="shared" si="28"/>
        <v>156.8230125331205</v>
      </c>
      <c r="AB59" s="86">
        <f t="shared" si="28"/>
        <v>0</v>
      </c>
      <c r="AC59" s="86">
        <f t="shared" si="28"/>
        <v>0</v>
      </c>
      <c r="AD59" s="86">
        <f t="shared" si="28"/>
        <v>0</v>
      </c>
      <c r="AE59" s="86">
        <f t="shared" si="28"/>
        <v>0</v>
      </c>
      <c r="AF59" s="86">
        <f t="shared" si="28"/>
        <v>0</v>
      </c>
      <c r="AG59" s="86">
        <f t="shared" si="28"/>
        <v>0</v>
      </c>
      <c r="AH59" s="86">
        <f t="shared" si="28"/>
        <v>0</v>
      </c>
      <c r="AI59" s="86">
        <f t="shared" si="28"/>
        <v>0</v>
      </c>
      <c r="AJ59" s="86">
        <f t="shared" si="28"/>
        <v>0</v>
      </c>
      <c r="AK59" s="86">
        <f t="shared" si="28"/>
        <v>0</v>
      </c>
      <c r="AL59" s="86">
        <f t="shared" si="28"/>
        <v>0</v>
      </c>
    </row>
    <row r="60" spans="3:38" x14ac:dyDescent="0.35">
      <c r="C60" s="25">
        <f t="shared" si="21"/>
        <v>9</v>
      </c>
      <c r="D60" s="17" t="s">
        <v>193</v>
      </c>
      <c r="K60" s="59" t="str">
        <f t="shared" si="18"/>
        <v>MMJPY</v>
      </c>
      <c r="L60" s="60">
        <f t="shared" si="19"/>
        <v>3470.0334645125113</v>
      </c>
      <c r="O60" s="87">
        <f>'Actual Data'!O55</f>
        <v>207</v>
      </c>
      <c r="P60" s="87">
        <f>'Actual Data'!P55</f>
        <v>230</v>
      </c>
      <c r="Q60" s="87">
        <f>'Actual Data'!Q55</f>
        <v>145</v>
      </c>
      <c r="R60" s="87">
        <f>'Actual Data'!R55</f>
        <v>200</v>
      </c>
      <c r="S60" s="86">
        <f t="shared" ref="S60:AL60" si="29">IF(R43=0,0,R60/R43*S43*(1+$M$50))</f>
        <v>206</v>
      </c>
      <c r="T60" s="86">
        <f t="shared" si="29"/>
        <v>212.76131506849316</v>
      </c>
      <c r="U60" s="86">
        <f t="shared" si="29"/>
        <v>218.5454</v>
      </c>
      <c r="V60" s="86">
        <f t="shared" si="29"/>
        <v>225.10176200000001</v>
      </c>
      <c r="W60" s="86">
        <f t="shared" si="29"/>
        <v>231.85481486</v>
      </c>
      <c r="X60" s="86">
        <f t="shared" si="29"/>
        <v>239.46473453677478</v>
      </c>
      <c r="Y60" s="86">
        <f t="shared" si="29"/>
        <v>245.97477308497398</v>
      </c>
      <c r="Z60" s="86">
        <f t="shared" si="29"/>
        <v>253.35401627752321</v>
      </c>
      <c r="AA60" s="86">
        <f t="shared" si="29"/>
        <v>260.95463676584893</v>
      </c>
      <c r="AB60" s="86">
        <f t="shared" si="29"/>
        <v>269.51966840545128</v>
      </c>
      <c r="AC60" s="86">
        <f t="shared" si="29"/>
        <v>276.84677414488914</v>
      </c>
      <c r="AD60" s="86">
        <f t="shared" si="29"/>
        <v>47.655569368557224</v>
      </c>
      <c r="AE60" s="86">
        <f t="shared" si="29"/>
        <v>0</v>
      </c>
      <c r="AF60" s="86">
        <f t="shared" si="29"/>
        <v>0</v>
      </c>
      <c r="AG60" s="86">
        <f t="shared" si="29"/>
        <v>0</v>
      </c>
      <c r="AH60" s="86">
        <f t="shared" si="29"/>
        <v>0</v>
      </c>
      <c r="AI60" s="86">
        <f t="shared" si="29"/>
        <v>0</v>
      </c>
      <c r="AJ60" s="86">
        <f t="shared" si="29"/>
        <v>0</v>
      </c>
      <c r="AK60" s="86">
        <f t="shared" si="29"/>
        <v>0</v>
      </c>
      <c r="AL60" s="86">
        <f t="shared" si="29"/>
        <v>0</v>
      </c>
    </row>
    <row r="61" spans="3:38" x14ac:dyDescent="0.35">
      <c r="C61" s="25">
        <f t="shared" si="21"/>
        <v>10</v>
      </c>
      <c r="D61" s="17" t="s">
        <v>194</v>
      </c>
      <c r="K61" s="59" t="str">
        <f t="shared" si="18"/>
        <v>MMJPY</v>
      </c>
      <c r="L61" s="60">
        <f t="shared" si="19"/>
        <v>4211.396991697573</v>
      </c>
      <c r="O61" s="87">
        <f>'Actual Data'!O56</f>
        <v>241</v>
      </c>
      <c r="P61" s="87">
        <f>'Actual Data'!P56</f>
        <v>244</v>
      </c>
      <c r="Q61" s="87">
        <f>'Actual Data'!Q56</f>
        <v>274</v>
      </c>
      <c r="R61" s="87">
        <f>'Actual Data'!R56</f>
        <v>226</v>
      </c>
      <c r="S61" s="86">
        <f t="shared" ref="S61:AL61" si="30">IF(R44=0,0,R61/R44*S44*(1+$M$50))</f>
        <v>232.78</v>
      </c>
      <c r="T61" s="86">
        <f t="shared" si="30"/>
        <v>240.42028602739728</v>
      </c>
      <c r="U61" s="86">
        <f t="shared" si="30"/>
        <v>246.95630200000002</v>
      </c>
      <c r="V61" s="86">
        <f t="shared" si="30"/>
        <v>254.36499106000002</v>
      </c>
      <c r="W61" s="86">
        <f t="shared" si="30"/>
        <v>261.99594079180002</v>
      </c>
      <c r="X61" s="86">
        <f t="shared" si="30"/>
        <v>270.59515002655559</v>
      </c>
      <c r="Y61" s="86">
        <f t="shared" si="30"/>
        <v>277.95149358602072</v>
      </c>
      <c r="Z61" s="86">
        <f t="shared" si="30"/>
        <v>286.29003839360132</v>
      </c>
      <c r="AA61" s="86">
        <f t="shared" si="30"/>
        <v>294.87873954540936</v>
      </c>
      <c r="AB61" s="86">
        <f t="shared" si="30"/>
        <v>304.55722529816012</v>
      </c>
      <c r="AC61" s="86">
        <f t="shared" si="30"/>
        <v>312.83685478372485</v>
      </c>
      <c r="AD61" s="86">
        <f t="shared" si="30"/>
        <v>242.76997018490428</v>
      </c>
      <c r="AE61" s="86">
        <f t="shared" si="30"/>
        <v>0</v>
      </c>
      <c r="AF61" s="86">
        <f t="shared" si="30"/>
        <v>0</v>
      </c>
      <c r="AG61" s="86">
        <f t="shared" si="30"/>
        <v>0</v>
      </c>
      <c r="AH61" s="86">
        <f t="shared" si="30"/>
        <v>0</v>
      </c>
      <c r="AI61" s="86">
        <f t="shared" si="30"/>
        <v>0</v>
      </c>
      <c r="AJ61" s="86">
        <f t="shared" si="30"/>
        <v>0</v>
      </c>
      <c r="AK61" s="86">
        <f t="shared" si="30"/>
        <v>0</v>
      </c>
      <c r="AL61" s="86">
        <f t="shared" si="30"/>
        <v>0</v>
      </c>
    </row>
    <row r="62" spans="3:38" x14ac:dyDescent="0.35">
      <c r="C62" s="25">
        <f t="shared" si="21"/>
        <v>11</v>
      </c>
      <c r="D62" s="17" t="s">
        <v>195</v>
      </c>
      <c r="K62" s="59" t="str">
        <f t="shared" si="18"/>
        <v>MMJPY</v>
      </c>
      <c r="L62" s="60">
        <f t="shared" si="19"/>
        <v>1617.5954410248492</v>
      </c>
      <c r="O62" s="91"/>
      <c r="P62" s="91"/>
      <c r="Q62" s="91"/>
      <c r="R62" s="91"/>
      <c r="S62" s="91"/>
      <c r="T62" s="91"/>
      <c r="U62" s="84">
        <f>300/365*U45</f>
        <v>149.58904109589039</v>
      </c>
      <c r="V62" s="86">
        <f t="shared" ref="V62:AL62" si="31">IF(U45=0,0,U62/U45*V45*(1+$M$50))</f>
        <v>309</v>
      </c>
      <c r="W62" s="86">
        <f t="shared" si="31"/>
        <v>318.27</v>
      </c>
      <c r="X62" s="86">
        <f t="shared" si="31"/>
        <v>328.71623178082189</v>
      </c>
      <c r="Y62" s="86">
        <f t="shared" si="31"/>
        <v>337.65264299999996</v>
      </c>
      <c r="Z62" s="86">
        <f t="shared" si="31"/>
        <v>174.36752514813696</v>
      </c>
      <c r="AA62" s="86">
        <f t="shared" si="31"/>
        <v>0</v>
      </c>
      <c r="AB62" s="86">
        <f t="shared" si="31"/>
        <v>0</v>
      </c>
      <c r="AC62" s="86">
        <f t="shared" si="31"/>
        <v>0</v>
      </c>
      <c r="AD62" s="86">
        <f t="shared" si="31"/>
        <v>0</v>
      </c>
      <c r="AE62" s="86">
        <f t="shared" si="31"/>
        <v>0</v>
      </c>
      <c r="AF62" s="86">
        <f t="shared" si="31"/>
        <v>0</v>
      </c>
      <c r="AG62" s="86">
        <f t="shared" si="31"/>
        <v>0</v>
      </c>
      <c r="AH62" s="86">
        <f t="shared" si="31"/>
        <v>0</v>
      </c>
      <c r="AI62" s="86">
        <f t="shared" si="31"/>
        <v>0</v>
      </c>
      <c r="AJ62" s="86">
        <f t="shared" si="31"/>
        <v>0</v>
      </c>
      <c r="AK62" s="86">
        <f t="shared" si="31"/>
        <v>0</v>
      </c>
      <c r="AL62" s="86">
        <f t="shared" si="31"/>
        <v>0</v>
      </c>
    </row>
    <row r="63" spans="3:38" x14ac:dyDescent="0.35">
      <c r="C63" s="25">
        <f t="shared" si="21"/>
        <v>12</v>
      </c>
      <c r="D63" s="17" t="s">
        <v>196</v>
      </c>
      <c r="K63" s="59" t="str">
        <f t="shared" si="18"/>
        <v>MMJPY</v>
      </c>
      <c r="L63" s="60">
        <f t="shared" si="19"/>
        <v>2695.9488030779462</v>
      </c>
      <c r="O63" s="91"/>
      <c r="P63" s="91"/>
      <c r="Q63" s="91"/>
      <c r="R63" s="91"/>
      <c r="S63" s="91"/>
      <c r="T63" s="91"/>
      <c r="U63" s="91"/>
      <c r="V63" s="84">
        <f>500/365*V46</f>
        <v>249.31506849315068</v>
      </c>
      <c r="W63" s="86">
        <f t="shared" ref="W63:AL63" si="32">IF(V46=0,0,V63/V46*W46*(1+$M$50))</f>
        <v>515</v>
      </c>
      <c r="X63" s="86">
        <f t="shared" si="32"/>
        <v>531.90328767123299</v>
      </c>
      <c r="Y63" s="86">
        <f t="shared" si="32"/>
        <v>546.36350000000016</v>
      </c>
      <c r="Z63" s="86">
        <f t="shared" si="32"/>
        <v>562.75440500000013</v>
      </c>
      <c r="AA63" s="86">
        <f t="shared" si="32"/>
        <v>290.61254191356176</v>
      </c>
      <c r="AB63" s="86">
        <f t="shared" si="32"/>
        <v>0</v>
      </c>
      <c r="AC63" s="86">
        <f t="shared" si="32"/>
        <v>0</v>
      </c>
      <c r="AD63" s="86">
        <f t="shared" si="32"/>
        <v>0</v>
      </c>
      <c r="AE63" s="86">
        <f t="shared" si="32"/>
        <v>0</v>
      </c>
      <c r="AF63" s="86">
        <f t="shared" si="32"/>
        <v>0</v>
      </c>
      <c r="AG63" s="86">
        <f t="shared" si="32"/>
        <v>0</v>
      </c>
      <c r="AH63" s="86">
        <f t="shared" si="32"/>
        <v>0</v>
      </c>
      <c r="AI63" s="86">
        <f t="shared" si="32"/>
        <v>0</v>
      </c>
      <c r="AJ63" s="86">
        <f t="shared" si="32"/>
        <v>0</v>
      </c>
      <c r="AK63" s="86">
        <f t="shared" si="32"/>
        <v>0</v>
      </c>
      <c r="AL63" s="86">
        <f t="shared" si="32"/>
        <v>0</v>
      </c>
    </row>
    <row r="64" spans="3:38" x14ac:dyDescent="0.35">
      <c r="D64" s="8" t="s">
        <v>219</v>
      </c>
      <c r="E64" s="9"/>
      <c r="F64" s="9"/>
      <c r="G64" s="9"/>
      <c r="H64" s="9"/>
      <c r="I64" s="9"/>
      <c r="J64" s="9"/>
      <c r="K64" s="61" t="str">
        <f t="shared" si="18"/>
        <v>MMJPY</v>
      </c>
      <c r="L64" s="62">
        <f t="shared" si="19"/>
        <v>18660.622581525258</v>
      </c>
      <c r="M64" s="9"/>
      <c r="N64" s="9"/>
      <c r="O64" s="78">
        <f>SUM(O52:O63)</f>
        <v>2499</v>
      </c>
      <c r="P64" s="78">
        <f>SUM(P52:P63)</f>
        <v>1090</v>
      </c>
      <c r="Q64" s="78">
        <f>SUM(Q52:Q63)</f>
        <v>1060</v>
      </c>
      <c r="R64" s="78">
        <f>SUM(R52:R63)</f>
        <v>817</v>
      </c>
      <c r="S64" s="78">
        <f>SUM(S52:S63)</f>
        <v>841.51</v>
      </c>
      <c r="T64" s="78">
        <f t="shared" ref="T64:U64" si="33">SUM(T52:T63)</f>
        <v>869.12997205479462</v>
      </c>
      <c r="U64" s="78">
        <f t="shared" si="33"/>
        <v>1042.3470000958905</v>
      </c>
      <c r="V64" s="78">
        <f t="shared" ref="V64:AL64" si="34">SUM(V52:V63)</f>
        <v>1477.8557662631508</v>
      </c>
      <c r="W64" s="78">
        <f t="shared" si="34"/>
        <v>1693.6736896653974</v>
      </c>
      <c r="X64" s="78">
        <f t="shared" si="34"/>
        <v>1616.1307569155797</v>
      </c>
      <c r="Y64" s="78">
        <f t="shared" si="34"/>
        <v>1660.0665520830933</v>
      </c>
      <c r="Z64" s="78">
        <f t="shared" si="34"/>
        <v>1536.4538515037229</v>
      </c>
      <c r="AA64" s="78">
        <f t="shared" si="34"/>
        <v>1003.2689307579406</v>
      </c>
      <c r="AB64" s="78">
        <f t="shared" si="34"/>
        <v>574.0768937036114</v>
      </c>
      <c r="AC64" s="78">
        <f t="shared" si="34"/>
        <v>589.68362892861398</v>
      </c>
      <c r="AD64" s="78">
        <f t="shared" si="34"/>
        <v>290.42553955346148</v>
      </c>
      <c r="AE64" s="78">
        <f t="shared" si="34"/>
        <v>0</v>
      </c>
      <c r="AF64" s="78">
        <f t="shared" si="34"/>
        <v>0</v>
      </c>
      <c r="AG64" s="78">
        <f t="shared" si="34"/>
        <v>0</v>
      </c>
      <c r="AH64" s="78">
        <f t="shared" si="34"/>
        <v>0</v>
      </c>
      <c r="AI64" s="78">
        <f t="shared" si="34"/>
        <v>0</v>
      </c>
      <c r="AJ64" s="78">
        <f t="shared" si="34"/>
        <v>0</v>
      </c>
      <c r="AK64" s="78">
        <f t="shared" si="34"/>
        <v>0</v>
      </c>
      <c r="AL64" s="78">
        <f t="shared" si="34"/>
        <v>0</v>
      </c>
    </row>
    <row r="66" spans="2:23" ht="19.5" x14ac:dyDescent="0.35">
      <c r="B66" s="51" t="s">
        <v>251</v>
      </c>
    </row>
    <row r="67" spans="2:23" x14ac:dyDescent="0.35">
      <c r="D67" s="16" t="s">
        <v>228</v>
      </c>
      <c r="O67" s="79" t="s">
        <v>255</v>
      </c>
      <c r="P67" s="79" t="s">
        <v>256</v>
      </c>
      <c r="Q67" s="79" t="s">
        <v>257</v>
      </c>
      <c r="R67" s="79" t="s">
        <v>258</v>
      </c>
    </row>
    <row r="68" spans="2:23" x14ac:dyDescent="0.35">
      <c r="D68" s="59" t="s">
        <v>60</v>
      </c>
      <c r="O68" s="80" t="s">
        <v>26</v>
      </c>
      <c r="P68" s="80" t="s">
        <v>26</v>
      </c>
      <c r="Q68" s="80" t="s">
        <v>26</v>
      </c>
      <c r="R68" s="80" t="s">
        <v>26</v>
      </c>
    </row>
    <row r="69" spans="2:23" x14ac:dyDescent="0.35">
      <c r="C69" s="25">
        <v>1</v>
      </c>
      <c r="D69" s="17" t="s">
        <v>185</v>
      </c>
      <c r="O69" s="15">
        <f t="shared" ref="O69:O80" si="35">R21+1</f>
        <v>43070</v>
      </c>
      <c r="P69" s="94">
        <v>73050</v>
      </c>
      <c r="Q69" s="83"/>
      <c r="R69" s="15">
        <f>IF(Q69=0,P69,Q69)</f>
        <v>73050</v>
      </c>
      <c r="V69" s="82"/>
      <c r="W69" s="82"/>
    </row>
    <row r="70" spans="2:23" x14ac:dyDescent="0.35">
      <c r="C70" s="25">
        <f>C69+1</f>
        <v>2</v>
      </c>
      <c r="D70" s="17" t="s">
        <v>186</v>
      </c>
      <c r="O70" s="43">
        <f t="shared" si="35"/>
        <v>43525</v>
      </c>
      <c r="P70" s="94">
        <v>73050</v>
      </c>
      <c r="Q70" s="83"/>
      <c r="R70" s="15">
        <f t="shared" ref="R70:R80" si="36">IF(Q70=0,P70,Q70)</f>
        <v>73050</v>
      </c>
      <c r="V70" s="82"/>
      <c r="W70" s="82"/>
    </row>
    <row r="71" spans="2:23" x14ac:dyDescent="0.35">
      <c r="C71" s="25">
        <f t="shared" ref="C71:C80" si="37">C70+1</f>
        <v>3</v>
      </c>
      <c r="D71" s="17" t="s">
        <v>187</v>
      </c>
      <c r="O71" s="15">
        <f t="shared" si="35"/>
        <v>43770</v>
      </c>
      <c r="P71" s="94">
        <v>73050</v>
      </c>
      <c r="Q71" s="83"/>
      <c r="R71" s="15">
        <f t="shared" si="36"/>
        <v>73050</v>
      </c>
      <c r="V71" s="82"/>
      <c r="W71" s="82"/>
    </row>
    <row r="72" spans="2:23" x14ac:dyDescent="0.35">
      <c r="C72" s="25">
        <f t="shared" si="37"/>
        <v>4</v>
      </c>
      <c r="D72" s="17" t="s">
        <v>188</v>
      </c>
      <c r="O72" s="15">
        <f t="shared" si="35"/>
        <v>43922</v>
      </c>
      <c r="P72" s="94">
        <v>73050</v>
      </c>
      <c r="Q72" s="83"/>
      <c r="R72" s="15">
        <f t="shared" si="36"/>
        <v>73050</v>
      </c>
      <c r="V72" s="82"/>
      <c r="W72" s="82"/>
    </row>
    <row r="73" spans="2:23" x14ac:dyDescent="0.35">
      <c r="C73" s="25">
        <f t="shared" si="37"/>
        <v>5</v>
      </c>
      <c r="D73" s="17" t="s">
        <v>189</v>
      </c>
      <c r="O73" s="15">
        <f t="shared" si="35"/>
        <v>44562</v>
      </c>
      <c r="P73" s="94">
        <v>73050</v>
      </c>
      <c r="Q73" s="83">
        <v>46112</v>
      </c>
      <c r="R73" s="15">
        <f t="shared" si="36"/>
        <v>46112</v>
      </c>
      <c r="V73" s="82"/>
      <c r="W73" s="82"/>
    </row>
    <row r="74" spans="2:23" x14ac:dyDescent="0.35">
      <c r="C74" s="25">
        <f t="shared" si="37"/>
        <v>6</v>
      </c>
      <c r="D74" s="17" t="s">
        <v>190</v>
      </c>
      <c r="O74" s="15">
        <f t="shared" si="35"/>
        <v>46266</v>
      </c>
      <c r="P74" s="94">
        <v>73050</v>
      </c>
      <c r="Q74" s="83"/>
      <c r="R74" s="15">
        <f t="shared" si="36"/>
        <v>73050</v>
      </c>
      <c r="V74" s="82"/>
      <c r="W74" s="82"/>
    </row>
    <row r="75" spans="2:23" x14ac:dyDescent="0.35">
      <c r="C75" s="25">
        <f t="shared" si="37"/>
        <v>7</v>
      </c>
      <c r="D75" s="17" t="s">
        <v>191</v>
      </c>
      <c r="O75" s="15">
        <f t="shared" si="35"/>
        <v>46447</v>
      </c>
      <c r="P75" s="94">
        <v>73050</v>
      </c>
      <c r="Q75" s="83"/>
      <c r="R75" s="15">
        <f t="shared" si="36"/>
        <v>73050</v>
      </c>
      <c r="V75" s="82"/>
      <c r="W75" s="82"/>
    </row>
    <row r="76" spans="2:23" x14ac:dyDescent="0.35">
      <c r="C76" s="25">
        <f t="shared" si="37"/>
        <v>8</v>
      </c>
      <c r="D76" s="17" t="s">
        <v>192</v>
      </c>
      <c r="O76" s="15">
        <f t="shared" si="35"/>
        <v>47788</v>
      </c>
      <c r="P76" s="94">
        <v>73050</v>
      </c>
      <c r="Q76" s="83"/>
      <c r="R76" s="15">
        <f t="shared" si="36"/>
        <v>73050</v>
      </c>
      <c r="V76" s="82"/>
      <c r="W76" s="82"/>
    </row>
    <row r="77" spans="2:23" x14ac:dyDescent="0.35">
      <c r="C77" s="25">
        <f t="shared" si="37"/>
        <v>9</v>
      </c>
      <c r="D77" s="17" t="s">
        <v>193</v>
      </c>
      <c r="O77" s="15">
        <f t="shared" si="35"/>
        <v>48731</v>
      </c>
      <c r="P77" s="94">
        <v>73050</v>
      </c>
      <c r="Q77" s="83"/>
      <c r="R77" s="15">
        <f t="shared" si="36"/>
        <v>73050</v>
      </c>
      <c r="V77" s="82"/>
      <c r="W77" s="82"/>
    </row>
    <row r="78" spans="2:23" x14ac:dyDescent="0.35">
      <c r="C78" s="25">
        <f t="shared" si="37"/>
        <v>10</v>
      </c>
      <c r="D78" s="17" t="s">
        <v>194</v>
      </c>
      <c r="O78" s="15">
        <f t="shared" si="35"/>
        <v>48945</v>
      </c>
      <c r="P78" s="94">
        <v>73050</v>
      </c>
      <c r="Q78" s="83"/>
      <c r="R78" s="15">
        <f t="shared" si="36"/>
        <v>73050</v>
      </c>
      <c r="V78" s="82"/>
      <c r="W78" s="82"/>
    </row>
    <row r="79" spans="2:23" x14ac:dyDescent="0.35">
      <c r="C79" s="25">
        <f t="shared" si="37"/>
        <v>11</v>
      </c>
      <c r="D79" s="17" t="s">
        <v>195</v>
      </c>
      <c r="O79" s="15">
        <f t="shared" si="35"/>
        <v>47392</v>
      </c>
      <c r="P79" s="94">
        <v>73050</v>
      </c>
      <c r="Q79" s="83"/>
      <c r="R79" s="15">
        <f t="shared" si="36"/>
        <v>73050</v>
      </c>
      <c r="V79" s="82"/>
      <c r="W79" s="82"/>
    </row>
    <row r="80" spans="2:23" x14ac:dyDescent="0.35">
      <c r="C80" s="25">
        <f t="shared" si="37"/>
        <v>12</v>
      </c>
      <c r="D80" s="17" t="s">
        <v>196</v>
      </c>
      <c r="O80" s="15">
        <f t="shared" si="35"/>
        <v>47757</v>
      </c>
      <c r="P80" s="94">
        <v>73050</v>
      </c>
      <c r="Q80" s="83"/>
      <c r="R80" s="15">
        <f t="shared" si="36"/>
        <v>73050</v>
      </c>
      <c r="V80" s="82"/>
      <c r="W80" s="82"/>
    </row>
    <row r="82" spans="3:38" x14ac:dyDescent="0.35">
      <c r="C82" s="16" t="s">
        <v>259</v>
      </c>
    </row>
    <row r="83" spans="3:38" x14ac:dyDescent="0.35">
      <c r="C83" s="25">
        <v>1</v>
      </c>
      <c r="D83" s="17" t="s">
        <v>185</v>
      </c>
      <c r="K83" s="59" t="s">
        <v>250</v>
      </c>
      <c r="L83" s="60">
        <f t="shared" ref="L83:L94" si="38" xml:space="preserve"> SUM(O83:AL83)</f>
        <v>8766</v>
      </c>
      <c r="N83" s="95">
        <v>0</v>
      </c>
      <c r="O83" s="86">
        <f>MAX(MIN($R69,O$7)-MAX($O69,O$6)+1,0)</f>
        <v>365</v>
      </c>
      <c r="P83" s="86">
        <f t="shared" ref="P83:AL94" si="39">MAX(MIN($R69,P$7)-MAX($O69,P$6)+1,0)</f>
        <v>366</v>
      </c>
      <c r="Q83" s="86">
        <f t="shared" si="39"/>
        <v>365</v>
      </c>
      <c r="R83" s="86">
        <f t="shared" si="39"/>
        <v>365</v>
      </c>
      <c r="S83" s="86">
        <f t="shared" si="39"/>
        <v>365</v>
      </c>
      <c r="T83" s="86">
        <f t="shared" si="39"/>
        <v>366</v>
      </c>
      <c r="U83" s="86">
        <f t="shared" si="39"/>
        <v>365</v>
      </c>
      <c r="V83" s="86">
        <f t="shared" si="39"/>
        <v>365</v>
      </c>
      <c r="W83" s="86">
        <f t="shared" si="39"/>
        <v>365</v>
      </c>
      <c r="X83" s="86">
        <f t="shared" si="39"/>
        <v>366</v>
      </c>
      <c r="Y83" s="86">
        <f t="shared" si="39"/>
        <v>365</v>
      </c>
      <c r="Z83" s="86">
        <f t="shared" si="39"/>
        <v>365</v>
      </c>
      <c r="AA83" s="86">
        <f t="shared" si="39"/>
        <v>365</v>
      </c>
      <c r="AB83" s="86">
        <f t="shared" si="39"/>
        <v>366</v>
      </c>
      <c r="AC83" s="86">
        <f t="shared" si="39"/>
        <v>365</v>
      </c>
      <c r="AD83" s="86">
        <f t="shared" si="39"/>
        <v>365</v>
      </c>
      <c r="AE83" s="86">
        <f t="shared" si="39"/>
        <v>365</v>
      </c>
      <c r="AF83" s="86">
        <f t="shared" si="39"/>
        <v>366</v>
      </c>
      <c r="AG83" s="86">
        <f t="shared" si="39"/>
        <v>365</v>
      </c>
      <c r="AH83" s="86">
        <f t="shared" si="39"/>
        <v>365</v>
      </c>
      <c r="AI83" s="86">
        <f t="shared" si="39"/>
        <v>365</v>
      </c>
      <c r="AJ83" s="86">
        <f t="shared" si="39"/>
        <v>366</v>
      </c>
      <c r="AK83" s="86">
        <f t="shared" si="39"/>
        <v>365</v>
      </c>
      <c r="AL83" s="86">
        <f t="shared" si="39"/>
        <v>365</v>
      </c>
    </row>
    <row r="84" spans="3:38" x14ac:dyDescent="0.35">
      <c r="C84" s="25">
        <f t="shared" ref="C84:C94" si="40">C83+1</f>
        <v>2</v>
      </c>
      <c r="D84" s="17" t="s">
        <v>186</v>
      </c>
      <c r="K84" s="59" t="s">
        <v>250</v>
      </c>
      <c r="L84" s="60">
        <f t="shared" si="38"/>
        <v>8432</v>
      </c>
      <c r="N84" s="95">
        <v>0</v>
      </c>
      <c r="O84" s="86">
        <f t="shared" ref="O84:AD94" si="41">MAX(MIN($R70,O$7)-MAX($O70,O$6)+1,0)</f>
        <v>31</v>
      </c>
      <c r="P84" s="86">
        <f t="shared" si="41"/>
        <v>366</v>
      </c>
      <c r="Q84" s="86">
        <f t="shared" si="41"/>
        <v>365</v>
      </c>
      <c r="R84" s="86">
        <f t="shared" si="41"/>
        <v>365</v>
      </c>
      <c r="S84" s="86">
        <f t="shared" si="41"/>
        <v>365</v>
      </c>
      <c r="T84" s="86">
        <f t="shared" si="41"/>
        <v>366</v>
      </c>
      <c r="U84" s="86">
        <f t="shared" si="41"/>
        <v>365</v>
      </c>
      <c r="V84" s="86">
        <f t="shared" si="41"/>
        <v>365</v>
      </c>
      <c r="W84" s="86">
        <f t="shared" si="41"/>
        <v>365</v>
      </c>
      <c r="X84" s="86">
        <f t="shared" si="41"/>
        <v>366</v>
      </c>
      <c r="Y84" s="86">
        <f t="shared" si="41"/>
        <v>365</v>
      </c>
      <c r="Z84" s="86">
        <f t="shared" si="41"/>
        <v>365</v>
      </c>
      <c r="AA84" s="86">
        <f t="shared" si="41"/>
        <v>365</v>
      </c>
      <c r="AB84" s="86">
        <f t="shared" si="41"/>
        <v>366</v>
      </c>
      <c r="AC84" s="86">
        <f t="shared" si="41"/>
        <v>365</v>
      </c>
      <c r="AD84" s="86">
        <f t="shared" si="41"/>
        <v>365</v>
      </c>
      <c r="AE84" s="86">
        <f t="shared" si="39"/>
        <v>365</v>
      </c>
      <c r="AF84" s="86">
        <f t="shared" si="39"/>
        <v>366</v>
      </c>
      <c r="AG84" s="86">
        <f t="shared" si="39"/>
        <v>365</v>
      </c>
      <c r="AH84" s="86">
        <f t="shared" si="39"/>
        <v>365</v>
      </c>
      <c r="AI84" s="86">
        <f t="shared" si="39"/>
        <v>365</v>
      </c>
      <c r="AJ84" s="86">
        <f t="shared" si="39"/>
        <v>366</v>
      </c>
      <c r="AK84" s="86">
        <f t="shared" si="39"/>
        <v>365</v>
      </c>
      <c r="AL84" s="86">
        <f t="shared" si="39"/>
        <v>365</v>
      </c>
    </row>
    <row r="85" spans="3:38" x14ac:dyDescent="0.35">
      <c r="C85" s="25">
        <f t="shared" si="40"/>
        <v>3</v>
      </c>
      <c r="D85" s="17" t="s">
        <v>187</v>
      </c>
      <c r="K85" s="59" t="s">
        <v>250</v>
      </c>
      <c r="L85" s="60">
        <f t="shared" si="38"/>
        <v>8187</v>
      </c>
      <c r="N85" s="95">
        <v>0</v>
      </c>
      <c r="O85" s="86">
        <f t="shared" si="41"/>
        <v>0</v>
      </c>
      <c r="P85" s="86">
        <f t="shared" si="39"/>
        <v>152</v>
      </c>
      <c r="Q85" s="86">
        <f t="shared" si="39"/>
        <v>365</v>
      </c>
      <c r="R85" s="86">
        <f t="shared" si="39"/>
        <v>365</v>
      </c>
      <c r="S85" s="86">
        <f t="shared" si="39"/>
        <v>365</v>
      </c>
      <c r="T85" s="86">
        <f t="shared" si="39"/>
        <v>366</v>
      </c>
      <c r="U85" s="86">
        <f t="shared" si="39"/>
        <v>365</v>
      </c>
      <c r="V85" s="86">
        <f t="shared" si="39"/>
        <v>365</v>
      </c>
      <c r="W85" s="86">
        <f t="shared" si="39"/>
        <v>365</v>
      </c>
      <c r="X85" s="86">
        <f t="shared" si="39"/>
        <v>366</v>
      </c>
      <c r="Y85" s="86">
        <f t="shared" si="39"/>
        <v>365</v>
      </c>
      <c r="Z85" s="86">
        <f t="shared" si="39"/>
        <v>365</v>
      </c>
      <c r="AA85" s="86">
        <f t="shared" si="39"/>
        <v>365</v>
      </c>
      <c r="AB85" s="86">
        <f t="shared" si="39"/>
        <v>366</v>
      </c>
      <c r="AC85" s="86">
        <f t="shared" si="39"/>
        <v>365</v>
      </c>
      <c r="AD85" s="86">
        <f t="shared" si="39"/>
        <v>365</v>
      </c>
      <c r="AE85" s="86">
        <f t="shared" si="39"/>
        <v>365</v>
      </c>
      <c r="AF85" s="86">
        <f t="shared" si="39"/>
        <v>366</v>
      </c>
      <c r="AG85" s="86">
        <f t="shared" si="39"/>
        <v>365</v>
      </c>
      <c r="AH85" s="86">
        <f t="shared" si="39"/>
        <v>365</v>
      </c>
      <c r="AI85" s="86">
        <f t="shared" si="39"/>
        <v>365</v>
      </c>
      <c r="AJ85" s="86">
        <f t="shared" si="39"/>
        <v>366</v>
      </c>
      <c r="AK85" s="86">
        <f t="shared" si="39"/>
        <v>365</v>
      </c>
      <c r="AL85" s="86">
        <f t="shared" si="39"/>
        <v>365</v>
      </c>
    </row>
    <row r="86" spans="3:38" x14ac:dyDescent="0.35">
      <c r="C86" s="25">
        <f t="shared" si="40"/>
        <v>4</v>
      </c>
      <c r="D86" s="17" t="s">
        <v>188</v>
      </c>
      <c r="K86" s="59" t="s">
        <v>250</v>
      </c>
      <c r="L86" s="60">
        <f t="shared" si="38"/>
        <v>8035</v>
      </c>
      <c r="N86" s="95">
        <v>0</v>
      </c>
      <c r="O86" s="86">
        <f t="shared" si="41"/>
        <v>0</v>
      </c>
      <c r="P86" s="86">
        <f t="shared" si="39"/>
        <v>0</v>
      </c>
      <c r="Q86" s="86">
        <f t="shared" si="39"/>
        <v>365</v>
      </c>
      <c r="R86" s="86">
        <f t="shared" si="39"/>
        <v>365</v>
      </c>
      <c r="S86" s="86">
        <f t="shared" si="39"/>
        <v>365</v>
      </c>
      <c r="T86" s="86">
        <f t="shared" si="39"/>
        <v>366</v>
      </c>
      <c r="U86" s="86">
        <f t="shared" si="39"/>
        <v>365</v>
      </c>
      <c r="V86" s="86">
        <f t="shared" si="39"/>
        <v>365</v>
      </c>
      <c r="W86" s="86">
        <f t="shared" si="39"/>
        <v>365</v>
      </c>
      <c r="X86" s="86">
        <f t="shared" si="39"/>
        <v>366</v>
      </c>
      <c r="Y86" s="86">
        <f t="shared" si="39"/>
        <v>365</v>
      </c>
      <c r="Z86" s="86">
        <f t="shared" si="39"/>
        <v>365</v>
      </c>
      <c r="AA86" s="86">
        <f t="shared" si="39"/>
        <v>365</v>
      </c>
      <c r="AB86" s="86">
        <f t="shared" si="39"/>
        <v>366</v>
      </c>
      <c r="AC86" s="86">
        <f t="shared" si="39"/>
        <v>365</v>
      </c>
      <c r="AD86" s="86">
        <f t="shared" si="39"/>
        <v>365</v>
      </c>
      <c r="AE86" s="86">
        <f t="shared" si="39"/>
        <v>365</v>
      </c>
      <c r="AF86" s="86">
        <f t="shared" si="39"/>
        <v>366</v>
      </c>
      <c r="AG86" s="86">
        <f t="shared" si="39"/>
        <v>365</v>
      </c>
      <c r="AH86" s="86">
        <f t="shared" si="39"/>
        <v>365</v>
      </c>
      <c r="AI86" s="86">
        <f t="shared" si="39"/>
        <v>365</v>
      </c>
      <c r="AJ86" s="86">
        <f t="shared" si="39"/>
        <v>366</v>
      </c>
      <c r="AK86" s="86">
        <f t="shared" si="39"/>
        <v>365</v>
      </c>
      <c r="AL86" s="86">
        <f t="shared" si="39"/>
        <v>365</v>
      </c>
    </row>
    <row r="87" spans="3:38" x14ac:dyDescent="0.35">
      <c r="C87" s="25">
        <f t="shared" si="40"/>
        <v>5</v>
      </c>
      <c r="D87" s="17" t="s">
        <v>189</v>
      </c>
      <c r="K87" s="59" t="s">
        <v>250</v>
      </c>
      <c r="L87" s="60">
        <f t="shared" si="38"/>
        <v>1551</v>
      </c>
      <c r="N87" s="95">
        <v>0</v>
      </c>
      <c r="O87" s="86">
        <f t="shared" si="41"/>
        <v>0</v>
      </c>
      <c r="P87" s="86">
        <f t="shared" si="39"/>
        <v>0</v>
      </c>
      <c r="Q87" s="86">
        <f t="shared" si="39"/>
        <v>0</v>
      </c>
      <c r="R87" s="86">
        <f t="shared" si="39"/>
        <v>90</v>
      </c>
      <c r="S87" s="86">
        <f t="shared" si="39"/>
        <v>365</v>
      </c>
      <c r="T87" s="86">
        <f t="shared" si="39"/>
        <v>366</v>
      </c>
      <c r="U87" s="86">
        <f t="shared" si="39"/>
        <v>365</v>
      </c>
      <c r="V87" s="86">
        <f t="shared" si="39"/>
        <v>365</v>
      </c>
      <c r="W87" s="86">
        <f t="shared" si="39"/>
        <v>0</v>
      </c>
      <c r="X87" s="86">
        <f t="shared" si="39"/>
        <v>0</v>
      </c>
      <c r="Y87" s="86">
        <f t="shared" si="39"/>
        <v>0</v>
      </c>
      <c r="Z87" s="86">
        <f t="shared" si="39"/>
        <v>0</v>
      </c>
      <c r="AA87" s="86">
        <f t="shared" si="39"/>
        <v>0</v>
      </c>
      <c r="AB87" s="86">
        <f t="shared" si="39"/>
        <v>0</v>
      </c>
      <c r="AC87" s="86">
        <f t="shared" si="39"/>
        <v>0</v>
      </c>
      <c r="AD87" s="86">
        <f t="shared" si="39"/>
        <v>0</v>
      </c>
      <c r="AE87" s="86">
        <f t="shared" si="39"/>
        <v>0</v>
      </c>
      <c r="AF87" s="86">
        <f t="shared" si="39"/>
        <v>0</v>
      </c>
      <c r="AG87" s="86">
        <f t="shared" si="39"/>
        <v>0</v>
      </c>
      <c r="AH87" s="86">
        <f t="shared" si="39"/>
        <v>0</v>
      </c>
      <c r="AI87" s="86">
        <f t="shared" si="39"/>
        <v>0</v>
      </c>
      <c r="AJ87" s="86">
        <f t="shared" si="39"/>
        <v>0</v>
      </c>
      <c r="AK87" s="86">
        <f t="shared" si="39"/>
        <v>0</v>
      </c>
      <c r="AL87" s="86">
        <f t="shared" si="39"/>
        <v>0</v>
      </c>
    </row>
    <row r="88" spans="3:38" x14ac:dyDescent="0.35">
      <c r="C88" s="25">
        <f t="shared" si="40"/>
        <v>6</v>
      </c>
      <c r="D88" s="17" t="s">
        <v>190</v>
      </c>
      <c r="K88" s="59" t="s">
        <v>250</v>
      </c>
      <c r="L88" s="60">
        <f t="shared" si="38"/>
        <v>5691</v>
      </c>
      <c r="N88" s="95">
        <v>0</v>
      </c>
      <c r="O88" s="86">
        <f t="shared" si="41"/>
        <v>0</v>
      </c>
      <c r="P88" s="86">
        <f t="shared" si="39"/>
        <v>0</v>
      </c>
      <c r="Q88" s="86">
        <f t="shared" si="39"/>
        <v>0</v>
      </c>
      <c r="R88" s="86">
        <f t="shared" si="39"/>
        <v>0</v>
      </c>
      <c r="S88" s="86">
        <f t="shared" si="39"/>
        <v>0</v>
      </c>
      <c r="T88" s="86">
        <f t="shared" si="39"/>
        <v>0</v>
      </c>
      <c r="U88" s="86">
        <f t="shared" si="39"/>
        <v>0</v>
      </c>
      <c r="V88" s="86">
        <f t="shared" si="39"/>
        <v>0</v>
      </c>
      <c r="W88" s="86">
        <f t="shared" si="39"/>
        <v>212</v>
      </c>
      <c r="X88" s="86">
        <f t="shared" si="39"/>
        <v>366</v>
      </c>
      <c r="Y88" s="86">
        <f t="shared" si="39"/>
        <v>365</v>
      </c>
      <c r="Z88" s="86">
        <f t="shared" si="39"/>
        <v>365</v>
      </c>
      <c r="AA88" s="86">
        <f t="shared" si="39"/>
        <v>365</v>
      </c>
      <c r="AB88" s="86">
        <f t="shared" si="39"/>
        <v>366</v>
      </c>
      <c r="AC88" s="86">
        <f t="shared" si="39"/>
        <v>365</v>
      </c>
      <c r="AD88" s="86">
        <f t="shared" si="39"/>
        <v>365</v>
      </c>
      <c r="AE88" s="86">
        <f t="shared" si="39"/>
        <v>365</v>
      </c>
      <c r="AF88" s="86">
        <f t="shared" si="39"/>
        <v>366</v>
      </c>
      <c r="AG88" s="86">
        <f t="shared" si="39"/>
        <v>365</v>
      </c>
      <c r="AH88" s="86">
        <f t="shared" si="39"/>
        <v>365</v>
      </c>
      <c r="AI88" s="86">
        <f t="shared" si="39"/>
        <v>365</v>
      </c>
      <c r="AJ88" s="86">
        <f t="shared" si="39"/>
        <v>366</v>
      </c>
      <c r="AK88" s="86">
        <f t="shared" si="39"/>
        <v>365</v>
      </c>
      <c r="AL88" s="86">
        <f t="shared" si="39"/>
        <v>365</v>
      </c>
    </row>
    <row r="89" spans="3:38" x14ac:dyDescent="0.35">
      <c r="C89" s="25">
        <f t="shared" si="40"/>
        <v>7</v>
      </c>
      <c r="D89" s="17" t="s">
        <v>191</v>
      </c>
      <c r="K89" s="59" t="s">
        <v>250</v>
      </c>
      <c r="L89" s="60">
        <f t="shared" si="38"/>
        <v>5510</v>
      </c>
      <c r="N89" s="95">
        <v>0</v>
      </c>
      <c r="O89" s="86">
        <f t="shared" si="41"/>
        <v>0</v>
      </c>
      <c r="P89" s="86">
        <f t="shared" si="39"/>
        <v>0</v>
      </c>
      <c r="Q89" s="86">
        <f t="shared" si="39"/>
        <v>0</v>
      </c>
      <c r="R89" s="86">
        <f t="shared" si="39"/>
        <v>0</v>
      </c>
      <c r="S89" s="86">
        <f t="shared" si="39"/>
        <v>0</v>
      </c>
      <c r="T89" s="86">
        <f t="shared" si="39"/>
        <v>0</v>
      </c>
      <c r="U89" s="86">
        <f t="shared" si="39"/>
        <v>0</v>
      </c>
      <c r="V89" s="86">
        <f t="shared" si="39"/>
        <v>0</v>
      </c>
      <c r="W89" s="86">
        <f t="shared" si="39"/>
        <v>31</v>
      </c>
      <c r="X89" s="86">
        <f t="shared" si="39"/>
        <v>366</v>
      </c>
      <c r="Y89" s="86">
        <f t="shared" si="39"/>
        <v>365</v>
      </c>
      <c r="Z89" s="86">
        <f t="shared" si="39"/>
        <v>365</v>
      </c>
      <c r="AA89" s="86">
        <f t="shared" si="39"/>
        <v>365</v>
      </c>
      <c r="AB89" s="86">
        <f t="shared" si="39"/>
        <v>366</v>
      </c>
      <c r="AC89" s="86">
        <f t="shared" si="39"/>
        <v>365</v>
      </c>
      <c r="AD89" s="86">
        <f t="shared" si="39"/>
        <v>365</v>
      </c>
      <c r="AE89" s="86">
        <f t="shared" si="39"/>
        <v>365</v>
      </c>
      <c r="AF89" s="86">
        <f t="shared" si="39"/>
        <v>366</v>
      </c>
      <c r="AG89" s="86">
        <f t="shared" si="39"/>
        <v>365</v>
      </c>
      <c r="AH89" s="86">
        <f t="shared" si="39"/>
        <v>365</v>
      </c>
      <c r="AI89" s="86">
        <f t="shared" si="39"/>
        <v>365</v>
      </c>
      <c r="AJ89" s="86">
        <f t="shared" si="39"/>
        <v>366</v>
      </c>
      <c r="AK89" s="86">
        <f t="shared" si="39"/>
        <v>365</v>
      </c>
      <c r="AL89" s="86">
        <f t="shared" si="39"/>
        <v>365</v>
      </c>
    </row>
    <row r="90" spans="3:38" x14ac:dyDescent="0.35">
      <c r="C90" s="25">
        <f t="shared" si="40"/>
        <v>8</v>
      </c>
      <c r="D90" s="17" t="s">
        <v>192</v>
      </c>
      <c r="K90" s="59" t="s">
        <v>250</v>
      </c>
      <c r="L90" s="60">
        <f t="shared" si="38"/>
        <v>4169</v>
      </c>
      <c r="N90" s="95">
        <v>0</v>
      </c>
      <c r="O90" s="86">
        <f t="shared" si="41"/>
        <v>0</v>
      </c>
      <c r="P90" s="86">
        <f t="shared" si="39"/>
        <v>0</v>
      </c>
      <c r="Q90" s="86">
        <f t="shared" si="39"/>
        <v>0</v>
      </c>
      <c r="R90" s="86">
        <f t="shared" si="39"/>
        <v>0</v>
      </c>
      <c r="S90" s="86">
        <f t="shared" si="39"/>
        <v>0</v>
      </c>
      <c r="T90" s="86">
        <f t="shared" si="39"/>
        <v>0</v>
      </c>
      <c r="U90" s="86">
        <f t="shared" si="39"/>
        <v>0</v>
      </c>
      <c r="V90" s="86">
        <f t="shared" si="39"/>
        <v>0</v>
      </c>
      <c r="W90" s="86">
        <f t="shared" si="39"/>
        <v>0</v>
      </c>
      <c r="X90" s="86">
        <f t="shared" si="39"/>
        <v>0</v>
      </c>
      <c r="Y90" s="86">
        <f t="shared" si="39"/>
        <v>0</v>
      </c>
      <c r="Z90" s="86">
        <f t="shared" si="39"/>
        <v>0</v>
      </c>
      <c r="AA90" s="86">
        <f t="shared" si="39"/>
        <v>151</v>
      </c>
      <c r="AB90" s="86">
        <f t="shared" si="39"/>
        <v>366</v>
      </c>
      <c r="AC90" s="86">
        <f t="shared" si="39"/>
        <v>365</v>
      </c>
      <c r="AD90" s="86">
        <f t="shared" si="39"/>
        <v>365</v>
      </c>
      <c r="AE90" s="86">
        <f t="shared" si="39"/>
        <v>365</v>
      </c>
      <c r="AF90" s="86">
        <f t="shared" si="39"/>
        <v>366</v>
      </c>
      <c r="AG90" s="86">
        <f t="shared" si="39"/>
        <v>365</v>
      </c>
      <c r="AH90" s="86">
        <f t="shared" si="39"/>
        <v>365</v>
      </c>
      <c r="AI90" s="86">
        <f t="shared" si="39"/>
        <v>365</v>
      </c>
      <c r="AJ90" s="86">
        <f t="shared" si="39"/>
        <v>366</v>
      </c>
      <c r="AK90" s="86">
        <f t="shared" si="39"/>
        <v>365</v>
      </c>
      <c r="AL90" s="86">
        <f t="shared" si="39"/>
        <v>365</v>
      </c>
    </row>
    <row r="91" spans="3:38" x14ac:dyDescent="0.35">
      <c r="C91" s="25">
        <f t="shared" si="40"/>
        <v>9</v>
      </c>
      <c r="D91" s="17" t="s">
        <v>193</v>
      </c>
      <c r="K91" s="59" t="s">
        <v>250</v>
      </c>
      <c r="L91" s="60">
        <f t="shared" si="38"/>
        <v>3226</v>
      </c>
      <c r="N91" s="95">
        <v>0</v>
      </c>
      <c r="O91" s="86">
        <f t="shared" si="41"/>
        <v>0</v>
      </c>
      <c r="P91" s="86">
        <f t="shared" si="39"/>
        <v>0</v>
      </c>
      <c r="Q91" s="86">
        <f t="shared" si="39"/>
        <v>0</v>
      </c>
      <c r="R91" s="86">
        <f t="shared" si="39"/>
        <v>0</v>
      </c>
      <c r="S91" s="86">
        <f t="shared" si="39"/>
        <v>0</v>
      </c>
      <c r="T91" s="86">
        <f t="shared" si="39"/>
        <v>0</v>
      </c>
      <c r="U91" s="86">
        <f t="shared" si="39"/>
        <v>0</v>
      </c>
      <c r="V91" s="86">
        <f t="shared" si="39"/>
        <v>0</v>
      </c>
      <c r="W91" s="86">
        <f t="shared" si="39"/>
        <v>0</v>
      </c>
      <c r="X91" s="86">
        <f t="shared" si="39"/>
        <v>0</v>
      </c>
      <c r="Y91" s="86">
        <f t="shared" si="39"/>
        <v>0</v>
      </c>
      <c r="Z91" s="86">
        <f t="shared" si="39"/>
        <v>0</v>
      </c>
      <c r="AA91" s="86">
        <f t="shared" si="39"/>
        <v>0</v>
      </c>
      <c r="AB91" s="86">
        <f t="shared" si="39"/>
        <v>0</v>
      </c>
      <c r="AC91" s="86">
        <f t="shared" si="39"/>
        <v>0</v>
      </c>
      <c r="AD91" s="86">
        <f t="shared" si="39"/>
        <v>304</v>
      </c>
      <c r="AE91" s="86">
        <f t="shared" si="39"/>
        <v>365</v>
      </c>
      <c r="AF91" s="86">
        <f t="shared" si="39"/>
        <v>366</v>
      </c>
      <c r="AG91" s="86">
        <f t="shared" si="39"/>
        <v>365</v>
      </c>
      <c r="AH91" s="86">
        <f t="shared" si="39"/>
        <v>365</v>
      </c>
      <c r="AI91" s="86">
        <f t="shared" si="39"/>
        <v>365</v>
      </c>
      <c r="AJ91" s="86">
        <f t="shared" si="39"/>
        <v>366</v>
      </c>
      <c r="AK91" s="86">
        <f t="shared" si="39"/>
        <v>365</v>
      </c>
      <c r="AL91" s="86">
        <f t="shared" si="39"/>
        <v>365</v>
      </c>
    </row>
    <row r="92" spans="3:38" x14ac:dyDescent="0.35">
      <c r="C92" s="25">
        <f t="shared" si="40"/>
        <v>10</v>
      </c>
      <c r="D92" s="17" t="s">
        <v>194</v>
      </c>
      <c r="K92" s="59" t="s">
        <v>250</v>
      </c>
      <c r="L92" s="60">
        <f t="shared" si="38"/>
        <v>3012</v>
      </c>
      <c r="N92" s="95">
        <v>0</v>
      </c>
      <c r="O92" s="86">
        <f t="shared" si="41"/>
        <v>0</v>
      </c>
      <c r="P92" s="86">
        <f t="shared" si="39"/>
        <v>0</v>
      </c>
      <c r="Q92" s="86">
        <f t="shared" si="39"/>
        <v>0</v>
      </c>
      <c r="R92" s="86">
        <f t="shared" si="39"/>
        <v>0</v>
      </c>
      <c r="S92" s="86">
        <f t="shared" si="39"/>
        <v>0</v>
      </c>
      <c r="T92" s="86">
        <f t="shared" si="39"/>
        <v>0</v>
      </c>
      <c r="U92" s="86">
        <f t="shared" si="39"/>
        <v>0</v>
      </c>
      <c r="V92" s="86">
        <f t="shared" si="39"/>
        <v>0</v>
      </c>
      <c r="W92" s="86">
        <f t="shared" si="39"/>
        <v>0</v>
      </c>
      <c r="X92" s="86">
        <f t="shared" si="39"/>
        <v>0</v>
      </c>
      <c r="Y92" s="86">
        <f t="shared" si="39"/>
        <v>0</v>
      </c>
      <c r="Z92" s="86">
        <f t="shared" si="39"/>
        <v>0</v>
      </c>
      <c r="AA92" s="86">
        <f t="shared" si="39"/>
        <v>0</v>
      </c>
      <c r="AB92" s="86">
        <f t="shared" si="39"/>
        <v>0</v>
      </c>
      <c r="AC92" s="86">
        <f t="shared" si="39"/>
        <v>0</v>
      </c>
      <c r="AD92" s="86">
        <f t="shared" si="39"/>
        <v>90</v>
      </c>
      <c r="AE92" s="86">
        <f t="shared" si="39"/>
        <v>365</v>
      </c>
      <c r="AF92" s="86">
        <f t="shared" si="39"/>
        <v>366</v>
      </c>
      <c r="AG92" s="86">
        <f t="shared" si="39"/>
        <v>365</v>
      </c>
      <c r="AH92" s="86">
        <f t="shared" si="39"/>
        <v>365</v>
      </c>
      <c r="AI92" s="86">
        <f t="shared" si="39"/>
        <v>365</v>
      </c>
      <c r="AJ92" s="86">
        <f t="shared" si="39"/>
        <v>366</v>
      </c>
      <c r="AK92" s="86">
        <f t="shared" si="39"/>
        <v>365</v>
      </c>
      <c r="AL92" s="86">
        <f t="shared" si="39"/>
        <v>365</v>
      </c>
    </row>
    <row r="93" spans="3:38" x14ac:dyDescent="0.35">
      <c r="C93" s="25">
        <f t="shared" si="40"/>
        <v>11</v>
      </c>
      <c r="D93" s="17" t="s">
        <v>195</v>
      </c>
      <c r="K93" s="59" t="s">
        <v>250</v>
      </c>
      <c r="L93" s="60">
        <f t="shared" si="38"/>
        <v>4565</v>
      </c>
      <c r="N93" s="95">
        <v>0</v>
      </c>
      <c r="O93" s="86">
        <f t="shared" si="41"/>
        <v>0</v>
      </c>
      <c r="P93" s="86">
        <f t="shared" si="39"/>
        <v>0</v>
      </c>
      <c r="Q93" s="86">
        <f t="shared" si="39"/>
        <v>0</v>
      </c>
      <c r="R93" s="86">
        <f t="shared" si="39"/>
        <v>0</v>
      </c>
      <c r="S93" s="86">
        <f t="shared" si="39"/>
        <v>0</v>
      </c>
      <c r="T93" s="86">
        <f t="shared" si="39"/>
        <v>0</v>
      </c>
      <c r="U93" s="86">
        <f t="shared" si="39"/>
        <v>0</v>
      </c>
      <c r="V93" s="86">
        <f t="shared" si="39"/>
        <v>0</v>
      </c>
      <c r="W93" s="86">
        <f t="shared" si="39"/>
        <v>0</v>
      </c>
      <c r="X93" s="86">
        <f t="shared" si="39"/>
        <v>0</v>
      </c>
      <c r="Y93" s="86">
        <f t="shared" si="39"/>
        <v>0</v>
      </c>
      <c r="Z93" s="86">
        <f t="shared" si="39"/>
        <v>182</v>
      </c>
      <c r="AA93" s="86">
        <f t="shared" si="39"/>
        <v>365</v>
      </c>
      <c r="AB93" s="86">
        <f t="shared" si="39"/>
        <v>366</v>
      </c>
      <c r="AC93" s="86">
        <f t="shared" si="39"/>
        <v>365</v>
      </c>
      <c r="AD93" s="86">
        <f t="shared" si="39"/>
        <v>365</v>
      </c>
      <c r="AE93" s="86">
        <f t="shared" si="39"/>
        <v>365</v>
      </c>
      <c r="AF93" s="86">
        <f t="shared" si="39"/>
        <v>366</v>
      </c>
      <c r="AG93" s="86">
        <f t="shared" si="39"/>
        <v>365</v>
      </c>
      <c r="AH93" s="86">
        <f t="shared" si="39"/>
        <v>365</v>
      </c>
      <c r="AI93" s="86">
        <f t="shared" si="39"/>
        <v>365</v>
      </c>
      <c r="AJ93" s="86">
        <f t="shared" si="39"/>
        <v>366</v>
      </c>
      <c r="AK93" s="86">
        <f t="shared" si="39"/>
        <v>365</v>
      </c>
      <c r="AL93" s="86">
        <f t="shared" si="39"/>
        <v>365</v>
      </c>
    </row>
    <row r="94" spans="3:38" x14ac:dyDescent="0.35">
      <c r="C94" s="25">
        <f t="shared" si="40"/>
        <v>12</v>
      </c>
      <c r="D94" s="17" t="s">
        <v>196</v>
      </c>
      <c r="K94" s="59" t="s">
        <v>250</v>
      </c>
      <c r="L94" s="60">
        <f t="shared" si="38"/>
        <v>4200</v>
      </c>
      <c r="N94" s="95">
        <v>0</v>
      </c>
      <c r="O94" s="86">
        <f t="shared" si="41"/>
        <v>0</v>
      </c>
      <c r="P94" s="86">
        <f t="shared" si="39"/>
        <v>0</v>
      </c>
      <c r="Q94" s="86">
        <f t="shared" si="39"/>
        <v>0</v>
      </c>
      <c r="R94" s="86">
        <f t="shared" si="39"/>
        <v>0</v>
      </c>
      <c r="S94" s="86">
        <f t="shared" si="39"/>
        <v>0</v>
      </c>
      <c r="T94" s="86">
        <f t="shared" si="39"/>
        <v>0</v>
      </c>
      <c r="U94" s="86">
        <f t="shared" si="39"/>
        <v>0</v>
      </c>
      <c r="V94" s="86">
        <f t="shared" si="39"/>
        <v>0</v>
      </c>
      <c r="W94" s="86">
        <f t="shared" si="39"/>
        <v>0</v>
      </c>
      <c r="X94" s="86">
        <f t="shared" si="39"/>
        <v>0</v>
      </c>
      <c r="Y94" s="86">
        <f t="shared" si="39"/>
        <v>0</v>
      </c>
      <c r="Z94" s="86">
        <f t="shared" si="39"/>
        <v>0</v>
      </c>
      <c r="AA94" s="86">
        <f t="shared" si="39"/>
        <v>182</v>
      </c>
      <c r="AB94" s="86">
        <f t="shared" si="39"/>
        <v>366</v>
      </c>
      <c r="AC94" s="86">
        <f t="shared" si="39"/>
        <v>365</v>
      </c>
      <c r="AD94" s="86">
        <f t="shared" si="39"/>
        <v>365</v>
      </c>
      <c r="AE94" s="86">
        <f t="shared" si="39"/>
        <v>365</v>
      </c>
      <c r="AF94" s="86">
        <f t="shared" si="39"/>
        <v>366</v>
      </c>
      <c r="AG94" s="86">
        <f t="shared" ref="AG94:AL94" si="42">MAX(MIN($R80,AG$7)-MAX($O80,AG$6)+1,0)</f>
        <v>365</v>
      </c>
      <c r="AH94" s="86">
        <f t="shared" si="42"/>
        <v>365</v>
      </c>
      <c r="AI94" s="86">
        <f t="shared" si="42"/>
        <v>365</v>
      </c>
      <c r="AJ94" s="86">
        <f t="shared" si="42"/>
        <v>366</v>
      </c>
      <c r="AK94" s="86">
        <f t="shared" si="42"/>
        <v>365</v>
      </c>
      <c r="AL94" s="86">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8">
        <f>SUM(O83:O94)</f>
        <v>396</v>
      </c>
      <c r="P95" s="78">
        <f>SUM(P83:P94)</f>
        <v>884</v>
      </c>
      <c r="Q95" s="78">
        <f>SUM(Q83:Q94)</f>
        <v>1460</v>
      </c>
      <c r="R95" s="78">
        <f>SUM(R83:R94)</f>
        <v>1550</v>
      </c>
      <c r="S95" s="78">
        <f>SUM(S83:S94)</f>
        <v>1825</v>
      </c>
      <c r="T95" s="78">
        <f t="shared" ref="T95:AL95" si="45">SUM(T83:T94)</f>
        <v>1830</v>
      </c>
      <c r="U95" s="78">
        <f t="shared" si="45"/>
        <v>1825</v>
      </c>
      <c r="V95" s="78">
        <f t="shared" si="45"/>
        <v>1825</v>
      </c>
      <c r="W95" s="78">
        <f t="shared" si="45"/>
        <v>1703</v>
      </c>
      <c r="X95" s="78">
        <f t="shared" si="45"/>
        <v>2196</v>
      </c>
      <c r="Y95" s="78">
        <f t="shared" si="45"/>
        <v>2190</v>
      </c>
      <c r="Z95" s="78">
        <f t="shared" si="45"/>
        <v>2372</v>
      </c>
      <c r="AA95" s="78">
        <f t="shared" si="45"/>
        <v>2888</v>
      </c>
      <c r="AB95" s="78">
        <f t="shared" si="45"/>
        <v>3294</v>
      </c>
      <c r="AC95" s="78">
        <f t="shared" si="45"/>
        <v>3285</v>
      </c>
      <c r="AD95" s="78">
        <f t="shared" si="45"/>
        <v>3679</v>
      </c>
      <c r="AE95" s="78">
        <f t="shared" si="45"/>
        <v>4015</v>
      </c>
      <c r="AF95" s="78">
        <f t="shared" si="45"/>
        <v>4026</v>
      </c>
      <c r="AG95" s="78">
        <f t="shared" si="45"/>
        <v>4015</v>
      </c>
      <c r="AH95" s="78">
        <f t="shared" si="45"/>
        <v>4015</v>
      </c>
      <c r="AI95" s="78">
        <f t="shared" si="45"/>
        <v>4015</v>
      </c>
      <c r="AJ95" s="78">
        <f t="shared" si="45"/>
        <v>4026</v>
      </c>
      <c r="AK95" s="78">
        <f t="shared" si="45"/>
        <v>4015</v>
      </c>
      <c r="AL95" s="78">
        <f t="shared" si="45"/>
        <v>4015</v>
      </c>
    </row>
    <row r="97" spans="3:38" x14ac:dyDescent="0.35">
      <c r="C97" s="16" t="s">
        <v>253</v>
      </c>
    </row>
    <row r="98" spans="3:38" x14ac:dyDescent="0.35">
      <c r="D98" s="17" t="s">
        <v>260</v>
      </c>
      <c r="K98" s="59" t="s">
        <v>247</v>
      </c>
      <c r="M98" s="1">
        <v>0.7</v>
      </c>
    </row>
    <row r="100" spans="3:38" x14ac:dyDescent="0.35">
      <c r="C100" s="25">
        <v>1</v>
      </c>
      <c r="D100" s="17" t="s">
        <v>185</v>
      </c>
      <c r="K100" s="59" t="str">
        <f t="shared" ref="K100:K111" si="46">CurrencyUnit.In</f>
        <v>MMJPY</v>
      </c>
      <c r="L100" s="60">
        <f t="shared" ref="L100:L111" si="47" xml:space="preserve"> SUM(O100:AL100)</f>
        <v>0</v>
      </c>
      <c r="O100" s="74"/>
      <c r="P100" s="74"/>
      <c r="Q100" s="74"/>
      <c r="R100" s="74"/>
      <c r="S100" s="86">
        <f t="shared" ref="S100:AL100" si="48">IF(AND(R83=0,S83&lt;&gt;0),R52/R35*S83*$M$98,0)</f>
        <v>0</v>
      </c>
      <c r="T100" s="86">
        <f t="shared" si="48"/>
        <v>0</v>
      </c>
      <c r="U100" s="86">
        <f t="shared" si="48"/>
        <v>0</v>
      </c>
      <c r="V100" s="86">
        <f t="shared" si="48"/>
        <v>0</v>
      </c>
      <c r="W100" s="86">
        <f t="shared" si="48"/>
        <v>0</v>
      </c>
      <c r="X100" s="86">
        <f t="shared" si="48"/>
        <v>0</v>
      </c>
      <c r="Y100" s="86">
        <f t="shared" si="48"/>
        <v>0</v>
      </c>
      <c r="Z100" s="86">
        <f t="shared" si="48"/>
        <v>0</v>
      </c>
      <c r="AA100" s="86">
        <f t="shared" si="48"/>
        <v>0</v>
      </c>
      <c r="AB100" s="86">
        <f t="shared" si="48"/>
        <v>0</v>
      </c>
      <c r="AC100" s="86">
        <f t="shared" si="48"/>
        <v>0</v>
      </c>
      <c r="AD100" s="86">
        <f t="shared" si="48"/>
        <v>0</v>
      </c>
      <c r="AE100" s="86">
        <f t="shared" si="48"/>
        <v>0</v>
      </c>
      <c r="AF100" s="86">
        <f t="shared" si="48"/>
        <v>0</v>
      </c>
      <c r="AG100" s="86">
        <f t="shared" si="48"/>
        <v>0</v>
      </c>
      <c r="AH100" s="86">
        <f t="shared" si="48"/>
        <v>0</v>
      </c>
      <c r="AI100" s="86">
        <f t="shared" si="48"/>
        <v>0</v>
      </c>
      <c r="AJ100" s="86">
        <f t="shared" si="48"/>
        <v>0</v>
      </c>
      <c r="AK100" s="86">
        <f t="shared" si="48"/>
        <v>0</v>
      </c>
      <c r="AL100" s="86">
        <f t="shared" si="48"/>
        <v>0</v>
      </c>
    </row>
    <row r="101" spans="3:38" x14ac:dyDescent="0.35">
      <c r="C101" s="25">
        <f t="shared" ref="C101:C111" si="49">C100+1</f>
        <v>2</v>
      </c>
      <c r="D101" s="17" t="s">
        <v>186</v>
      </c>
      <c r="K101" s="59" t="str">
        <f t="shared" si="46"/>
        <v>MMJPY</v>
      </c>
      <c r="L101" s="60">
        <f t="shared" si="47"/>
        <v>0</v>
      </c>
      <c r="O101" s="74"/>
      <c r="P101" s="74"/>
      <c r="Q101" s="74"/>
      <c r="R101" s="74"/>
      <c r="S101" s="86">
        <f t="shared" ref="S101:AL101" si="50">IF(AND(R84=0,S84&lt;&gt;0),R53/R36*S84*$M$98,0)</f>
        <v>0</v>
      </c>
      <c r="T101" s="86">
        <f t="shared" si="50"/>
        <v>0</v>
      </c>
      <c r="U101" s="86">
        <f t="shared" si="50"/>
        <v>0</v>
      </c>
      <c r="V101" s="86">
        <f t="shared" si="50"/>
        <v>0</v>
      </c>
      <c r="W101" s="86">
        <f t="shared" si="50"/>
        <v>0</v>
      </c>
      <c r="X101" s="86">
        <f t="shared" si="50"/>
        <v>0</v>
      </c>
      <c r="Y101" s="86">
        <f t="shared" si="50"/>
        <v>0</v>
      </c>
      <c r="Z101" s="86">
        <f t="shared" si="50"/>
        <v>0</v>
      </c>
      <c r="AA101" s="86">
        <f t="shared" si="50"/>
        <v>0</v>
      </c>
      <c r="AB101" s="86">
        <f t="shared" si="50"/>
        <v>0</v>
      </c>
      <c r="AC101" s="86">
        <f t="shared" si="50"/>
        <v>0</v>
      </c>
      <c r="AD101" s="86">
        <f t="shared" si="50"/>
        <v>0</v>
      </c>
      <c r="AE101" s="86">
        <f t="shared" si="50"/>
        <v>0</v>
      </c>
      <c r="AF101" s="86">
        <f t="shared" si="50"/>
        <v>0</v>
      </c>
      <c r="AG101" s="86">
        <f t="shared" si="50"/>
        <v>0</v>
      </c>
      <c r="AH101" s="86">
        <f t="shared" si="50"/>
        <v>0</v>
      </c>
      <c r="AI101" s="86">
        <f t="shared" si="50"/>
        <v>0</v>
      </c>
      <c r="AJ101" s="86">
        <f t="shared" si="50"/>
        <v>0</v>
      </c>
      <c r="AK101" s="86">
        <f t="shared" si="50"/>
        <v>0</v>
      </c>
      <c r="AL101" s="86">
        <f t="shared" si="50"/>
        <v>0</v>
      </c>
    </row>
    <row r="102" spans="3:38" x14ac:dyDescent="0.35">
      <c r="C102" s="25">
        <f t="shared" si="49"/>
        <v>3</v>
      </c>
      <c r="D102" s="17" t="s">
        <v>187</v>
      </c>
      <c r="K102" s="59" t="str">
        <f t="shared" si="46"/>
        <v>MMJPY</v>
      </c>
      <c r="L102" s="60">
        <f t="shared" si="47"/>
        <v>0</v>
      </c>
      <c r="O102" s="74"/>
      <c r="P102" s="74"/>
      <c r="Q102" s="74"/>
      <c r="R102" s="74"/>
      <c r="S102" s="86">
        <f t="shared" ref="S102:AL102" si="51">IF(AND(R85=0,S85&lt;&gt;0),R54/R37*S85*$M$98,0)</f>
        <v>0</v>
      </c>
      <c r="T102" s="86">
        <f t="shared" si="51"/>
        <v>0</v>
      </c>
      <c r="U102" s="86">
        <f t="shared" si="51"/>
        <v>0</v>
      </c>
      <c r="V102" s="86">
        <f t="shared" si="51"/>
        <v>0</v>
      </c>
      <c r="W102" s="86">
        <f t="shared" si="51"/>
        <v>0</v>
      </c>
      <c r="X102" s="86">
        <f t="shared" si="51"/>
        <v>0</v>
      </c>
      <c r="Y102" s="86">
        <f t="shared" si="51"/>
        <v>0</v>
      </c>
      <c r="Z102" s="86">
        <f t="shared" si="51"/>
        <v>0</v>
      </c>
      <c r="AA102" s="86">
        <f t="shared" si="51"/>
        <v>0</v>
      </c>
      <c r="AB102" s="86">
        <f t="shared" si="51"/>
        <v>0</v>
      </c>
      <c r="AC102" s="86">
        <f t="shared" si="51"/>
        <v>0</v>
      </c>
      <c r="AD102" s="86">
        <f t="shared" si="51"/>
        <v>0</v>
      </c>
      <c r="AE102" s="86">
        <f t="shared" si="51"/>
        <v>0</v>
      </c>
      <c r="AF102" s="86">
        <f t="shared" si="51"/>
        <v>0</v>
      </c>
      <c r="AG102" s="86">
        <f t="shared" si="51"/>
        <v>0</v>
      </c>
      <c r="AH102" s="86">
        <f t="shared" si="51"/>
        <v>0</v>
      </c>
      <c r="AI102" s="86">
        <f t="shared" si="51"/>
        <v>0</v>
      </c>
      <c r="AJ102" s="86">
        <f t="shared" si="51"/>
        <v>0</v>
      </c>
      <c r="AK102" s="86">
        <f t="shared" si="51"/>
        <v>0</v>
      </c>
      <c r="AL102" s="86">
        <f t="shared" si="51"/>
        <v>0</v>
      </c>
    </row>
    <row r="103" spans="3:38" x14ac:dyDescent="0.35">
      <c r="C103" s="25">
        <f t="shared" si="49"/>
        <v>4</v>
      </c>
      <c r="D103" s="17" t="s">
        <v>188</v>
      </c>
      <c r="K103" s="59" t="str">
        <f t="shared" si="46"/>
        <v>MMJPY</v>
      </c>
      <c r="L103" s="60">
        <f t="shared" si="47"/>
        <v>0</v>
      </c>
      <c r="O103" s="74"/>
      <c r="P103" s="74"/>
      <c r="Q103" s="74"/>
      <c r="R103" s="74"/>
      <c r="S103" s="86">
        <f t="shared" ref="S103:AL103" si="52">IF(AND(R86=0,S86&lt;&gt;0),R55/R38*S86*$M$98,0)</f>
        <v>0</v>
      </c>
      <c r="T103" s="86">
        <f t="shared" si="52"/>
        <v>0</v>
      </c>
      <c r="U103" s="86">
        <f t="shared" si="52"/>
        <v>0</v>
      </c>
      <c r="V103" s="86">
        <f t="shared" si="52"/>
        <v>0</v>
      </c>
      <c r="W103" s="86">
        <f t="shared" si="52"/>
        <v>0</v>
      </c>
      <c r="X103" s="86">
        <f t="shared" si="52"/>
        <v>0</v>
      </c>
      <c r="Y103" s="86">
        <f t="shared" si="52"/>
        <v>0</v>
      </c>
      <c r="Z103" s="86">
        <f t="shared" si="52"/>
        <v>0</v>
      </c>
      <c r="AA103" s="86">
        <f t="shared" si="52"/>
        <v>0</v>
      </c>
      <c r="AB103" s="86">
        <f t="shared" si="52"/>
        <v>0</v>
      </c>
      <c r="AC103" s="86">
        <f t="shared" si="52"/>
        <v>0</v>
      </c>
      <c r="AD103" s="86">
        <f t="shared" si="52"/>
        <v>0</v>
      </c>
      <c r="AE103" s="86">
        <f t="shared" si="52"/>
        <v>0</v>
      </c>
      <c r="AF103" s="86">
        <f t="shared" si="52"/>
        <v>0</v>
      </c>
      <c r="AG103" s="86">
        <f t="shared" si="52"/>
        <v>0</v>
      </c>
      <c r="AH103" s="86">
        <f t="shared" si="52"/>
        <v>0</v>
      </c>
      <c r="AI103" s="86">
        <f t="shared" si="52"/>
        <v>0</v>
      </c>
      <c r="AJ103" s="86">
        <f t="shared" si="52"/>
        <v>0</v>
      </c>
      <c r="AK103" s="86">
        <f t="shared" si="52"/>
        <v>0</v>
      </c>
      <c r="AL103" s="86">
        <f t="shared" si="52"/>
        <v>0</v>
      </c>
    </row>
    <row r="104" spans="3:38" x14ac:dyDescent="0.35">
      <c r="C104" s="25">
        <f t="shared" si="49"/>
        <v>5</v>
      </c>
      <c r="D104" s="17" t="s">
        <v>189</v>
      </c>
      <c r="K104" s="59" t="str">
        <f t="shared" si="46"/>
        <v>MMJPY</v>
      </c>
      <c r="L104" s="60">
        <f t="shared" si="47"/>
        <v>0</v>
      </c>
      <c r="O104" s="74"/>
      <c r="P104" s="74"/>
      <c r="Q104" s="74"/>
      <c r="R104" s="74"/>
      <c r="S104" s="86">
        <f t="shared" ref="S104:AL104" si="53">IF(AND(R87=0,S87&lt;&gt;0),R56/R39*S87*$M$98,0)</f>
        <v>0</v>
      </c>
      <c r="T104" s="86">
        <f t="shared" si="53"/>
        <v>0</v>
      </c>
      <c r="U104" s="86">
        <f t="shared" si="53"/>
        <v>0</v>
      </c>
      <c r="V104" s="86">
        <f t="shared" si="53"/>
        <v>0</v>
      </c>
      <c r="W104" s="86">
        <f t="shared" si="53"/>
        <v>0</v>
      </c>
      <c r="X104" s="86">
        <f t="shared" si="53"/>
        <v>0</v>
      </c>
      <c r="Y104" s="86">
        <f t="shared" si="53"/>
        <v>0</v>
      </c>
      <c r="Z104" s="86">
        <f t="shared" si="53"/>
        <v>0</v>
      </c>
      <c r="AA104" s="86">
        <f t="shared" si="53"/>
        <v>0</v>
      </c>
      <c r="AB104" s="86">
        <f t="shared" si="53"/>
        <v>0</v>
      </c>
      <c r="AC104" s="86">
        <f t="shared" si="53"/>
        <v>0</v>
      </c>
      <c r="AD104" s="86">
        <f t="shared" si="53"/>
        <v>0</v>
      </c>
      <c r="AE104" s="86">
        <f t="shared" si="53"/>
        <v>0</v>
      </c>
      <c r="AF104" s="86">
        <f t="shared" si="53"/>
        <v>0</v>
      </c>
      <c r="AG104" s="86">
        <f t="shared" si="53"/>
        <v>0</v>
      </c>
      <c r="AH104" s="86">
        <f t="shared" si="53"/>
        <v>0</v>
      </c>
      <c r="AI104" s="86">
        <f t="shared" si="53"/>
        <v>0</v>
      </c>
      <c r="AJ104" s="86">
        <f t="shared" si="53"/>
        <v>0</v>
      </c>
      <c r="AK104" s="86">
        <f t="shared" si="53"/>
        <v>0</v>
      </c>
      <c r="AL104" s="86">
        <f t="shared" si="53"/>
        <v>0</v>
      </c>
    </row>
    <row r="105" spans="3:38" x14ac:dyDescent="0.35">
      <c r="C105" s="25">
        <f t="shared" si="49"/>
        <v>6</v>
      </c>
      <c r="D105" s="17" t="s">
        <v>190</v>
      </c>
      <c r="K105" s="59" t="str">
        <f t="shared" si="46"/>
        <v>MMJPY</v>
      </c>
      <c r="L105" s="60">
        <f t="shared" si="47"/>
        <v>54.454891455002752</v>
      </c>
      <c r="O105" s="74"/>
      <c r="P105" s="74"/>
      <c r="Q105" s="74"/>
      <c r="R105" s="74"/>
      <c r="S105" s="86">
        <f t="shared" ref="S105:V105" si="54">IF(AND(R88=0,S88&lt;&gt;0),R57/R40*S88*$M$98,0)</f>
        <v>0</v>
      </c>
      <c r="T105" s="86">
        <f t="shared" si="54"/>
        <v>0</v>
      </c>
      <c r="U105" s="86">
        <f t="shared" si="54"/>
        <v>0</v>
      </c>
      <c r="V105" s="86">
        <f t="shared" si="54"/>
        <v>0</v>
      </c>
      <c r="W105" s="86">
        <f>IF(AND(V88=0,W88&lt;&gt;0),V57/V40*W88*$M$98,0)</f>
        <v>54.454891455002752</v>
      </c>
      <c r="X105" s="86">
        <f t="shared" ref="X105:AL105" si="55">IF(AND(W88=0,X88&lt;&gt;0),W57/W40*X88*$M$98,0)</f>
        <v>0</v>
      </c>
      <c r="Y105" s="86">
        <f t="shared" si="55"/>
        <v>0</v>
      </c>
      <c r="Z105" s="86">
        <f t="shared" si="55"/>
        <v>0</v>
      </c>
      <c r="AA105" s="86">
        <f t="shared" si="55"/>
        <v>0</v>
      </c>
      <c r="AB105" s="86">
        <f t="shared" si="55"/>
        <v>0</v>
      </c>
      <c r="AC105" s="86">
        <f t="shared" si="55"/>
        <v>0</v>
      </c>
      <c r="AD105" s="86">
        <f t="shared" si="55"/>
        <v>0</v>
      </c>
      <c r="AE105" s="86">
        <f t="shared" si="55"/>
        <v>0</v>
      </c>
      <c r="AF105" s="86">
        <f t="shared" si="55"/>
        <v>0</v>
      </c>
      <c r="AG105" s="86">
        <f t="shared" si="55"/>
        <v>0</v>
      </c>
      <c r="AH105" s="86">
        <f t="shared" si="55"/>
        <v>0</v>
      </c>
      <c r="AI105" s="86">
        <f t="shared" si="55"/>
        <v>0</v>
      </c>
      <c r="AJ105" s="86">
        <f t="shared" si="55"/>
        <v>0</v>
      </c>
      <c r="AK105" s="86">
        <f t="shared" si="55"/>
        <v>0</v>
      </c>
      <c r="AL105" s="86">
        <f t="shared" si="55"/>
        <v>0</v>
      </c>
    </row>
    <row r="106" spans="3:38" x14ac:dyDescent="0.35">
      <c r="C106" s="25">
        <f t="shared" si="49"/>
        <v>7</v>
      </c>
      <c r="D106" s="17" t="s">
        <v>191</v>
      </c>
      <c r="K106" s="59" t="str">
        <f t="shared" si="46"/>
        <v>MMJPY</v>
      </c>
      <c r="L106" s="60">
        <f t="shared" si="47"/>
        <v>4.4832253667369866</v>
      </c>
      <c r="O106" s="74"/>
      <c r="P106" s="74"/>
      <c r="Q106" s="74"/>
      <c r="R106" s="74"/>
      <c r="S106" s="86">
        <f t="shared" ref="S106:AL106" si="56">IF(AND(R89=0,S89&lt;&gt;0),R58/R41*S89*$M$98,0)</f>
        <v>0</v>
      </c>
      <c r="T106" s="86">
        <f t="shared" si="56"/>
        <v>0</v>
      </c>
      <c r="U106" s="86">
        <f t="shared" si="56"/>
        <v>0</v>
      </c>
      <c r="V106" s="86">
        <f t="shared" si="56"/>
        <v>0</v>
      </c>
      <c r="W106" s="86">
        <f t="shared" si="56"/>
        <v>4.4832253667369866</v>
      </c>
      <c r="X106" s="86">
        <f t="shared" si="56"/>
        <v>0</v>
      </c>
      <c r="Y106" s="86">
        <f t="shared" si="56"/>
        <v>0</v>
      </c>
      <c r="Z106" s="86">
        <f t="shared" si="56"/>
        <v>0</v>
      </c>
      <c r="AA106" s="86">
        <f t="shared" si="56"/>
        <v>0</v>
      </c>
      <c r="AB106" s="86">
        <f t="shared" si="56"/>
        <v>0</v>
      </c>
      <c r="AC106" s="86">
        <f t="shared" si="56"/>
        <v>0</v>
      </c>
      <c r="AD106" s="86">
        <f t="shared" si="56"/>
        <v>0</v>
      </c>
      <c r="AE106" s="86">
        <f t="shared" si="56"/>
        <v>0</v>
      </c>
      <c r="AF106" s="86">
        <f t="shared" si="56"/>
        <v>0</v>
      </c>
      <c r="AG106" s="86">
        <f t="shared" si="56"/>
        <v>0</v>
      </c>
      <c r="AH106" s="86">
        <f t="shared" si="56"/>
        <v>0</v>
      </c>
      <c r="AI106" s="86">
        <f t="shared" si="56"/>
        <v>0</v>
      </c>
      <c r="AJ106" s="86">
        <f t="shared" si="56"/>
        <v>0</v>
      </c>
      <c r="AK106" s="86">
        <f t="shared" si="56"/>
        <v>0</v>
      </c>
      <c r="AL106" s="86">
        <f t="shared" si="56"/>
        <v>0</v>
      </c>
    </row>
    <row r="107" spans="3:38" x14ac:dyDescent="0.35">
      <c r="C107" s="25">
        <f t="shared" si="49"/>
        <v>8</v>
      </c>
      <c r="D107" s="17" t="s">
        <v>192</v>
      </c>
      <c r="K107" s="59" t="str">
        <f t="shared" si="46"/>
        <v>MMJPY</v>
      </c>
      <c r="L107" s="60">
        <f t="shared" si="47"/>
        <v>75.202760297390597</v>
      </c>
      <c r="O107" s="74"/>
      <c r="P107" s="74"/>
      <c r="Q107" s="74"/>
      <c r="R107" s="74"/>
      <c r="S107" s="86">
        <f t="shared" ref="S107:AL107" si="57">IF(AND(R90=0,S90&lt;&gt;0),R59/R42*S90*$M$98,0)</f>
        <v>0</v>
      </c>
      <c r="T107" s="86">
        <f t="shared" si="57"/>
        <v>0</v>
      </c>
      <c r="U107" s="86">
        <f t="shared" si="57"/>
        <v>0</v>
      </c>
      <c r="V107" s="86">
        <f t="shared" si="57"/>
        <v>0</v>
      </c>
      <c r="W107" s="86">
        <f t="shared" si="57"/>
        <v>0</v>
      </c>
      <c r="X107" s="86">
        <f t="shared" si="57"/>
        <v>0</v>
      </c>
      <c r="Y107" s="86">
        <f t="shared" si="57"/>
        <v>0</v>
      </c>
      <c r="Z107" s="86">
        <f t="shared" si="57"/>
        <v>0</v>
      </c>
      <c r="AA107" s="86">
        <f t="shared" si="57"/>
        <v>75.202760297390597</v>
      </c>
      <c r="AB107" s="86">
        <f t="shared" si="57"/>
        <v>0</v>
      </c>
      <c r="AC107" s="86">
        <f t="shared" si="57"/>
        <v>0</v>
      </c>
      <c r="AD107" s="86">
        <f t="shared" si="57"/>
        <v>0</v>
      </c>
      <c r="AE107" s="86">
        <f t="shared" si="57"/>
        <v>0</v>
      </c>
      <c r="AF107" s="86">
        <f t="shared" si="57"/>
        <v>0</v>
      </c>
      <c r="AG107" s="86">
        <f t="shared" si="57"/>
        <v>0</v>
      </c>
      <c r="AH107" s="86">
        <f t="shared" si="57"/>
        <v>0</v>
      </c>
      <c r="AI107" s="86">
        <f t="shared" si="57"/>
        <v>0</v>
      </c>
      <c r="AJ107" s="86">
        <f t="shared" si="57"/>
        <v>0</v>
      </c>
      <c r="AK107" s="86">
        <f t="shared" si="57"/>
        <v>0</v>
      </c>
      <c r="AL107" s="86">
        <f t="shared" si="57"/>
        <v>0</v>
      </c>
    </row>
    <row r="108" spans="3:38" x14ac:dyDescent="0.35">
      <c r="C108" s="25">
        <f t="shared" si="49"/>
        <v>9</v>
      </c>
      <c r="D108" s="17" t="s">
        <v>193</v>
      </c>
      <c r="K108" s="59" t="str">
        <f t="shared" si="46"/>
        <v>MMJPY</v>
      </c>
      <c r="L108" s="60">
        <f t="shared" si="47"/>
        <v>161.40546174803399</v>
      </c>
      <c r="O108" s="74"/>
      <c r="P108" s="74"/>
      <c r="Q108" s="74"/>
      <c r="R108" s="74"/>
      <c r="S108" s="86">
        <f t="shared" ref="S108:AL108" si="58">IF(AND(R91=0,S91&lt;&gt;0),R60/R43*S91*$M$98,0)</f>
        <v>0</v>
      </c>
      <c r="T108" s="86">
        <f t="shared" si="58"/>
        <v>0</v>
      </c>
      <c r="U108" s="86">
        <f t="shared" si="58"/>
        <v>0</v>
      </c>
      <c r="V108" s="86">
        <f t="shared" si="58"/>
        <v>0</v>
      </c>
      <c r="W108" s="86">
        <f t="shared" si="58"/>
        <v>0</v>
      </c>
      <c r="X108" s="86">
        <f t="shared" si="58"/>
        <v>0</v>
      </c>
      <c r="Y108" s="86">
        <f t="shared" si="58"/>
        <v>0</v>
      </c>
      <c r="Z108" s="86">
        <f t="shared" si="58"/>
        <v>0</v>
      </c>
      <c r="AA108" s="86">
        <f t="shared" si="58"/>
        <v>0</v>
      </c>
      <c r="AB108" s="86">
        <f t="shared" si="58"/>
        <v>0</v>
      </c>
      <c r="AC108" s="86">
        <f t="shared" si="58"/>
        <v>0</v>
      </c>
      <c r="AD108" s="86">
        <f t="shared" si="58"/>
        <v>161.40546174803399</v>
      </c>
      <c r="AE108" s="86">
        <f t="shared" si="58"/>
        <v>0</v>
      </c>
      <c r="AF108" s="86">
        <f t="shared" si="58"/>
        <v>0</v>
      </c>
      <c r="AG108" s="86">
        <f t="shared" si="58"/>
        <v>0</v>
      </c>
      <c r="AH108" s="86">
        <f t="shared" si="58"/>
        <v>0</v>
      </c>
      <c r="AI108" s="86">
        <f t="shared" si="58"/>
        <v>0</v>
      </c>
      <c r="AJ108" s="86">
        <f t="shared" si="58"/>
        <v>0</v>
      </c>
      <c r="AK108" s="86">
        <f t="shared" si="58"/>
        <v>0</v>
      </c>
      <c r="AL108" s="86">
        <f t="shared" si="58"/>
        <v>0</v>
      </c>
    </row>
    <row r="109" spans="3:38" x14ac:dyDescent="0.35">
      <c r="C109" s="25">
        <f t="shared" si="49"/>
        <v>10</v>
      </c>
      <c r="D109" s="17" t="s">
        <v>194</v>
      </c>
      <c r="K109" s="59" t="str">
        <f t="shared" si="46"/>
        <v>MMJPY</v>
      </c>
      <c r="L109" s="60">
        <f t="shared" si="47"/>
        <v>53.996498222944282</v>
      </c>
      <c r="O109" s="74"/>
      <c r="P109" s="74"/>
      <c r="Q109" s="74"/>
      <c r="R109" s="74"/>
      <c r="S109" s="86">
        <f t="shared" ref="S109:AL109" si="59">IF(AND(R92=0,S92&lt;&gt;0),R61/R44*S92*$M$98,0)</f>
        <v>0</v>
      </c>
      <c r="T109" s="86">
        <f t="shared" si="59"/>
        <v>0</v>
      </c>
      <c r="U109" s="86">
        <f t="shared" si="59"/>
        <v>0</v>
      </c>
      <c r="V109" s="86">
        <f t="shared" si="59"/>
        <v>0</v>
      </c>
      <c r="W109" s="86">
        <f t="shared" si="59"/>
        <v>0</v>
      </c>
      <c r="X109" s="86">
        <f t="shared" si="59"/>
        <v>0</v>
      </c>
      <c r="Y109" s="86">
        <f t="shared" si="59"/>
        <v>0</v>
      </c>
      <c r="Z109" s="86">
        <f t="shared" si="59"/>
        <v>0</v>
      </c>
      <c r="AA109" s="86">
        <f t="shared" si="59"/>
        <v>0</v>
      </c>
      <c r="AB109" s="86">
        <f t="shared" si="59"/>
        <v>0</v>
      </c>
      <c r="AC109" s="86">
        <f t="shared" si="59"/>
        <v>0</v>
      </c>
      <c r="AD109" s="86">
        <f t="shared" si="59"/>
        <v>53.996498222944282</v>
      </c>
      <c r="AE109" s="86">
        <f t="shared" si="59"/>
        <v>0</v>
      </c>
      <c r="AF109" s="86">
        <f t="shared" si="59"/>
        <v>0</v>
      </c>
      <c r="AG109" s="86">
        <f t="shared" si="59"/>
        <v>0</v>
      </c>
      <c r="AH109" s="86">
        <f t="shared" si="59"/>
        <v>0</v>
      </c>
      <c r="AI109" s="86">
        <f t="shared" si="59"/>
        <v>0</v>
      </c>
      <c r="AJ109" s="86">
        <f t="shared" si="59"/>
        <v>0</v>
      </c>
      <c r="AK109" s="86">
        <f t="shared" si="59"/>
        <v>0</v>
      </c>
      <c r="AL109" s="86">
        <f t="shared" si="59"/>
        <v>0</v>
      </c>
    </row>
    <row r="110" spans="3:38" x14ac:dyDescent="0.35">
      <c r="C110" s="25">
        <f t="shared" si="49"/>
        <v>11</v>
      </c>
      <c r="D110" s="17" t="s">
        <v>195</v>
      </c>
      <c r="K110" s="59" t="str">
        <f t="shared" si="46"/>
        <v>MMJPY</v>
      </c>
      <c r="L110" s="60">
        <f t="shared" si="47"/>
        <v>117.85464854301367</v>
      </c>
      <c r="O110" s="74"/>
      <c r="P110" s="74"/>
      <c r="Q110" s="74"/>
      <c r="R110" s="74"/>
      <c r="S110" s="86">
        <f t="shared" ref="S110:AL110" si="60">IF(AND(R93=0,S93&lt;&gt;0),R62/R45*S93*$M$98,0)</f>
        <v>0</v>
      </c>
      <c r="T110" s="86">
        <f t="shared" si="60"/>
        <v>0</v>
      </c>
      <c r="U110" s="86">
        <f t="shared" si="60"/>
        <v>0</v>
      </c>
      <c r="V110" s="86">
        <f t="shared" si="60"/>
        <v>0</v>
      </c>
      <c r="W110" s="86">
        <f t="shared" si="60"/>
        <v>0</v>
      </c>
      <c r="X110" s="86">
        <f t="shared" si="60"/>
        <v>0</v>
      </c>
      <c r="Y110" s="86">
        <f t="shared" si="60"/>
        <v>0</v>
      </c>
      <c r="Z110" s="86">
        <f t="shared" si="60"/>
        <v>117.85464854301367</v>
      </c>
      <c r="AA110" s="86">
        <f t="shared" si="60"/>
        <v>0</v>
      </c>
      <c r="AB110" s="86">
        <f t="shared" si="60"/>
        <v>0</v>
      </c>
      <c r="AC110" s="86">
        <f t="shared" si="60"/>
        <v>0</v>
      </c>
      <c r="AD110" s="86">
        <f t="shared" si="60"/>
        <v>0</v>
      </c>
      <c r="AE110" s="86">
        <f t="shared" si="60"/>
        <v>0</v>
      </c>
      <c r="AF110" s="86">
        <f t="shared" si="60"/>
        <v>0</v>
      </c>
      <c r="AG110" s="86">
        <f t="shared" si="60"/>
        <v>0</v>
      </c>
      <c r="AH110" s="86">
        <f t="shared" si="60"/>
        <v>0</v>
      </c>
      <c r="AI110" s="86">
        <f t="shared" si="60"/>
        <v>0</v>
      </c>
      <c r="AJ110" s="86">
        <f t="shared" si="60"/>
        <v>0</v>
      </c>
      <c r="AK110" s="86">
        <f t="shared" si="60"/>
        <v>0</v>
      </c>
      <c r="AL110" s="86">
        <f t="shared" si="60"/>
        <v>0</v>
      </c>
    </row>
    <row r="111" spans="3:38" x14ac:dyDescent="0.35">
      <c r="C111" s="25">
        <f t="shared" si="49"/>
        <v>12</v>
      </c>
      <c r="D111" s="17" t="s">
        <v>196</v>
      </c>
      <c r="K111" s="59" t="str">
        <f t="shared" si="46"/>
        <v>MMJPY</v>
      </c>
      <c r="L111" s="60">
        <f t="shared" si="47"/>
        <v>196.42441423835618</v>
      </c>
      <c r="O111" s="74"/>
      <c r="P111" s="74"/>
      <c r="Q111" s="74"/>
      <c r="R111" s="74"/>
      <c r="S111" s="86">
        <f t="shared" ref="S111:AL111" si="61">IF(AND(R94=0,S94&lt;&gt;0),R63/R46*S94*$M$98,0)</f>
        <v>0</v>
      </c>
      <c r="T111" s="86">
        <f t="shared" si="61"/>
        <v>0</v>
      </c>
      <c r="U111" s="86">
        <f t="shared" si="61"/>
        <v>0</v>
      </c>
      <c r="V111" s="86">
        <f t="shared" si="61"/>
        <v>0</v>
      </c>
      <c r="W111" s="86">
        <f t="shared" si="61"/>
        <v>0</v>
      </c>
      <c r="X111" s="86">
        <f t="shared" si="61"/>
        <v>0</v>
      </c>
      <c r="Y111" s="86">
        <f t="shared" si="61"/>
        <v>0</v>
      </c>
      <c r="Z111" s="86">
        <f t="shared" si="61"/>
        <v>0</v>
      </c>
      <c r="AA111" s="86">
        <f t="shared" si="61"/>
        <v>196.42441423835618</v>
      </c>
      <c r="AB111" s="86">
        <f t="shared" si="61"/>
        <v>0</v>
      </c>
      <c r="AC111" s="86">
        <f t="shared" si="61"/>
        <v>0</v>
      </c>
      <c r="AD111" s="86">
        <f t="shared" si="61"/>
        <v>0</v>
      </c>
      <c r="AE111" s="86">
        <f t="shared" si="61"/>
        <v>0</v>
      </c>
      <c r="AF111" s="86">
        <f t="shared" si="61"/>
        <v>0</v>
      </c>
      <c r="AG111" s="86">
        <f t="shared" si="61"/>
        <v>0</v>
      </c>
      <c r="AH111" s="86">
        <f t="shared" si="61"/>
        <v>0</v>
      </c>
      <c r="AI111" s="86">
        <f t="shared" si="61"/>
        <v>0</v>
      </c>
      <c r="AJ111" s="86">
        <f t="shared" si="61"/>
        <v>0</v>
      </c>
      <c r="AK111" s="86">
        <f t="shared" si="61"/>
        <v>0</v>
      </c>
      <c r="AL111" s="86">
        <f t="shared" si="61"/>
        <v>0</v>
      </c>
    </row>
    <row r="113" spans="3:38" x14ac:dyDescent="0.35">
      <c r="C113" s="16" t="s">
        <v>254</v>
      </c>
    </row>
    <row r="114" spans="3:38" x14ac:dyDescent="0.35">
      <c r="D114" s="17" t="s">
        <v>261</v>
      </c>
      <c r="K114" s="59" t="s">
        <v>247</v>
      </c>
      <c r="M114" s="1">
        <v>0.01</v>
      </c>
      <c r="R114" s="17" t="s">
        <v>252</v>
      </c>
    </row>
    <row r="116" spans="3:38" x14ac:dyDescent="0.35">
      <c r="C116" s="25">
        <v>1</v>
      </c>
      <c r="D116" s="17" t="s">
        <v>185</v>
      </c>
      <c r="K116" s="59" t="str">
        <f t="shared" ref="K116:K128" si="62">CurrencyUnit.In</f>
        <v>MMJPY</v>
      </c>
      <c r="L116" s="60">
        <f t="shared" ref="L116:L127" si="63" xml:space="preserve"> SUM(O116:AL116)</f>
        <v>10000.652934043177</v>
      </c>
      <c r="O116" s="87">
        <f>'Actual Data'!O62</f>
        <v>389</v>
      </c>
      <c r="P116" s="87">
        <f>'Actual Data'!P62</f>
        <v>378</v>
      </c>
      <c r="Q116" s="87">
        <f>'Actual Data'!Q62</f>
        <v>397</v>
      </c>
      <c r="R116" s="87">
        <f>'Actual Data'!R62</f>
        <v>380</v>
      </c>
      <c r="S116" s="86">
        <f t="shared" ref="S116:AL116" si="64">S100+IF(R83=0,0,R116/R83*S83*(1+$M$114))</f>
        <v>383.8</v>
      </c>
      <c r="T116" s="86">
        <f t="shared" si="64"/>
        <v>388.70002191780827</v>
      </c>
      <c r="U116" s="86">
        <f t="shared" si="64"/>
        <v>391.51438000000002</v>
      </c>
      <c r="V116" s="86">
        <f t="shared" si="64"/>
        <v>395.42952380000008</v>
      </c>
      <c r="W116" s="86">
        <f t="shared" si="64"/>
        <v>399.38381903800001</v>
      </c>
      <c r="X116" s="86">
        <f t="shared" si="64"/>
        <v>404.48280149475914</v>
      </c>
      <c r="Y116" s="86">
        <f t="shared" si="64"/>
        <v>407.41143380066381</v>
      </c>
      <c r="Z116" s="86">
        <f t="shared" si="64"/>
        <v>411.48554813867054</v>
      </c>
      <c r="AA116" s="86">
        <f t="shared" si="64"/>
        <v>415.60040362005725</v>
      </c>
      <c r="AB116" s="86">
        <f t="shared" si="64"/>
        <v>420.9064252114805</v>
      </c>
      <c r="AC116" s="86">
        <f t="shared" si="64"/>
        <v>423.95397173282049</v>
      </c>
      <c r="AD116" s="86">
        <f t="shared" si="64"/>
        <v>428.19351145014878</v>
      </c>
      <c r="AE116" s="86">
        <f t="shared" si="64"/>
        <v>432.47544656465027</v>
      </c>
      <c r="AF116" s="86">
        <f t="shared" si="64"/>
        <v>437.9969139098319</v>
      </c>
      <c r="AG116" s="86">
        <f t="shared" si="64"/>
        <v>441.16820304059985</v>
      </c>
      <c r="AH116" s="86">
        <f t="shared" si="64"/>
        <v>445.57988507100583</v>
      </c>
      <c r="AI116" s="86">
        <f t="shared" si="64"/>
        <v>450.03568392171587</v>
      </c>
      <c r="AJ116" s="86">
        <f t="shared" si="64"/>
        <v>455.78134498219583</v>
      </c>
      <c r="AK116" s="86">
        <f t="shared" si="64"/>
        <v>459.08140116854236</v>
      </c>
      <c r="AL116" s="86">
        <f t="shared" si="64"/>
        <v>463.67221518022779</v>
      </c>
    </row>
    <row r="117" spans="3:38" x14ac:dyDescent="0.35">
      <c r="C117" s="25">
        <f t="shared" ref="C117:C127" si="65">C116+1</f>
        <v>2</v>
      </c>
      <c r="D117" s="17" t="s">
        <v>186</v>
      </c>
      <c r="K117" s="59" t="str">
        <f t="shared" si="62"/>
        <v>MMJPY</v>
      </c>
      <c r="L117" s="60">
        <f t="shared" si="63"/>
        <v>1256.2087916686114</v>
      </c>
      <c r="O117" s="87">
        <f>'Actual Data'!O63</f>
        <v>45</v>
      </c>
      <c r="P117" s="87">
        <f>'Actual Data'!P63</f>
        <v>47</v>
      </c>
      <c r="Q117" s="87">
        <f>'Actual Data'!Q63</f>
        <v>48</v>
      </c>
      <c r="R117" s="87">
        <f>'Actual Data'!R63</f>
        <v>48</v>
      </c>
      <c r="S117" s="86">
        <f t="shared" ref="S117:AL117" si="66">S101+IF(R84=0,0,R117/R84*S84*(1+$M$114))</f>
        <v>48.47999999999999</v>
      </c>
      <c r="T117" s="86">
        <f t="shared" si="66"/>
        <v>49.098950136986289</v>
      </c>
      <c r="U117" s="86">
        <f t="shared" si="66"/>
        <v>49.454447999999992</v>
      </c>
      <c r="V117" s="86">
        <f t="shared" si="66"/>
        <v>49.948992480000001</v>
      </c>
      <c r="W117" s="86">
        <f t="shared" si="66"/>
        <v>50.448482404800004</v>
      </c>
      <c r="X117" s="86">
        <f t="shared" si="66"/>
        <v>51.092564399337995</v>
      </c>
      <c r="Y117" s="86">
        <f t="shared" si="66"/>
        <v>51.462496901136475</v>
      </c>
      <c r="Z117" s="86">
        <f t="shared" si="66"/>
        <v>51.97712187014784</v>
      </c>
      <c r="AA117" s="86">
        <f t="shared" si="66"/>
        <v>52.496893088849319</v>
      </c>
      <c r="AB117" s="86">
        <f t="shared" si="66"/>
        <v>53.167127395134351</v>
      </c>
      <c r="AC117" s="86">
        <f t="shared" si="66"/>
        <v>53.552080639935191</v>
      </c>
      <c r="AD117" s="86">
        <f t="shared" si="66"/>
        <v>54.087601446334553</v>
      </c>
      <c r="AE117" s="86">
        <f t="shared" si="66"/>
        <v>54.628477460797896</v>
      </c>
      <c r="AF117" s="86">
        <f t="shared" si="66"/>
        <v>55.325925967557666</v>
      </c>
      <c r="AG117" s="86">
        <f t="shared" si="66"/>
        <v>55.726509857759929</v>
      </c>
      <c r="AH117" s="86">
        <f t="shared" si="66"/>
        <v>56.283774956337531</v>
      </c>
      <c r="AI117" s="86">
        <f t="shared" si="66"/>
        <v>56.846612705900917</v>
      </c>
      <c r="AJ117" s="86">
        <f t="shared" si="66"/>
        <v>57.572380418803647</v>
      </c>
      <c r="AK117" s="86">
        <f t="shared" si="66"/>
        <v>57.989229621289518</v>
      </c>
      <c r="AL117" s="86">
        <f t="shared" si="66"/>
        <v>58.569121917502414</v>
      </c>
    </row>
    <row r="118" spans="3:38" x14ac:dyDescent="0.35">
      <c r="C118" s="25">
        <f t="shared" si="65"/>
        <v>3</v>
      </c>
      <c r="D118" s="17" t="s">
        <v>187</v>
      </c>
      <c r="K118" s="59" t="str">
        <f t="shared" si="62"/>
        <v>MMJPY</v>
      </c>
      <c r="L118" s="60">
        <f t="shared" si="63"/>
        <v>9963.9594817867546</v>
      </c>
      <c r="O118" s="87">
        <f>'Actual Data'!O64</f>
        <v>0</v>
      </c>
      <c r="P118" s="87">
        <f>'Actual Data'!P64</f>
        <v>413</v>
      </c>
      <c r="Q118" s="87">
        <f>'Actual Data'!Q64</f>
        <v>412</v>
      </c>
      <c r="R118" s="87">
        <f>'Actual Data'!R64</f>
        <v>393</v>
      </c>
      <c r="S118" s="86">
        <f t="shared" ref="S118:AL118" si="67">S102+IF(R85=0,0,R118/R85*S85*(1+$M$114))</f>
        <v>396.92999999999995</v>
      </c>
      <c r="T118" s="86">
        <f t="shared" si="67"/>
        <v>401.99765424657528</v>
      </c>
      <c r="U118" s="86">
        <f t="shared" si="67"/>
        <v>404.9082929999999</v>
      </c>
      <c r="V118" s="86">
        <f t="shared" si="67"/>
        <v>408.9573759299999</v>
      </c>
      <c r="W118" s="86">
        <f t="shared" si="67"/>
        <v>413.04694968929988</v>
      </c>
      <c r="X118" s="86">
        <f t="shared" si="67"/>
        <v>418.32037101957968</v>
      </c>
      <c r="Y118" s="86">
        <f t="shared" si="67"/>
        <v>421.34919337805479</v>
      </c>
      <c r="Z118" s="86">
        <f t="shared" si="67"/>
        <v>425.56268531183537</v>
      </c>
      <c r="AA118" s="86">
        <f t="shared" si="67"/>
        <v>429.81831216495368</v>
      </c>
      <c r="AB118" s="86">
        <f t="shared" si="67"/>
        <v>435.30585554766242</v>
      </c>
      <c r="AC118" s="86">
        <f t="shared" si="67"/>
        <v>438.45766023946925</v>
      </c>
      <c r="AD118" s="86">
        <f t="shared" si="67"/>
        <v>442.84223684186395</v>
      </c>
      <c r="AE118" s="86">
        <f t="shared" si="67"/>
        <v>447.27065921028259</v>
      </c>
      <c r="AF118" s="86">
        <f t="shared" si="67"/>
        <v>452.98101885937825</v>
      </c>
      <c r="AG118" s="86">
        <f t="shared" si="67"/>
        <v>456.26079946040926</v>
      </c>
      <c r="AH118" s="86">
        <f t="shared" si="67"/>
        <v>460.82340745501335</v>
      </c>
      <c r="AI118" s="86">
        <f t="shared" si="67"/>
        <v>465.43164152956348</v>
      </c>
      <c r="AJ118" s="86">
        <f t="shared" si="67"/>
        <v>471.37386467895465</v>
      </c>
      <c r="AK118" s="86">
        <f t="shared" si="67"/>
        <v>474.78681752430776</v>
      </c>
      <c r="AL118" s="86">
        <f t="shared" si="67"/>
        <v>479.53468569955089</v>
      </c>
    </row>
    <row r="119" spans="3:38" x14ac:dyDescent="0.35">
      <c r="C119" s="25">
        <f t="shared" si="65"/>
        <v>4</v>
      </c>
      <c r="D119" s="17" t="s">
        <v>188</v>
      </c>
      <c r="K119" s="59" t="str">
        <f t="shared" si="62"/>
        <v>MMJPY</v>
      </c>
      <c r="L119" s="60">
        <f t="shared" si="63"/>
        <v>15405.916443601229</v>
      </c>
      <c r="O119" s="87">
        <f>'Actual Data'!O65</f>
        <v>0</v>
      </c>
      <c r="P119" s="87">
        <f>'Actual Data'!P65</f>
        <v>564</v>
      </c>
      <c r="Q119" s="87">
        <f>'Actual Data'!Q65</f>
        <v>587</v>
      </c>
      <c r="R119" s="87">
        <f>'Actual Data'!R65</f>
        <v>613</v>
      </c>
      <c r="S119" s="86">
        <f t="shared" ref="S119:AL119" si="68">S103+IF(R86=0,0,R119/R86*S86*(1+$M$114))</f>
        <v>619.13</v>
      </c>
      <c r="T119" s="86">
        <f t="shared" si="68"/>
        <v>627.03450904109593</v>
      </c>
      <c r="U119" s="86">
        <f t="shared" si="68"/>
        <v>631.57451300000002</v>
      </c>
      <c r="V119" s="86">
        <f t="shared" si="68"/>
        <v>637.89025813000001</v>
      </c>
      <c r="W119" s="86">
        <f t="shared" si="68"/>
        <v>644.26916071130006</v>
      </c>
      <c r="X119" s="86">
        <f t="shared" si="68"/>
        <v>652.49462451654574</v>
      </c>
      <c r="Y119" s="86">
        <f t="shared" si="68"/>
        <v>657.21897084159718</v>
      </c>
      <c r="Z119" s="86">
        <f t="shared" si="68"/>
        <v>663.79116055001316</v>
      </c>
      <c r="AA119" s="86">
        <f t="shared" si="68"/>
        <v>670.42907215551327</v>
      </c>
      <c r="AB119" s="86">
        <f t="shared" si="68"/>
        <v>678.98852277536173</v>
      </c>
      <c r="AC119" s="86">
        <f t="shared" si="68"/>
        <v>683.90469650583907</v>
      </c>
      <c r="AD119" s="86">
        <f t="shared" si="68"/>
        <v>690.74374347089747</v>
      </c>
      <c r="AE119" s="86">
        <f t="shared" si="68"/>
        <v>697.65118090560645</v>
      </c>
      <c r="AF119" s="86">
        <f t="shared" si="68"/>
        <v>706.55817954401778</v>
      </c>
      <c r="AG119" s="86">
        <f t="shared" si="68"/>
        <v>711.67396964180921</v>
      </c>
      <c r="AH119" s="86">
        <f t="shared" si="68"/>
        <v>718.79070933822732</v>
      </c>
      <c r="AI119" s="86">
        <f t="shared" si="68"/>
        <v>725.97861643160957</v>
      </c>
      <c r="AJ119" s="86">
        <f t="shared" si="68"/>
        <v>735.2472749318049</v>
      </c>
      <c r="AK119" s="86">
        <f t="shared" si="68"/>
        <v>740.57078662188485</v>
      </c>
      <c r="AL119" s="86">
        <f t="shared" si="68"/>
        <v>747.97649448810364</v>
      </c>
    </row>
    <row r="120" spans="3:38" x14ac:dyDescent="0.35">
      <c r="C120" s="25">
        <f t="shared" si="65"/>
        <v>5</v>
      </c>
      <c r="D120" s="17" t="s">
        <v>189</v>
      </c>
      <c r="K120" s="59" t="str">
        <f t="shared" si="62"/>
        <v>MMJPY</v>
      </c>
      <c r="L120" s="60">
        <f t="shared" si="63"/>
        <v>3016.9851644350001</v>
      </c>
      <c r="O120" s="87">
        <f>'Actual Data'!O66</f>
        <v>0</v>
      </c>
      <c r="P120" s="87">
        <f>'Actual Data'!P66</f>
        <v>0</v>
      </c>
      <c r="Q120" s="87">
        <f>'Actual Data'!Q66</f>
        <v>0</v>
      </c>
      <c r="R120" s="87">
        <f>'Actual Data'!R66</f>
        <v>171</v>
      </c>
      <c r="S120" s="86">
        <f t="shared" ref="S120:AL120" si="69">S104+IF(R87=0,0,R120/R87*S87*(1+$M$114))</f>
        <v>700.43500000000006</v>
      </c>
      <c r="T120" s="86">
        <f t="shared" si="69"/>
        <v>709.37754000000007</v>
      </c>
      <c r="U120" s="86">
        <f t="shared" si="69"/>
        <v>714.51374350000003</v>
      </c>
      <c r="V120" s="86">
        <f t="shared" si="69"/>
        <v>721.65888093500007</v>
      </c>
      <c r="W120" s="86">
        <f t="shared" si="69"/>
        <v>0</v>
      </c>
      <c r="X120" s="86">
        <f t="shared" si="69"/>
        <v>0</v>
      </c>
      <c r="Y120" s="86">
        <f t="shared" si="69"/>
        <v>0</v>
      </c>
      <c r="Z120" s="86">
        <f t="shared" si="69"/>
        <v>0</v>
      </c>
      <c r="AA120" s="86">
        <f t="shared" si="69"/>
        <v>0</v>
      </c>
      <c r="AB120" s="86">
        <f t="shared" si="69"/>
        <v>0</v>
      </c>
      <c r="AC120" s="86">
        <f t="shared" si="69"/>
        <v>0</v>
      </c>
      <c r="AD120" s="86">
        <f t="shared" si="69"/>
        <v>0</v>
      </c>
      <c r="AE120" s="86">
        <f t="shared" si="69"/>
        <v>0</v>
      </c>
      <c r="AF120" s="86">
        <f t="shared" si="69"/>
        <v>0</v>
      </c>
      <c r="AG120" s="86">
        <f t="shared" si="69"/>
        <v>0</v>
      </c>
      <c r="AH120" s="86">
        <f t="shared" si="69"/>
        <v>0</v>
      </c>
      <c r="AI120" s="86">
        <f t="shared" si="69"/>
        <v>0</v>
      </c>
      <c r="AJ120" s="86">
        <f t="shared" si="69"/>
        <v>0</v>
      </c>
      <c r="AK120" s="86">
        <f t="shared" si="69"/>
        <v>0</v>
      </c>
      <c r="AL120" s="86">
        <f t="shared" si="69"/>
        <v>0</v>
      </c>
    </row>
    <row r="121" spans="3:38" x14ac:dyDescent="0.35">
      <c r="C121" s="25">
        <f t="shared" si="65"/>
        <v>6</v>
      </c>
      <c r="D121" s="17" t="s">
        <v>190</v>
      </c>
      <c r="K121" s="59" t="str">
        <f t="shared" si="62"/>
        <v>MMJPY</v>
      </c>
      <c r="L121" s="60">
        <f t="shared" si="63"/>
        <v>1579.8117462121254</v>
      </c>
      <c r="O121" s="87">
        <f>'Actual Data'!O67</f>
        <v>0</v>
      </c>
      <c r="P121" s="87">
        <f>'Actual Data'!P67</f>
        <v>0</v>
      </c>
      <c r="Q121" s="87">
        <f>'Actual Data'!Q67</f>
        <v>0</v>
      </c>
      <c r="R121" s="87">
        <f>'Actual Data'!R67</f>
        <v>0</v>
      </c>
      <c r="S121" s="86">
        <f t="shared" ref="S121:V121" si="70">S105+IF(R88=0,0,R121/R88*S88*(1+$M$114))</f>
        <v>0</v>
      </c>
      <c r="T121" s="86">
        <f t="shared" si="70"/>
        <v>0</v>
      </c>
      <c r="U121" s="86">
        <f t="shared" si="70"/>
        <v>0</v>
      </c>
      <c r="V121" s="86">
        <f t="shared" si="70"/>
        <v>0</v>
      </c>
      <c r="W121" s="86">
        <f>W105+IF(V88=0,0,V121/V88*W88*(1+$M$114))</f>
        <v>54.454891455002752</v>
      </c>
      <c r="X121" s="86">
        <f t="shared" ref="X121:AL121" si="71">X105+IF(W88=0,0,W121/W88*X88*(1+$M$114))</f>
        <v>94.951864034227924</v>
      </c>
      <c r="Y121" s="86">
        <f t="shared" si="71"/>
        <v>95.639357038847336</v>
      </c>
      <c r="Z121" s="86">
        <f t="shared" si="71"/>
        <v>96.595750609235807</v>
      </c>
      <c r="AA121" s="86">
        <f t="shared" si="71"/>
        <v>97.561708115328173</v>
      </c>
      <c r="AB121" s="86">
        <f t="shared" si="71"/>
        <v>98.807290470992356</v>
      </c>
      <c r="AC121" s="86">
        <f t="shared" si="71"/>
        <v>99.522698448446263</v>
      </c>
      <c r="AD121" s="86">
        <f t="shared" si="71"/>
        <v>100.51792543293072</v>
      </c>
      <c r="AE121" s="86">
        <f t="shared" si="71"/>
        <v>101.52310468726003</v>
      </c>
      <c r="AF121" s="86">
        <f t="shared" si="71"/>
        <v>102.81926268134943</v>
      </c>
      <c r="AG121" s="86">
        <f t="shared" si="71"/>
        <v>103.56371909147396</v>
      </c>
      <c r="AH121" s="86">
        <f t="shared" si="71"/>
        <v>104.5993562823887</v>
      </c>
      <c r="AI121" s="86">
        <f t="shared" si="71"/>
        <v>105.64534984521258</v>
      </c>
      <c r="AJ121" s="86">
        <f t="shared" si="71"/>
        <v>106.99413705145557</v>
      </c>
      <c r="AK121" s="86">
        <f t="shared" si="71"/>
        <v>107.76882137710136</v>
      </c>
      <c r="AL121" s="86">
        <f t="shared" si="71"/>
        <v>108.84650959087237</v>
      </c>
    </row>
    <row r="122" spans="3:38" x14ac:dyDescent="0.35">
      <c r="C122" s="25">
        <f t="shared" si="65"/>
        <v>7</v>
      </c>
      <c r="D122" s="17" t="s">
        <v>191</v>
      </c>
      <c r="K122" s="59" t="str">
        <f t="shared" si="62"/>
        <v>MMJPY</v>
      </c>
      <c r="L122" s="60">
        <f t="shared" si="63"/>
        <v>863.29758896948613</v>
      </c>
      <c r="O122" s="87">
        <f>'Actual Data'!O68</f>
        <v>0</v>
      </c>
      <c r="P122" s="87">
        <f>'Actual Data'!P68</f>
        <v>0</v>
      </c>
      <c r="Q122" s="87">
        <f>'Actual Data'!Q68</f>
        <v>0</v>
      </c>
      <c r="R122" s="87">
        <f>'Actual Data'!R68</f>
        <v>0</v>
      </c>
      <c r="S122" s="86">
        <f t="shared" ref="S122:AL122" si="72">S106+IF(R89=0,0,R122/R89*S89*(1+$M$114))</f>
        <v>0</v>
      </c>
      <c r="T122" s="86">
        <f t="shared" si="72"/>
        <v>0</v>
      </c>
      <c r="U122" s="86">
        <f t="shared" si="72"/>
        <v>0</v>
      </c>
      <c r="V122" s="86">
        <f t="shared" si="72"/>
        <v>0</v>
      </c>
      <c r="W122" s="86">
        <f t="shared" si="72"/>
        <v>4.4832253667369866</v>
      </c>
      <c r="X122" s="86">
        <f t="shared" si="72"/>
        <v>53.460293195741755</v>
      </c>
      <c r="Y122" s="86">
        <f t="shared" si="72"/>
        <v>53.847369089098898</v>
      </c>
      <c r="Z122" s="86">
        <f t="shared" si="72"/>
        <v>54.385842779989886</v>
      </c>
      <c r="AA122" s="86">
        <f t="shared" si="72"/>
        <v>54.92970120778979</v>
      </c>
      <c r="AB122" s="86">
        <f t="shared" si="72"/>
        <v>55.630995475264584</v>
      </c>
      <c r="AC122" s="86">
        <f t="shared" si="72"/>
        <v>56.033788202066361</v>
      </c>
      <c r="AD122" s="86">
        <f t="shared" si="72"/>
        <v>56.594126084087023</v>
      </c>
      <c r="AE122" s="86">
        <f t="shared" si="72"/>
        <v>57.160067344927889</v>
      </c>
      <c r="AF122" s="86">
        <f t="shared" si="72"/>
        <v>57.889836971852183</v>
      </c>
      <c r="AG122" s="86">
        <f t="shared" si="72"/>
        <v>58.308984698560941</v>
      </c>
      <c r="AH122" s="86">
        <f t="shared" si="72"/>
        <v>58.892074545546549</v>
      </c>
      <c r="AI122" s="86">
        <f t="shared" si="72"/>
        <v>59.480995291002017</v>
      </c>
      <c r="AJ122" s="86">
        <f t="shared" si="72"/>
        <v>60.240396491155629</v>
      </c>
      <c r="AK122" s="86">
        <f t="shared" si="72"/>
        <v>60.676563296351155</v>
      </c>
      <c r="AL122" s="86">
        <f t="shared" si="72"/>
        <v>61.283328929314671</v>
      </c>
    </row>
    <row r="123" spans="3:38" x14ac:dyDescent="0.35">
      <c r="C123" s="25">
        <f t="shared" si="65"/>
        <v>8</v>
      </c>
      <c r="D123" s="17" t="s">
        <v>192</v>
      </c>
      <c r="K123" s="59" t="str">
        <f t="shared" si="62"/>
        <v>MMJPY</v>
      </c>
      <c r="L123" s="60">
        <f t="shared" si="63"/>
        <v>2200.4368975427142</v>
      </c>
      <c r="O123" s="87">
        <f>'Actual Data'!O69</f>
        <v>0</v>
      </c>
      <c r="P123" s="87">
        <f>'Actual Data'!P69</f>
        <v>0</v>
      </c>
      <c r="Q123" s="87">
        <f>'Actual Data'!Q69</f>
        <v>0</v>
      </c>
      <c r="R123" s="87">
        <f>'Actual Data'!R69</f>
        <v>0</v>
      </c>
      <c r="S123" s="86">
        <f t="shared" ref="S123:AL123" si="73">S107+IF(R90=0,0,R123/R90*S90*(1+$M$114))</f>
        <v>0</v>
      </c>
      <c r="T123" s="86">
        <f t="shared" si="73"/>
        <v>0</v>
      </c>
      <c r="U123" s="86">
        <f t="shared" si="73"/>
        <v>0</v>
      </c>
      <c r="V123" s="86">
        <f t="shared" si="73"/>
        <v>0</v>
      </c>
      <c r="W123" s="86">
        <f t="shared" si="73"/>
        <v>0</v>
      </c>
      <c r="X123" s="86">
        <f t="shared" si="73"/>
        <v>0</v>
      </c>
      <c r="Y123" s="86">
        <f t="shared" si="73"/>
        <v>0</v>
      </c>
      <c r="Z123" s="86">
        <f t="shared" si="73"/>
        <v>0</v>
      </c>
      <c r="AA123" s="86">
        <f t="shared" si="73"/>
        <v>75.202760297390597</v>
      </c>
      <c r="AB123" s="86">
        <f t="shared" si="73"/>
        <v>184.10233358631396</v>
      </c>
      <c r="AC123" s="86">
        <f t="shared" si="73"/>
        <v>185.43531496337332</v>
      </c>
      <c r="AD123" s="86">
        <f t="shared" si="73"/>
        <v>187.28966811300702</v>
      </c>
      <c r="AE123" s="86">
        <f t="shared" si="73"/>
        <v>189.1625647941371</v>
      </c>
      <c r="AF123" s="86">
        <f t="shared" si="73"/>
        <v>191.5776265802759</v>
      </c>
      <c r="AG123" s="86">
        <f t="shared" si="73"/>
        <v>192.96473234649923</v>
      </c>
      <c r="AH123" s="86">
        <f t="shared" si="73"/>
        <v>194.89437966996425</v>
      </c>
      <c r="AI123" s="86">
        <f t="shared" si="73"/>
        <v>196.84332346666389</v>
      </c>
      <c r="AJ123" s="86">
        <f t="shared" si="73"/>
        <v>199.35644644571775</v>
      </c>
      <c r="AK123" s="86">
        <f t="shared" si="73"/>
        <v>200.79987426834387</v>
      </c>
      <c r="AL123" s="86">
        <f t="shared" si="73"/>
        <v>202.80787301102731</v>
      </c>
    </row>
    <row r="124" spans="3:38" x14ac:dyDescent="0.35">
      <c r="C124" s="25">
        <f t="shared" si="65"/>
        <v>9</v>
      </c>
      <c r="D124" s="17" t="s">
        <v>193</v>
      </c>
      <c r="K124" s="59" t="str">
        <f t="shared" si="62"/>
        <v>MMJPY</v>
      </c>
      <c r="L124" s="60">
        <f t="shared" si="63"/>
        <v>1784.2705201355836</v>
      </c>
      <c r="O124" s="87">
        <f>'Actual Data'!O70</f>
        <v>0</v>
      </c>
      <c r="P124" s="87">
        <f>'Actual Data'!P70</f>
        <v>0</v>
      </c>
      <c r="Q124" s="87">
        <f>'Actual Data'!Q70</f>
        <v>0</v>
      </c>
      <c r="R124" s="87">
        <f>'Actual Data'!R70</f>
        <v>0</v>
      </c>
      <c r="S124" s="86">
        <f t="shared" ref="S124:AL124" si="74">S108+IF(R91=0,0,R124/R91*S91*(1+$M$114))</f>
        <v>0</v>
      </c>
      <c r="T124" s="86">
        <f t="shared" si="74"/>
        <v>0</v>
      </c>
      <c r="U124" s="86">
        <f t="shared" si="74"/>
        <v>0</v>
      </c>
      <c r="V124" s="86">
        <f t="shared" si="74"/>
        <v>0</v>
      </c>
      <c r="W124" s="86">
        <f t="shared" si="74"/>
        <v>0</v>
      </c>
      <c r="X124" s="86">
        <f t="shared" si="74"/>
        <v>0</v>
      </c>
      <c r="Y124" s="86">
        <f t="shared" si="74"/>
        <v>0</v>
      </c>
      <c r="Z124" s="86">
        <f t="shared" si="74"/>
        <v>0</v>
      </c>
      <c r="AA124" s="86">
        <f t="shared" si="74"/>
        <v>0</v>
      </c>
      <c r="AB124" s="86">
        <f t="shared" si="74"/>
        <v>0</v>
      </c>
      <c r="AC124" s="86">
        <f t="shared" si="74"/>
        <v>0</v>
      </c>
      <c r="AD124" s="86">
        <f t="shared" si="74"/>
        <v>161.40546174803399</v>
      </c>
      <c r="AE124" s="86">
        <f t="shared" si="74"/>
        <v>195.73066932043659</v>
      </c>
      <c r="AF124" s="86">
        <f t="shared" si="74"/>
        <v>198.22958690682904</v>
      </c>
      <c r="AG124" s="86">
        <f t="shared" si="74"/>
        <v>199.66485577377736</v>
      </c>
      <c r="AH124" s="86">
        <f t="shared" si="74"/>
        <v>201.66150433151512</v>
      </c>
      <c r="AI124" s="86">
        <f t="shared" si="74"/>
        <v>203.67811937483026</v>
      </c>
      <c r="AJ124" s="86">
        <f t="shared" si="74"/>
        <v>206.27850303588977</v>
      </c>
      <c r="AK124" s="86">
        <f t="shared" si="74"/>
        <v>207.7720495742644</v>
      </c>
      <c r="AL124" s="86">
        <f t="shared" si="74"/>
        <v>209.84977007000705</v>
      </c>
    </row>
    <row r="125" spans="3:38" x14ac:dyDescent="0.35">
      <c r="C125" s="25">
        <f t="shared" si="65"/>
        <v>10</v>
      </c>
      <c r="D125" s="17" t="s">
        <v>194</v>
      </c>
      <c r="K125" s="59" t="str">
        <f t="shared" si="62"/>
        <v>MMJPY</v>
      </c>
      <c r="L125" s="60">
        <f t="shared" si="63"/>
        <v>1887.834014200876</v>
      </c>
      <c r="O125" s="87">
        <f>'Actual Data'!O71</f>
        <v>0</v>
      </c>
      <c r="P125" s="87">
        <f>'Actual Data'!P71</f>
        <v>0</v>
      </c>
      <c r="Q125" s="87">
        <f>'Actual Data'!Q71</f>
        <v>0</v>
      </c>
      <c r="R125" s="87">
        <f>'Actual Data'!R71</f>
        <v>0</v>
      </c>
      <c r="S125" s="86">
        <f t="shared" ref="S125:AL125" si="75">S109+IF(R92=0,0,R125/R92*S92*(1+$M$114))</f>
        <v>0</v>
      </c>
      <c r="T125" s="86">
        <f t="shared" si="75"/>
        <v>0</v>
      </c>
      <c r="U125" s="86">
        <f t="shared" si="75"/>
        <v>0</v>
      </c>
      <c r="V125" s="86">
        <f t="shared" si="75"/>
        <v>0</v>
      </c>
      <c r="W125" s="86">
        <f t="shared" si="75"/>
        <v>0</v>
      </c>
      <c r="X125" s="86">
        <f t="shared" si="75"/>
        <v>0</v>
      </c>
      <c r="Y125" s="86">
        <f t="shared" si="75"/>
        <v>0</v>
      </c>
      <c r="Z125" s="86">
        <f t="shared" si="75"/>
        <v>0</v>
      </c>
      <c r="AA125" s="86">
        <f t="shared" si="75"/>
        <v>0</v>
      </c>
      <c r="AB125" s="86">
        <f t="shared" si="75"/>
        <v>0</v>
      </c>
      <c r="AC125" s="86">
        <f t="shared" si="75"/>
        <v>0</v>
      </c>
      <c r="AD125" s="86">
        <f t="shared" si="75"/>
        <v>53.996498222944282</v>
      </c>
      <c r="AE125" s="86">
        <f t="shared" si="75"/>
        <v>221.17565633209344</v>
      </c>
      <c r="AF125" s="86">
        <f t="shared" si="75"/>
        <v>223.99943320471684</v>
      </c>
      <c r="AG125" s="86">
        <f t="shared" si="75"/>
        <v>225.62128702436848</v>
      </c>
      <c r="AH125" s="86">
        <f t="shared" si="75"/>
        <v>227.87749989461221</v>
      </c>
      <c r="AI125" s="86">
        <f t="shared" si="75"/>
        <v>230.15627489355833</v>
      </c>
      <c r="AJ125" s="86">
        <f t="shared" si="75"/>
        <v>233.09470843055556</v>
      </c>
      <c r="AK125" s="86">
        <f t="shared" si="75"/>
        <v>234.78241601891887</v>
      </c>
      <c r="AL125" s="86">
        <f t="shared" si="75"/>
        <v>237.13024017910806</v>
      </c>
    </row>
    <row r="126" spans="3:38" x14ac:dyDescent="0.35">
      <c r="C126" s="25">
        <f t="shared" si="65"/>
        <v>11</v>
      </c>
      <c r="D126" s="17" t="s">
        <v>195</v>
      </c>
      <c r="K126" s="59" t="str">
        <f t="shared" si="62"/>
        <v>MMJPY</v>
      </c>
      <c r="L126" s="60">
        <f t="shared" si="63"/>
        <v>3147.4903375509166</v>
      </c>
      <c r="O126" s="87">
        <f>'Actual Data'!O72</f>
        <v>0</v>
      </c>
      <c r="P126" s="87">
        <f>'Actual Data'!P72</f>
        <v>0</v>
      </c>
      <c r="Q126" s="87">
        <f>'Actual Data'!Q72</f>
        <v>0</v>
      </c>
      <c r="R126" s="87">
        <f>'Actual Data'!R72</f>
        <v>0</v>
      </c>
      <c r="S126" s="86">
        <f t="shared" ref="S126:AL126" si="76">S110+IF(R93=0,0,R126/R93*S93*(1+$M$114))</f>
        <v>0</v>
      </c>
      <c r="T126" s="86">
        <f t="shared" si="76"/>
        <v>0</v>
      </c>
      <c r="U126" s="86">
        <f t="shared" si="76"/>
        <v>0</v>
      </c>
      <c r="V126" s="86">
        <f t="shared" si="76"/>
        <v>0</v>
      </c>
      <c r="W126" s="86">
        <f t="shared" si="76"/>
        <v>0</v>
      </c>
      <c r="X126" s="86">
        <f t="shared" si="76"/>
        <v>0</v>
      </c>
      <c r="Y126" s="86">
        <f t="shared" si="76"/>
        <v>0</v>
      </c>
      <c r="Z126" s="86">
        <f t="shared" si="76"/>
        <v>117.85464854301367</v>
      </c>
      <c r="AA126" s="86">
        <f t="shared" si="76"/>
        <v>238.72041860099995</v>
      </c>
      <c r="AB126" s="86">
        <f t="shared" si="76"/>
        <v>241.7681916165634</v>
      </c>
      <c r="AC126" s="86">
        <f t="shared" si="76"/>
        <v>243.51869901488004</v>
      </c>
      <c r="AD126" s="86">
        <f t="shared" si="76"/>
        <v>245.95388600502883</v>
      </c>
      <c r="AE126" s="86">
        <f t="shared" si="76"/>
        <v>248.41342486507915</v>
      </c>
      <c r="AF126" s="86">
        <f t="shared" si="76"/>
        <v>251.58494968664428</v>
      </c>
      <c r="AG126" s="86">
        <f t="shared" si="76"/>
        <v>253.40653470486723</v>
      </c>
      <c r="AH126" s="86">
        <f t="shared" si="76"/>
        <v>255.94060005191591</v>
      </c>
      <c r="AI126" s="86">
        <f t="shared" si="76"/>
        <v>258.50000605243503</v>
      </c>
      <c r="AJ126" s="86">
        <f t="shared" si="76"/>
        <v>261.80030749957024</v>
      </c>
      <c r="AK126" s="86">
        <f t="shared" si="76"/>
        <v>263.69585617408899</v>
      </c>
      <c r="AL126" s="86">
        <f t="shared" si="76"/>
        <v>266.33281473582986</v>
      </c>
    </row>
    <row r="127" spans="3:38" x14ac:dyDescent="0.35">
      <c r="C127" s="25">
        <f t="shared" si="65"/>
        <v>12</v>
      </c>
      <c r="D127" s="17" t="s">
        <v>196</v>
      </c>
      <c r="K127" s="59" t="str">
        <f t="shared" si="62"/>
        <v>MMJPY</v>
      </c>
      <c r="L127" s="60">
        <f t="shared" si="63"/>
        <v>4801.8951574840721</v>
      </c>
      <c r="O127" s="87">
        <f>'Actual Data'!O73</f>
        <v>0</v>
      </c>
      <c r="P127" s="87">
        <f>'Actual Data'!P73</f>
        <v>0</v>
      </c>
      <c r="Q127" s="87">
        <f>'Actual Data'!Q73</f>
        <v>0</v>
      </c>
      <c r="R127" s="87">
        <f>'Actual Data'!R73</f>
        <v>0</v>
      </c>
      <c r="S127" s="86">
        <f t="shared" ref="S127:AL127" si="77">S111+IF(R94=0,0,R127/R94*S94*(1+$M$114))</f>
        <v>0</v>
      </c>
      <c r="T127" s="86">
        <f t="shared" si="77"/>
        <v>0</v>
      </c>
      <c r="U127" s="86">
        <f t="shared" si="77"/>
        <v>0</v>
      </c>
      <c r="V127" s="86">
        <f t="shared" si="77"/>
        <v>0</v>
      </c>
      <c r="W127" s="86">
        <f t="shared" si="77"/>
        <v>0</v>
      </c>
      <c r="X127" s="86">
        <f t="shared" si="77"/>
        <v>0</v>
      </c>
      <c r="Y127" s="86">
        <f t="shared" si="77"/>
        <v>0</v>
      </c>
      <c r="Z127" s="86">
        <f t="shared" si="77"/>
        <v>0</v>
      </c>
      <c r="AA127" s="86">
        <f t="shared" si="77"/>
        <v>196.42441423835618</v>
      </c>
      <c r="AB127" s="86">
        <f t="shared" si="77"/>
        <v>398.95741190852056</v>
      </c>
      <c r="AC127" s="86">
        <f t="shared" si="77"/>
        <v>401.84603797835001</v>
      </c>
      <c r="AD127" s="86">
        <f t="shared" si="77"/>
        <v>405.86449835813352</v>
      </c>
      <c r="AE127" s="86">
        <f t="shared" si="77"/>
        <v>409.92314334171488</v>
      </c>
      <c r="AF127" s="86">
        <f t="shared" si="77"/>
        <v>415.15668265122832</v>
      </c>
      <c r="AG127" s="86">
        <f t="shared" si="77"/>
        <v>418.1625985228834</v>
      </c>
      <c r="AH127" s="86">
        <f t="shared" si="77"/>
        <v>422.34422450811218</v>
      </c>
      <c r="AI127" s="86">
        <f t="shared" si="77"/>
        <v>426.56766675319329</v>
      </c>
      <c r="AJ127" s="86">
        <f t="shared" si="77"/>
        <v>432.01370874516556</v>
      </c>
      <c r="AK127" s="86">
        <f t="shared" si="77"/>
        <v>435.14167685493254</v>
      </c>
      <c r="AL127" s="86">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8">
        <f t="shared" ref="O128:U128" si="79">SUM(O116:O127)</f>
        <v>434</v>
      </c>
      <c r="P128" s="78">
        <f t="shared" si="79"/>
        <v>1402</v>
      </c>
      <c r="Q128" s="78">
        <f t="shared" si="79"/>
        <v>1444</v>
      </c>
      <c r="R128" s="78">
        <f t="shared" si="79"/>
        <v>1605</v>
      </c>
      <c r="S128" s="78">
        <f t="shared" si="79"/>
        <v>2148.7750000000001</v>
      </c>
      <c r="T128" s="78">
        <f t="shared" si="79"/>
        <v>2176.2086753424655</v>
      </c>
      <c r="U128" s="78">
        <f t="shared" si="79"/>
        <v>2191.9653775000002</v>
      </c>
      <c r="V128" s="78">
        <f t="shared" ref="V128:AL128" si="80">SUM(V116:V127)</f>
        <v>2213.8850312750001</v>
      </c>
      <c r="W128" s="78">
        <f t="shared" si="80"/>
        <v>1566.0865286651399</v>
      </c>
      <c r="X128" s="78">
        <f t="shared" si="80"/>
        <v>1674.8025186601924</v>
      </c>
      <c r="Y128" s="78">
        <f t="shared" si="80"/>
        <v>1686.9288210493985</v>
      </c>
      <c r="Z128" s="78">
        <f t="shared" si="80"/>
        <v>1821.6527578029063</v>
      </c>
      <c r="AA128" s="78">
        <f t="shared" si="80"/>
        <v>2231.1836834892383</v>
      </c>
      <c r="AB128" s="78">
        <f t="shared" si="80"/>
        <v>2567.6341539872938</v>
      </c>
      <c r="AC128" s="78">
        <f t="shared" si="80"/>
        <v>2586.2249477251798</v>
      </c>
      <c r="AD128" s="78">
        <f t="shared" si="80"/>
        <v>2827.4891571734101</v>
      </c>
      <c r="AE128" s="78">
        <f t="shared" si="80"/>
        <v>3055.114394826986</v>
      </c>
      <c r="AF128" s="78">
        <f t="shared" si="80"/>
        <v>3094.1194169636819</v>
      </c>
      <c r="AG128" s="78">
        <f t="shared" si="80"/>
        <v>3116.5221941630089</v>
      </c>
      <c r="AH128" s="78">
        <f t="shared" si="80"/>
        <v>3147.6874161046399</v>
      </c>
      <c r="AI128" s="78">
        <f t="shared" si="80"/>
        <v>3179.1642902656854</v>
      </c>
      <c r="AJ128" s="78">
        <f t="shared" si="80"/>
        <v>3219.7530727112689</v>
      </c>
      <c r="AK128" s="78">
        <f t="shared" si="80"/>
        <v>3243.0654925000254</v>
      </c>
      <c r="AL128" s="78">
        <f t="shared" si="80"/>
        <v>3275.4961474250258</v>
      </c>
    </row>
    <row r="130" spans="2:38" ht="19.5" x14ac:dyDescent="0.35">
      <c r="B130" s="51" t="s">
        <v>263</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6">
        <f>O52</f>
        <v>0</v>
      </c>
      <c r="P132" s="86">
        <f t="shared" ref="P132:AL143" si="83">P52</f>
        <v>0</v>
      </c>
      <c r="Q132" s="86">
        <f t="shared" si="83"/>
        <v>0</v>
      </c>
      <c r="R132" s="86">
        <f t="shared" si="83"/>
        <v>0</v>
      </c>
      <c r="S132" s="86">
        <f t="shared" si="83"/>
        <v>0</v>
      </c>
      <c r="T132" s="86">
        <f t="shared" si="83"/>
        <v>0</v>
      </c>
      <c r="U132" s="86">
        <f t="shared" si="83"/>
        <v>0</v>
      </c>
      <c r="V132" s="86">
        <f t="shared" si="83"/>
        <v>0</v>
      </c>
      <c r="W132" s="86">
        <f t="shared" si="83"/>
        <v>0</v>
      </c>
      <c r="X132" s="86">
        <f t="shared" si="83"/>
        <v>0</v>
      </c>
      <c r="Y132" s="86">
        <f t="shared" si="83"/>
        <v>0</v>
      </c>
      <c r="Z132" s="86">
        <f t="shared" si="83"/>
        <v>0</v>
      </c>
      <c r="AA132" s="86">
        <f t="shared" si="83"/>
        <v>0</v>
      </c>
      <c r="AB132" s="86">
        <f t="shared" si="83"/>
        <v>0</v>
      </c>
      <c r="AC132" s="86">
        <f t="shared" si="83"/>
        <v>0</v>
      </c>
      <c r="AD132" s="86">
        <f t="shared" si="83"/>
        <v>0</v>
      </c>
      <c r="AE132" s="86">
        <f t="shared" si="83"/>
        <v>0</v>
      </c>
      <c r="AF132" s="86">
        <f t="shared" si="83"/>
        <v>0</v>
      </c>
      <c r="AG132" s="86">
        <f t="shared" si="83"/>
        <v>0</v>
      </c>
      <c r="AH132" s="86">
        <f t="shared" si="83"/>
        <v>0</v>
      </c>
      <c r="AI132" s="86">
        <f t="shared" si="83"/>
        <v>0</v>
      </c>
      <c r="AJ132" s="86">
        <f t="shared" si="83"/>
        <v>0</v>
      </c>
      <c r="AK132" s="86">
        <f t="shared" si="83"/>
        <v>0</v>
      </c>
      <c r="AL132" s="86">
        <f t="shared" si="83"/>
        <v>0</v>
      </c>
    </row>
    <row r="133" spans="2:38" x14ac:dyDescent="0.35">
      <c r="C133" s="25">
        <f t="shared" ref="C133:C143" si="84">C132+1</f>
        <v>2</v>
      </c>
      <c r="D133" s="17" t="s">
        <v>186</v>
      </c>
      <c r="K133" s="59" t="str">
        <f t="shared" si="81"/>
        <v>MMJPY</v>
      </c>
      <c r="L133" s="60">
        <f t="shared" si="82"/>
        <v>0</v>
      </c>
      <c r="O133" s="86">
        <f t="shared" ref="O133:AD143" si="85">O53</f>
        <v>0</v>
      </c>
      <c r="P133" s="86">
        <f t="shared" si="85"/>
        <v>0</v>
      </c>
      <c r="Q133" s="86">
        <f t="shared" si="85"/>
        <v>0</v>
      </c>
      <c r="R133" s="86">
        <f t="shared" si="85"/>
        <v>0</v>
      </c>
      <c r="S133" s="86">
        <f t="shared" si="85"/>
        <v>0</v>
      </c>
      <c r="T133" s="86">
        <f t="shared" si="85"/>
        <v>0</v>
      </c>
      <c r="U133" s="86">
        <f t="shared" si="85"/>
        <v>0</v>
      </c>
      <c r="V133" s="86">
        <f t="shared" si="85"/>
        <v>0</v>
      </c>
      <c r="W133" s="86">
        <f t="shared" si="85"/>
        <v>0</v>
      </c>
      <c r="X133" s="86">
        <f t="shared" si="85"/>
        <v>0</v>
      </c>
      <c r="Y133" s="86">
        <f t="shared" si="85"/>
        <v>0</v>
      </c>
      <c r="Z133" s="86">
        <f t="shared" si="85"/>
        <v>0</v>
      </c>
      <c r="AA133" s="86">
        <f t="shared" si="85"/>
        <v>0</v>
      </c>
      <c r="AB133" s="86">
        <f t="shared" si="85"/>
        <v>0</v>
      </c>
      <c r="AC133" s="86">
        <f t="shared" si="85"/>
        <v>0</v>
      </c>
      <c r="AD133" s="86">
        <f t="shared" si="85"/>
        <v>0</v>
      </c>
      <c r="AE133" s="86">
        <f t="shared" si="83"/>
        <v>0</v>
      </c>
      <c r="AF133" s="86">
        <f t="shared" si="83"/>
        <v>0</v>
      </c>
      <c r="AG133" s="86">
        <f t="shared" si="83"/>
        <v>0</v>
      </c>
      <c r="AH133" s="86">
        <f t="shared" si="83"/>
        <v>0</v>
      </c>
      <c r="AI133" s="86">
        <f t="shared" si="83"/>
        <v>0</v>
      </c>
      <c r="AJ133" s="86">
        <f t="shared" si="83"/>
        <v>0</v>
      </c>
      <c r="AK133" s="86">
        <f t="shared" si="83"/>
        <v>0</v>
      </c>
      <c r="AL133" s="86">
        <f t="shared" si="83"/>
        <v>0</v>
      </c>
    </row>
    <row r="134" spans="2:38" x14ac:dyDescent="0.35">
      <c r="C134" s="25">
        <f t="shared" si="84"/>
        <v>3</v>
      </c>
      <c r="D134" s="17" t="s">
        <v>187</v>
      </c>
      <c r="K134" s="59" t="str">
        <f t="shared" si="81"/>
        <v>MMJPY</v>
      </c>
      <c r="L134" s="60">
        <f t="shared" si="82"/>
        <v>590</v>
      </c>
      <c r="O134" s="86">
        <f t="shared" si="85"/>
        <v>590</v>
      </c>
      <c r="P134" s="86">
        <f t="shared" si="83"/>
        <v>0</v>
      </c>
      <c r="Q134" s="86">
        <f t="shared" si="83"/>
        <v>0</v>
      </c>
      <c r="R134" s="86">
        <f t="shared" si="83"/>
        <v>0</v>
      </c>
      <c r="S134" s="86">
        <f t="shared" si="83"/>
        <v>0</v>
      </c>
      <c r="T134" s="86">
        <f t="shared" si="83"/>
        <v>0</v>
      </c>
      <c r="U134" s="86">
        <f t="shared" si="83"/>
        <v>0</v>
      </c>
      <c r="V134" s="86">
        <f t="shared" si="83"/>
        <v>0</v>
      </c>
      <c r="W134" s="86">
        <f t="shared" si="83"/>
        <v>0</v>
      </c>
      <c r="X134" s="86">
        <f t="shared" si="83"/>
        <v>0</v>
      </c>
      <c r="Y134" s="86">
        <f t="shared" si="83"/>
        <v>0</v>
      </c>
      <c r="Z134" s="86">
        <f t="shared" si="83"/>
        <v>0</v>
      </c>
      <c r="AA134" s="86">
        <f t="shared" si="83"/>
        <v>0</v>
      </c>
      <c r="AB134" s="86">
        <f t="shared" si="83"/>
        <v>0</v>
      </c>
      <c r="AC134" s="86">
        <f t="shared" si="83"/>
        <v>0</v>
      </c>
      <c r="AD134" s="86">
        <f t="shared" si="83"/>
        <v>0</v>
      </c>
      <c r="AE134" s="86">
        <f t="shared" si="83"/>
        <v>0</v>
      </c>
      <c r="AF134" s="86">
        <f t="shared" si="83"/>
        <v>0</v>
      </c>
      <c r="AG134" s="86">
        <f t="shared" si="83"/>
        <v>0</v>
      </c>
      <c r="AH134" s="86">
        <f t="shared" si="83"/>
        <v>0</v>
      </c>
      <c r="AI134" s="86">
        <f t="shared" si="83"/>
        <v>0</v>
      </c>
      <c r="AJ134" s="86">
        <f t="shared" si="83"/>
        <v>0</v>
      </c>
      <c r="AK134" s="86">
        <f t="shared" si="83"/>
        <v>0</v>
      </c>
      <c r="AL134" s="86">
        <f t="shared" si="83"/>
        <v>0</v>
      </c>
    </row>
    <row r="135" spans="2:38" x14ac:dyDescent="0.35">
      <c r="C135" s="25">
        <f t="shared" si="84"/>
        <v>4</v>
      </c>
      <c r="D135" s="17" t="s">
        <v>188</v>
      </c>
      <c r="K135" s="59" t="str">
        <f t="shared" si="81"/>
        <v>MMJPY</v>
      </c>
      <c r="L135" s="60">
        <f t="shared" si="82"/>
        <v>806</v>
      </c>
      <c r="O135" s="86">
        <f t="shared" si="85"/>
        <v>806</v>
      </c>
      <c r="P135" s="86">
        <f t="shared" si="83"/>
        <v>0</v>
      </c>
      <c r="Q135" s="86">
        <f t="shared" si="83"/>
        <v>0</v>
      </c>
      <c r="R135" s="86">
        <f t="shared" si="83"/>
        <v>0</v>
      </c>
      <c r="S135" s="86">
        <f t="shared" si="83"/>
        <v>0</v>
      </c>
      <c r="T135" s="86">
        <f t="shared" si="83"/>
        <v>0</v>
      </c>
      <c r="U135" s="86">
        <f t="shared" si="83"/>
        <v>0</v>
      </c>
      <c r="V135" s="86">
        <f t="shared" si="83"/>
        <v>0</v>
      </c>
      <c r="W135" s="86">
        <f t="shared" si="83"/>
        <v>0</v>
      </c>
      <c r="X135" s="86">
        <f t="shared" si="83"/>
        <v>0</v>
      </c>
      <c r="Y135" s="86">
        <f t="shared" si="83"/>
        <v>0</v>
      </c>
      <c r="Z135" s="86">
        <f t="shared" si="83"/>
        <v>0</v>
      </c>
      <c r="AA135" s="86">
        <f t="shared" si="83"/>
        <v>0</v>
      </c>
      <c r="AB135" s="86">
        <f t="shared" si="83"/>
        <v>0</v>
      </c>
      <c r="AC135" s="86">
        <f t="shared" si="83"/>
        <v>0</v>
      </c>
      <c r="AD135" s="86">
        <f t="shared" si="83"/>
        <v>0</v>
      </c>
      <c r="AE135" s="86">
        <f t="shared" si="83"/>
        <v>0</v>
      </c>
      <c r="AF135" s="86">
        <f t="shared" si="83"/>
        <v>0</v>
      </c>
      <c r="AG135" s="86">
        <f t="shared" si="83"/>
        <v>0</v>
      </c>
      <c r="AH135" s="86">
        <f t="shared" si="83"/>
        <v>0</v>
      </c>
      <c r="AI135" s="86">
        <f t="shared" si="83"/>
        <v>0</v>
      </c>
      <c r="AJ135" s="86">
        <f t="shared" si="83"/>
        <v>0</v>
      </c>
      <c r="AK135" s="86">
        <f t="shared" si="83"/>
        <v>0</v>
      </c>
      <c r="AL135" s="86">
        <f t="shared" si="83"/>
        <v>0</v>
      </c>
    </row>
    <row r="136" spans="2:38" x14ac:dyDescent="0.35">
      <c r="C136" s="25">
        <f t="shared" si="84"/>
        <v>5</v>
      </c>
      <c r="D136" s="17" t="s">
        <v>189</v>
      </c>
      <c r="K136" s="59" t="str">
        <f t="shared" si="81"/>
        <v>MMJPY</v>
      </c>
      <c r="L136" s="60">
        <f t="shared" si="82"/>
        <v>657</v>
      </c>
      <c r="O136" s="86">
        <f t="shared" si="85"/>
        <v>202</v>
      </c>
      <c r="P136" s="86">
        <f t="shared" si="83"/>
        <v>211</v>
      </c>
      <c r="Q136" s="86">
        <f t="shared" si="83"/>
        <v>244</v>
      </c>
      <c r="R136" s="86">
        <f t="shared" si="83"/>
        <v>0</v>
      </c>
      <c r="S136" s="86">
        <f t="shared" si="83"/>
        <v>0</v>
      </c>
      <c r="T136" s="86">
        <f t="shared" si="83"/>
        <v>0</v>
      </c>
      <c r="U136" s="86">
        <f t="shared" si="83"/>
        <v>0</v>
      </c>
      <c r="V136" s="86">
        <f t="shared" si="83"/>
        <v>0</v>
      </c>
      <c r="W136" s="86">
        <f t="shared" si="83"/>
        <v>0</v>
      </c>
      <c r="X136" s="86">
        <f t="shared" si="83"/>
        <v>0</v>
      </c>
      <c r="Y136" s="86">
        <f t="shared" si="83"/>
        <v>0</v>
      </c>
      <c r="Z136" s="86">
        <f t="shared" si="83"/>
        <v>0</v>
      </c>
      <c r="AA136" s="86">
        <f t="shared" si="83"/>
        <v>0</v>
      </c>
      <c r="AB136" s="86">
        <f t="shared" si="83"/>
        <v>0</v>
      </c>
      <c r="AC136" s="86">
        <f t="shared" si="83"/>
        <v>0</v>
      </c>
      <c r="AD136" s="86">
        <f t="shared" si="83"/>
        <v>0</v>
      </c>
      <c r="AE136" s="86">
        <f t="shared" si="83"/>
        <v>0</v>
      </c>
      <c r="AF136" s="86">
        <f t="shared" si="83"/>
        <v>0</v>
      </c>
      <c r="AG136" s="86">
        <f t="shared" si="83"/>
        <v>0</v>
      </c>
      <c r="AH136" s="86">
        <f t="shared" si="83"/>
        <v>0</v>
      </c>
      <c r="AI136" s="86">
        <f t="shared" si="83"/>
        <v>0</v>
      </c>
      <c r="AJ136" s="86">
        <f t="shared" si="83"/>
        <v>0</v>
      </c>
      <c r="AK136" s="86">
        <f t="shared" si="83"/>
        <v>0</v>
      </c>
      <c r="AL136" s="86">
        <f t="shared" si="83"/>
        <v>0</v>
      </c>
    </row>
    <row r="137" spans="2:38" x14ac:dyDescent="0.35">
      <c r="C137" s="25">
        <f t="shared" si="84"/>
        <v>6</v>
      </c>
      <c r="D137" s="17" t="s">
        <v>190</v>
      </c>
      <c r="K137" s="59" t="str">
        <f t="shared" si="81"/>
        <v>MMJPY</v>
      </c>
      <c r="L137" s="60">
        <f t="shared" si="82"/>
        <v>1051.9601755565211</v>
      </c>
      <c r="O137" s="86">
        <f t="shared" si="85"/>
        <v>103</v>
      </c>
      <c r="P137" s="86">
        <f t="shared" si="83"/>
        <v>145</v>
      </c>
      <c r="Q137" s="86">
        <f t="shared" si="83"/>
        <v>114</v>
      </c>
      <c r="R137" s="86">
        <f t="shared" si="83"/>
        <v>119</v>
      </c>
      <c r="S137" s="86">
        <f t="shared" si="83"/>
        <v>122.57000000000001</v>
      </c>
      <c r="T137" s="86">
        <f t="shared" si="83"/>
        <v>126.59298246575345</v>
      </c>
      <c r="U137" s="86">
        <f t="shared" si="83"/>
        <v>130.03451300000003</v>
      </c>
      <c r="V137" s="86">
        <f t="shared" si="83"/>
        <v>133.93554839000004</v>
      </c>
      <c r="W137" s="86">
        <f t="shared" si="83"/>
        <v>57.82713170076741</v>
      </c>
      <c r="X137" s="86">
        <f t="shared" si="83"/>
        <v>0</v>
      </c>
      <c r="Y137" s="86">
        <f t="shared" si="83"/>
        <v>0</v>
      </c>
      <c r="Z137" s="86">
        <f t="shared" si="83"/>
        <v>0</v>
      </c>
      <c r="AA137" s="86">
        <f t="shared" si="83"/>
        <v>0</v>
      </c>
      <c r="AB137" s="86">
        <f t="shared" si="83"/>
        <v>0</v>
      </c>
      <c r="AC137" s="86">
        <f t="shared" si="83"/>
        <v>0</v>
      </c>
      <c r="AD137" s="86">
        <f t="shared" si="83"/>
        <v>0</v>
      </c>
      <c r="AE137" s="86">
        <f t="shared" si="83"/>
        <v>0</v>
      </c>
      <c r="AF137" s="86">
        <f t="shared" si="83"/>
        <v>0</v>
      </c>
      <c r="AG137" s="86">
        <f t="shared" si="83"/>
        <v>0</v>
      </c>
      <c r="AH137" s="86">
        <f t="shared" si="83"/>
        <v>0</v>
      </c>
      <c r="AI137" s="86">
        <f t="shared" si="83"/>
        <v>0</v>
      </c>
      <c r="AJ137" s="86">
        <f t="shared" si="83"/>
        <v>0</v>
      </c>
      <c r="AK137" s="86">
        <f t="shared" si="83"/>
        <v>0</v>
      </c>
      <c r="AL137" s="86">
        <f t="shared" si="83"/>
        <v>0</v>
      </c>
    </row>
    <row r="138" spans="2:38" x14ac:dyDescent="0.35">
      <c r="C138" s="25">
        <f t="shared" si="84"/>
        <v>7</v>
      </c>
      <c r="D138" s="17" t="s">
        <v>191</v>
      </c>
      <c r="K138" s="59" t="str">
        <f t="shared" si="81"/>
        <v>MMJPY</v>
      </c>
      <c r="L138" s="60">
        <f t="shared" si="82"/>
        <v>709.98145689927503</v>
      </c>
      <c r="O138" s="86">
        <f t="shared" si="85"/>
        <v>112</v>
      </c>
      <c r="P138" s="86">
        <f t="shared" si="83"/>
        <v>77</v>
      </c>
      <c r="Q138" s="86">
        <f t="shared" si="83"/>
        <v>94</v>
      </c>
      <c r="R138" s="86">
        <f t="shared" si="83"/>
        <v>67</v>
      </c>
      <c r="S138" s="86">
        <f t="shared" si="83"/>
        <v>69.010000000000005</v>
      </c>
      <c r="T138" s="86">
        <f t="shared" si="83"/>
        <v>71.27504054794521</v>
      </c>
      <c r="U138" s="86">
        <f t="shared" si="83"/>
        <v>73.212709000000004</v>
      </c>
      <c r="V138" s="86">
        <f t="shared" si="83"/>
        <v>75.409090270000007</v>
      </c>
      <c r="W138" s="86">
        <f t="shared" si="83"/>
        <v>71.074617081329876</v>
      </c>
      <c r="X138" s="86">
        <f t="shared" si="83"/>
        <v>0</v>
      </c>
      <c r="Y138" s="86">
        <f t="shared" si="83"/>
        <v>0</v>
      </c>
      <c r="Z138" s="86">
        <f t="shared" si="83"/>
        <v>0</v>
      </c>
      <c r="AA138" s="86">
        <f t="shared" si="83"/>
        <v>0</v>
      </c>
      <c r="AB138" s="86">
        <f t="shared" si="83"/>
        <v>0</v>
      </c>
      <c r="AC138" s="86">
        <f t="shared" si="83"/>
        <v>0</v>
      </c>
      <c r="AD138" s="86">
        <f t="shared" si="83"/>
        <v>0</v>
      </c>
      <c r="AE138" s="86">
        <f t="shared" si="83"/>
        <v>0</v>
      </c>
      <c r="AF138" s="86">
        <f t="shared" si="83"/>
        <v>0</v>
      </c>
      <c r="AG138" s="86">
        <f t="shared" si="83"/>
        <v>0</v>
      </c>
      <c r="AH138" s="86">
        <f t="shared" si="83"/>
        <v>0</v>
      </c>
      <c r="AI138" s="86">
        <f t="shared" si="83"/>
        <v>0</v>
      </c>
      <c r="AJ138" s="86">
        <f t="shared" si="83"/>
        <v>0</v>
      </c>
      <c r="AK138" s="86">
        <f t="shared" si="83"/>
        <v>0</v>
      </c>
      <c r="AL138" s="86">
        <f t="shared" si="83"/>
        <v>0</v>
      </c>
    </row>
    <row r="139" spans="2:38" x14ac:dyDescent="0.35">
      <c r="C139" s="25">
        <f t="shared" si="84"/>
        <v>8</v>
      </c>
      <c r="D139" s="17" t="s">
        <v>192</v>
      </c>
      <c r="K139" s="59" t="str">
        <f t="shared" si="81"/>
        <v>MMJPY</v>
      </c>
      <c r="L139" s="60">
        <f t="shared" si="82"/>
        <v>2850.7062487565809</v>
      </c>
      <c r="O139" s="86">
        <f t="shared" si="85"/>
        <v>238</v>
      </c>
      <c r="P139" s="86">
        <f t="shared" si="83"/>
        <v>183</v>
      </c>
      <c r="Q139" s="86">
        <f t="shared" si="83"/>
        <v>189</v>
      </c>
      <c r="R139" s="86">
        <f t="shared" si="83"/>
        <v>205</v>
      </c>
      <c r="S139" s="86">
        <f t="shared" si="83"/>
        <v>211.15</v>
      </c>
      <c r="T139" s="86">
        <f t="shared" si="83"/>
        <v>218.08034794520552</v>
      </c>
      <c r="U139" s="86">
        <f t="shared" si="83"/>
        <v>224.00903500000007</v>
      </c>
      <c r="V139" s="86">
        <f t="shared" si="83"/>
        <v>230.72930605000008</v>
      </c>
      <c r="W139" s="86">
        <f t="shared" si="83"/>
        <v>237.65118523150008</v>
      </c>
      <c r="X139" s="86">
        <f t="shared" si="83"/>
        <v>245.45135290019425</v>
      </c>
      <c r="Y139" s="86">
        <f t="shared" si="83"/>
        <v>252.12414241209845</v>
      </c>
      <c r="Z139" s="86">
        <f t="shared" si="83"/>
        <v>259.68786668446143</v>
      </c>
      <c r="AA139" s="86">
        <f t="shared" si="83"/>
        <v>156.8230125331205</v>
      </c>
      <c r="AB139" s="86">
        <f t="shared" si="83"/>
        <v>0</v>
      </c>
      <c r="AC139" s="86">
        <f t="shared" si="83"/>
        <v>0</v>
      </c>
      <c r="AD139" s="86">
        <f t="shared" si="83"/>
        <v>0</v>
      </c>
      <c r="AE139" s="86">
        <f t="shared" si="83"/>
        <v>0</v>
      </c>
      <c r="AF139" s="86">
        <f t="shared" si="83"/>
        <v>0</v>
      </c>
      <c r="AG139" s="86">
        <f t="shared" si="83"/>
        <v>0</v>
      </c>
      <c r="AH139" s="86">
        <f t="shared" si="83"/>
        <v>0</v>
      </c>
      <c r="AI139" s="86">
        <f t="shared" si="83"/>
        <v>0</v>
      </c>
      <c r="AJ139" s="86">
        <f t="shared" si="83"/>
        <v>0</v>
      </c>
      <c r="AK139" s="86">
        <f t="shared" si="83"/>
        <v>0</v>
      </c>
      <c r="AL139" s="86">
        <f t="shared" si="83"/>
        <v>0</v>
      </c>
    </row>
    <row r="140" spans="2:38" x14ac:dyDescent="0.35">
      <c r="C140" s="25">
        <f t="shared" si="84"/>
        <v>9</v>
      </c>
      <c r="D140" s="17" t="s">
        <v>193</v>
      </c>
      <c r="K140" s="59" t="str">
        <f t="shared" si="81"/>
        <v>MMJPY</v>
      </c>
      <c r="L140" s="60">
        <f t="shared" si="82"/>
        <v>3470.0334645125113</v>
      </c>
      <c r="O140" s="86">
        <f t="shared" si="85"/>
        <v>207</v>
      </c>
      <c r="P140" s="86">
        <f t="shared" si="83"/>
        <v>230</v>
      </c>
      <c r="Q140" s="86">
        <f t="shared" si="83"/>
        <v>145</v>
      </c>
      <c r="R140" s="86">
        <f t="shared" si="83"/>
        <v>200</v>
      </c>
      <c r="S140" s="86">
        <f t="shared" si="83"/>
        <v>206</v>
      </c>
      <c r="T140" s="86">
        <f t="shared" si="83"/>
        <v>212.76131506849316</v>
      </c>
      <c r="U140" s="86">
        <f t="shared" si="83"/>
        <v>218.5454</v>
      </c>
      <c r="V140" s="86">
        <f t="shared" si="83"/>
        <v>225.10176200000001</v>
      </c>
      <c r="W140" s="86">
        <f t="shared" si="83"/>
        <v>231.85481486</v>
      </c>
      <c r="X140" s="86">
        <f t="shared" si="83"/>
        <v>239.46473453677478</v>
      </c>
      <c r="Y140" s="86">
        <f t="shared" si="83"/>
        <v>245.97477308497398</v>
      </c>
      <c r="Z140" s="86">
        <f t="shared" si="83"/>
        <v>253.35401627752321</v>
      </c>
      <c r="AA140" s="86">
        <f t="shared" si="83"/>
        <v>260.95463676584893</v>
      </c>
      <c r="AB140" s="86">
        <f t="shared" si="83"/>
        <v>269.51966840545128</v>
      </c>
      <c r="AC140" s="86">
        <f t="shared" si="83"/>
        <v>276.84677414488914</v>
      </c>
      <c r="AD140" s="86">
        <f t="shared" si="83"/>
        <v>47.655569368557224</v>
      </c>
      <c r="AE140" s="86">
        <f t="shared" si="83"/>
        <v>0</v>
      </c>
      <c r="AF140" s="86">
        <f t="shared" si="83"/>
        <v>0</v>
      </c>
      <c r="AG140" s="86">
        <f t="shared" si="83"/>
        <v>0</v>
      </c>
      <c r="AH140" s="86">
        <f t="shared" si="83"/>
        <v>0</v>
      </c>
      <c r="AI140" s="86">
        <f t="shared" si="83"/>
        <v>0</v>
      </c>
      <c r="AJ140" s="86">
        <f t="shared" si="83"/>
        <v>0</v>
      </c>
      <c r="AK140" s="86">
        <f t="shared" si="83"/>
        <v>0</v>
      </c>
      <c r="AL140" s="86">
        <f t="shared" si="83"/>
        <v>0</v>
      </c>
    </row>
    <row r="141" spans="2:38" x14ac:dyDescent="0.35">
      <c r="C141" s="25">
        <f t="shared" si="84"/>
        <v>10</v>
      </c>
      <c r="D141" s="17" t="s">
        <v>194</v>
      </c>
      <c r="K141" s="59" t="str">
        <f t="shared" si="81"/>
        <v>MMJPY</v>
      </c>
      <c r="L141" s="60">
        <f t="shared" si="82"/>
        <v>4211.396991697573</v>
      </c>
      <c r="O141" s="86">
        <f t="shared" si="85"/>
        <v>241</v>
      </c>
      <c r="P141" s="86">
        <f t="shared" si="83"/>
        <v>244</v>
      </c>
      <c r="Q141" s="86">
        <f t="shared" si="83"/>
        <v>274</v>
      </c>
      <c r="R141" s="86">
        <f t="shared" si="83"/>
        <v>226</v>
      </c>
      <c r="S141" s="86">
        <f t="shared" si="83"/>
        <v>232.78</v>
      </c>
      <c r="T141" s="86">
        <f t="shared" si="83"/>
        <v>240.42028602739728</v>
      </c>
      <c r="U141" s="86">
        <f t="shared" si="83"/>
        <v>246.95630200000002</v>
      </c>
      <c r="V141" s="86">
        <f t="shared" si="83"/>
        <v>254.36499106000002</v>
      </c>
      <c r="W141" s="86">
        <f t="shared" si="83"/>
        <v>261.99594079180002</v>
      </c>
      <c r="X141" s="86">
        <f t="shared" si="83"/>
        <v>270.59515002655559</v>
      </c>
      <c r="Y141" s="86">
        <f t="shared" si="83"/>
        <v>277.95149358602072</v>
      </c>
      <c r="Z141" s="86">
        <f t="shared" si="83"/>
        <v>286.29003839360132</v>
      </c>
      <c r="AA141" s="86">
        <f t="shared" si="83"/>
        <v>294.87873954540936</v>
      </c>
      <c r="AB141" s="86">
        <f t="shared" si="83"/>
        <v>304.55722529816012</v>
      </c>
      <c r="AC141" s="86">
        <f t="shared" si="83"/>
        <v>312.83685478372485</v>
      </c>
      <c r="AD141" s="86">
        <f t="shared" si="83"/>
        <v>242.76997018490428</v>
      </c>
      <c r="AE141" s="86">
        <f t="shared" si="83"/>
        <v>0</v>
      </c>
      <c r="AF141" s="86">
        <f t="shared" si="83"/>
        <v>0</v>
      </c>
      <c r="AG141" s="86">
        <f t="shared" si="83"/>
        <v>0</v>
      </c>
      <c r="AH141" s="86">
        <f t="shared" si="83"/>
        <v>0</v>
      </c>
      <c r="AI141" s="86">
        <f t="shared" si="83"/>
        <v>0</v>
      </c>
      <c r="AJ141" s="86">
        <f t="shared" si="83"/>
        <v>0</v>
      </c>
      <c r="AK141" s="86">
        <f t="shared" si="83"/>
        <v>0</v>
      </c>
      <c r="AL141" s="86">
        <f t="shared" si="83"/>
        <v>0</v>
      </c>
    </row>
    <row r="142" spans="2:38" x14ac:dyDescent="0.35">
      <c r="C142" s="25">
        <f t="shared" si="84"/>
        <v>11</v>
      </c>
      <c r="D142" s="17" t="s">
        <v>195</v>
      </c>
      <c r="K142" s="59" t="str">
        <f t="shared" si="81"/>
        <v>MMJPY</v>
      </c>
      <c r="L142" s="60">
        <f t="shared" si="82"/>
        <v>1617.5954410248492</v>
      </c>
      <c r="O142" s="86">
        <f t="shared" si="85"/>
        <v>0</v>
      </c>
      <c r="P142" s="86">
        <f t="shared" si="83"/>
        <v>0</v>
      </c>
      <c r="Q142" s="86">
        <f t="shared" si="83"/>
        <v>0</v>
      </c>
      <c r="R142" s="86">
        <f t="shared" si="83"/>
        <v>0</v>
      </c>
      <c r="S142" s="86">
        <f t="shared" si="83"/>
        <v>0</v>
      </c>
      <c r="T142" s="86">
        <f t="shared" si="83"/>
        <v>0</v>
      </c>
      <c r="U142" s="86">
        <f t="shared" si="83"/>
        <v>149.58904109589039</v>
      </c>
      <c r="V142" s="86">
        <f t="shared" si="83"/>
        <v>309</v>
      </c>
      <c r="W142" s="86">
        <f t="shared" si="83"/>
        <v>318.27</v>
      </c>
      <c r="X142" s="86">
        <f t="shared" si="83"/>
        <v>328.71623178082189</v>
      </c>
      <c r="Y142" s="86">
        <f t="shared" si="83"/>
        <v>337.65264299999996</v>
      </c>
      <c r="Z142" s="86">
        <f t="shared" si="83"/>
        <v>174.36752514813696</v>
      </c>
      <c r="AA142" s="86">
        <f t="shared" si="83"/>
        <v>0</v>
      </c>
      <c r="AB142" s="86">
        <f t="shared" si="83"/>
        <v>0</v>
      </c>
      <c r="AC142" s="86">
        <f t="shared" si="83"/>
        <v>0</v>
      </c>
      <c r="AD142" s="86">
        <f t="shared" si="83"/>
        <v>0</v>
      </c>
      <c r="AE142" s="86">
        <f t="shared" si="83"/>
        <v>0</v>
      </c>
      <c r="AF142" s="86">
        <f t="shared" si="83"/>
        <v>0</v>
      </c>
      <c r="AG142" s="86">
        <f t="shared" si="83"/>
        <v>0</v>
      </c>
      <c r="AH142" s="86">
        <f t="shared" si="83"/>
        <v>0</v>
      </c>
      <c r="AI142" s="86">
        <f t="shared" si="83"/>
        <v>0</v>
      </c>
      <c r="AJ142" s="86">
        <f t="shared" si="83"/>
        <v>0</v>
      </c>
      <c r="AK142" s="86">
        <f t="shared" si="83"/>
        <v>0</v>
      </c>
      <c r="AL142" s="86">
        <f t="shared" si="83"/>
        <v>0</v>
      </c>
    </row>
    <row r="143" spans="2:38" x14ac:dyDescent="0.35">
      <c r="C143" s="25">
        <f t="shared" si="84"/>
        <v>12</v>
      </c>
      <c r="D143" s="17" t="s">
        <v>196</v>
      </c>
      <c r="K143" s="59" t="str">
        <f t="shared" si="81"/>
        <v>MMJPY</v>
      </c>
      <c r="L143" s="60">
        <f t="shared" si="82"/>
        <v>2695.9488030779462</v>
      </c>
      <c r="O143" s="86">
        <f t="shared" si="85"/>
        <v>0</v>
      </c>
      <c r="P143" s="86">
        <f t="shared" si="83"/>
        <v>0</v>
      </c>
      <c r="Q143" s="86">
        <f t="shared" si="83"/>
        <v>0</v>
      </c>
      <c r="R143" s="86">
        <f t="shared" si="83"/>
        <v>0</v>
      </c>
      <c r="S143" s="86">
        <f t="shared" si="83"/>
        <v>0</v>
      </c>
      <c r="T143" s="86">
        <f t="shared" si="83"/>
        <v>0</v>
      </c>
      <c r="U143" s="86">
        <f t="shared" si="83"/>
        <v>0</v>
      </c>
      <c r="V143" s="86">
        <f t="shared" si="83"/>
        <v>249.31506849315068</v>
      </c>
      <c r="W143" s="86">
        <f t="shared" si="83"/>
        <v>515</v>
      </c>
      <c r="X143" s="86">
        <f t="shared" si="83"/>
        <v>531.90328767123299</v>
      </c>
      <c r="Y143" s="86">
        <f t="shared" si="83"/>
        <v>546.36350000000016</v>
      </c>
      <c r="Z143" s="86">
        <f t="shared" si="83"/>
        <v>562.75440500000013</v>
      </c>
      <c r="AA143" s="86">
        <f t="shared" si="83"/>
        <v>290.61254191356176</v>
      </c>
      <c r="AB143" s="86">
        <f t="shared" si="83"/>
        <v>0</v>
      </c>
      <c r="AC143" s="86">
        <f t="shared" si="83"/>
        <v>0</v>
      </c>
      <c r="AD143" s="86">
        <f t="shared" si="83"/>
        <v>0</v>
      </c>
      <c r="AE143" s="86">
        <f t="shared" si="83"/>
        <v>0</v>
      </c>
      <c r="AF143" s="86">
        <f t="shared" si="83"/>
        <v>0</v>
      </c>
      <c r="AG143" s="86">
        <f t="shared" ref="AG143:AL143" si="86">AG63</f>
        <v>0</v>
      </c>
      <c r="AH143" s="86">
        <f t="shared" si="86"/>
        <v>0</v>
      </c>
      <c r="AI143" s="86">
        <f t="shared" si="86"/>
        <v>0</v>
      </c>
      <c r="AJ143" s="86">
        <f t="shared" si="86"/>
        <v>0</v>
      </c>
      <c r="AK143" s="86">
        <f t="shared" si="86"/>
        <v>0</v>
      </c>
      <c r="AL143" s="86">
        <f t="shared" si="86"/>
        <v>0</v>
      </c>
    </row>
    <row r="144" spans="2:38" x14ac:dyDescent="0.35">
      <c r="D144" s="8" t="s">
        <v>219</v>
      </c>
      <c r="E144" s="9"/>
      <c r="F144" s="9"/>
      <c r="G144" s="9"/>
      <c r="H144" s="9"/>
      <c r="I144" s="9"/>
      <c r="J144" s="9"/>
      <c r="K144" s="61" t="str">
        <f t="shared" si="81"/>
        <v>MMJPY</v>
      </c>
      <c r="L144" s="62">
        <f t="shared" si="82"/>
        <v>18660.622581525258</v>
      </c>
      <c r="M144" s="9"/>
      <c r="N144" s="9"/>
      <c r="O144" s="78">
        <f>SUM(O132:O143)</f>
        <v>2499</v>
      </c>
      <c r="P144" s="78">
        <f>SUM(P132:P143)</f>
        <v>1090</v>
      </c>
      <c r="Q144" s="78">
        <f>SUM(Q132:Q143)</f>
        <v>1060</v>
      </c>
      <c r="R144" s="78">
        <f>SUM(R132:R143)</f>
        <v>817</v>
      </c>
      <c r="S144" s="78">
        <f>SUM(S132:S143)</f>
        <v>841.51</v>
      </c>
      <c r="T144" s="78">
        <f t="shared" ref="T144:AL144" si="87">SUM(T132:T143)</f>
        <v>869.12997205479462</v>
      </c>
      <c r="U144" s="78">
        <f t="shared" si="87"/>
        <v>1042.3470000958905</v>
      </c>
      <c r="V144" s="78">
        <f t="shared" si="87"/>
        <v>1477.8557662631508</v>
      </c>
      <c r="W144" s="78">
        <f t="shared" si="87"/>
        <v>1693.6736896653974</v>
      </c>
      <c r="X144" s="78">
        <f t="shared" si="87"/>
        <v>1616.1307569155797</v>
      </c>
      <c r="Y144" s="78">
        <f t="shared" si="87"/>
        <v>1660.0665520830933</v>
      </c>
      <c r="Z144" s="78">
        <f t="shared" si="87"/>
        <v>1536.4538515037229</v>
      </c>
      <c r="AA144" s="78">
        <f t="shared" si="87"/>
        <v>1003.2689307579406</v>
      </c>
      <c r="AB144" s="78">
        <f t="shared" si="87"/>
        <v>574.0768937036114</v>
      </c>
      <c r="AC144" s="78">
        <f t="shared" si="87"/>
        <v>589.68362892861398</v>
      </c>
      <c r="AD144" s="78">
        <f t="shared" si="87"/>
        <v>290.42553955346148</v>
      </c>
      <c r="AE144" s="78">
        <f t="shared" si="87"/>
        <v>0</v>
      </c>
      <c r="AF144" s="78">
        <f t="shared" si="87"/>
        <v>0</v>
      </c>
      <c r="AG144" s="78">
        <f t="shared" si="87"/>
        <v>0</v>
      </c>
      <c r="AH144" s="78">
        <f t="shared" si="87"/>
        <v>0</v>
      </c>
      <c r="AI144" s="78">
        <f t="shared" si="87"/>
        <v>0</v>
      </c>
      <c r="AJ144" s="78">
        <f t="shared" si="87"/>
        <v>0</v>
      </c>
      <c r="AK144" s="78">
        <f t="shared" si="87"/>
        <v>0</v>
      </c>
      <c r="AL144" s="78">
        <f t="shared" si="87"/>
        <v>0</v>
      </c>
    </row>
    <row r="146" spans="3:38" x14ac:dyDescent="0.35">
      <c r="C146" s="16" t="s">
        <v>224</v>
      </c>
    </row>
    <row r="147" spans="3:38" x14ac:dyDescent="0.35">
      <c r="D147" s="17" t="s">
        <v>264</v>
      </c>
      <c r="K147" s="59" t="s">
        <v>247</v>
      </c>
      <c r="M147" s="1">
        <v>0.4</v>
      </c>
    </row>
    <row r="149" spans="3:38" x14ac:dyDescent="0.35">
      <c r="C149" s="16" t="s">
        <v>263</v>
      </c>
    </row>
    <row r="150" spans="3:38" x14ac:dyDescent="0.35">
      <c r="C150" s="25">
        <v>1</v>
      </c>
      <c r="D150" s="17" t="s">
        <v>185</v>
      </c>
      <c r="K150" s="59" t="str">
        <f t="shared" ref="K150:K162" si="88">CurrencyUnit.In</f>
        <v>MMJPY</v>
      </c>
      <c r="L150" s="60">
        <f t="shared" ref="L150:L162" si="89" xml:space="preserve"> SUM(O150:AL150)</f>
        <v>0</v>
      </c>
      <c r="O150" s="87">
        <f>'Actual Data'!O78</f>
        <v>0</v>
      </c>
      <c r="P150" s="87">
        <f>'Actual Data'!P78</f>
        <v>0</v>
      </c>
      <c r="Q150" s="87">
        <f>'Actual Data'!Q78</f>
        <v>0</v>
      </c>
      <c r="R150" s="87">
        <f>'Actual Data'!R78</f>
        <v>0</v>
      </c>
      <c r="S150" s="86">
        <f t="shared" ref="S150:AL161" si="90">S132*$M$147</f>
        <v>0</v>
      </c>
      <c r="T150" s="86">
        <f t="shared" si="90"/>
        <v>0</v>
      </c>
      <c r="U150" s="86">
        <f t="shared" si="90"/>
        <v>0</v>
      </c>
      <c r="V150" s="86">
        <f t="shared" si="90"/>
        <v>0</v>
      </c>
      <c r="W150" s="86">
        <f t="shared" si="90"/>
        <v>0</v>
      </c>
      <c r="X150" s="86">
        <f t="shared" si="90"/>
        <v>0</v>
      </c>
      <c r="Y150" s="86">
        <f t="shared" si="90"/>
        <v>0</v>
      </c>
      <c r="Z150" s="86">
        <f t="shared" si="90"/>
        <v>0</v>
      </c>
      <c r="AA150" s="86">
        <f t="shared" si="90"/>
        <v>0</v>
      </c>
      <c r="AB150" s="86">
        <f t="shared" si="90"/>
        <v>0</v>
      </c>
      <c r="AC150" s="86">
        <f t="shared" si="90"/>
        <v>0</v>
      </c>
      <c r="AD150" s="86">
        <f t="shared" si="90"/>
        <v>0</v>
      </c>
      <c r="AE150" s="86">
        <f t="shared" si="90"/>
        <v>0</v>
      </c>
      <c r="AF150" s="86">
        <f t="shared" si="90"/>
        <v>0</v>
      </c>
      <c r="AG150" s="86">
        <f t="shared" si="90"/>
        <v>0</v>
      </c>
      <c r="AH150" s="86">
        <f t="shared" si="90"/>
        <v>0</v>
      </c>
      <c r="AI150" s="86">
        <f t="shared" si="90"/>
        <v>0</v>
      </c>
      <c r="AJ150" s="86">
        <f t="shared" si="90"/>
        <v>0</v>
      </c>
      <c r="AK150" s="86">
        <f t="shared" si="90"/>
        <v>0</v>
      </c>
      <c r="AL150" s="86">
        <f t="shared" si="90"/>
        <v>0</v>
      </c>
    </row>
    <row r="151" spans="3:38" x14ac:dyDescent="0.35">
      <c r="C151" s="25">
        <f t="shared" ref="C151:C161" si="91">C150+1</f>
        <v>2</v>
      </c>
      <c r="D151" s="17" t="s">
        <v>186</v>
      </c>
      <c r="K151" s="59" t="str">
        <f t="shared" si="88"/>
        <v>MMJPY</v>
      </c>
      <c r="L151" s="60">
        <f t="shared" si="89"/>
        <v>0</v>
      </c>
      <c r="O151" s="87">
        <f>'Actual Data'!O79</f>
        <v>0</v>
      </c>
      <c r="P151" s="87">
        <f>'Actual Data'!P79</f>
        <v>0</v>
      </c>
      <c r="Q151" s="87">
        <f>'Actual Data'!Q79</f>
        <v>0</v>
      </c>
      <c r="R151" s="87">
        <f>'Actual Data'!R79</f>
        <v>0</v>
      </c>
      <c r="S151" s="86">
        <f t="shared" ref="S151:AD151" si="92">S133*$M$147</f>
        <v>0</v>
      </c>
      <c r="T151" s="86">
        <f t="shared" si="92"/>
        <v>0</v>
      </c>
      <c r="U151" s="86">
        <f t="shared" si="92"/>
        <v>0</v>
      </c>
      <c r="V151" s="86">
        <f t="shared" si="92"/>
        <v>0</v>
      </c>
      <c r="W151" s="86">
        <f t="shared" si="92"/>
        <v>0</v>
      </c>
      <c r="X151" s="86">
        <f t="shared" si="92"/>
        <v>0</v>
      </c>
      <c r="Y151" s="86">
        <f t="shared" si="92"/>
        <v>0</v>
      </c>
      <c r="Z151" s="86">
        <f t="shared" si="92"/>
        <v>0</v>
      </c>
      <c r="AA151" s="86">
        <f t="shared" si="92"/>
        <v>0</v>
      </c>
      <c r="AB151" s="86">
        <f t="shared" si="92"/>
        <v>0</v>
      </c>
      <c r="AC151" s="86">
        <f t="shared" si="92"/>
        <v>0</v>
      </c>
      <c r="AD151" s="86">
        <f t="shared" si="92"/>
        <v>0</v>
      </c>
      <c r="AE151" s="86">
        <f t="shared" si="90"/>
        <v>0</v>
      </c>
      <c r="AF151" s="86">
        <f t="shared" si="90"/>
        <v>0</v>
      </c>
      <c r="AG151" s="86">
        <f t="shared" si="90"/>
        <v>0</v>
      </c>
      <c r="AH151" s="86">
        <f t="shared" si="90"/>
        <v>0</v>
      </c>
      <c r="AI151" s="86">
        <f t="shared" si="90"/>
        <v>0</v>
      </c>
      <c r="AJ151" s="86">
        <f t="shared" si="90"/>
        <v>0</v>
      </c>
      <c r="AK151" s="86">
        <f t="shared" si="90"/>
        <v>0</v>
      </c>
      <c r="AL151" s="86">
        <f t="shared" si="90"/>
        <v>0</v>
      </c>
    </row>
    <row r="152" spans="3:38" x14ac:dyDescent="0.35">
      <c r="C152" s="25">
        <f t="shared" si="91"/>
        <v>3</v>
      </c>
      <c r="D152" s="17" t="s">
        <v>187</v>
      </c>
      <c r="K152" s="59" t="str">
        <f t="shared" si="88"/>
        <v>MMJPY</v>
      </c>
      <c r="L152" s="60">
        <f t="shared" si="89"/>
        <v>236</v>
      </c>
      <c r="O152" s="87">
        <f>'Actual Data'!O80</f>
        <v>236</v>
      </c>
      <c r="P152" s="87">
        <f>'Actual Data'!P80</f>
        <v>0</v>
      </c>
      <c r="Q152" s="87">
        <f>'Actual Data'!Q80</f>
        <v>0</v>
      </c>
      <c r="R152" s="87">
        <f>'Actual Data'!R80</f>
        <v>0</v>
      </c>
      <c r="S152" s="86">
        <f t="shared" si="90"/>
        <v>0</v>
      </c>
      <c r="T152" s="86">
        <f t="shared" si="90"/>
        <v>0</v>
      </c>
      <c r="U152" s="86">
        <f t="shared" si="90"/>
        <v>0</v>
      </c>
      <c r="V152" s="86">
        <f t="shared" si="90"/>
        <v>0</v>
      </c>
      <c r="W152" s="86">
        <f t="shared" si="90"/>
        <v>0</v>
      </c>
      <c r="X152" s="86">
        <f t="shared" si="90"/>
        <v>0</v>
      </c>
      <c r="Y152" s="86">
        <f t="shared" si="90"/>
        <v>0</v>
      </c>
      <c r="Z152" s="86">
        <f t="shared" si="90"/>
        <v>0</v>
      </c>
      <c r="AA152" s="86">
        <f t="shared" si="90"/>
        <v>0</v>
      </c>
      <c r="AB152" s="86">
        <f t="shared" si="90"/>
        <v>0</v>
      </c>
      <c r="AC152" s="86">
        <f t="shared" si="90"/>
        <v>0</v>
      </c>
      <c r="AD152" s="86">
        <f t="shared" si="90"/>
        <v>0</v>
      </c>
      <c r="AE152" s="86">
        <f t="shared" si="90"/>
        <v>0</v>
      </c>
      <c r="AF152" s="86">
        <f t="shared" si="90"/>
        <v>0</v>
      </c>
      <c r="AG152" s="86">
        <f t="shared" si="90"/>
        <v>0</v>
      </c>
      <c r="AH152" s="86">
        <f t="shared" si="90"/>
        <v>0</v>
      </c>
      <c r="AI152" s="86">
        <f t="shared" si="90"/>
        <v>0</v>
      </c>
      <c r="AJ152" s="86">
        <f t="shared" si="90"/>
        <v>0</v>
      </c>
      <c r="AK152" s="86">
        <f t="shared" si="90"/>
        <v>0</v>
      </c>
      <c r="AL152" s="86">
        <f t="shared" si="90"/>
        <v>0</v>
      </c>
    </row>
    <row r="153" spans="3:38" x14ac:dyDescent="0.35">
      <c r="C153" s="25">
        <f t="shared" si="91"/>
        <v>4</v>
      </c>
      <c r="D153" s="17" t="s">
        <v>188</v>
      </c>
      <c r="K153" s="59" t="str">
        <f t="shared" si="88"/>
        <v>MMJPY</v>
      </c>
      <c r="L153" s="60">
        <f t="shared" si="89"/>
        <v>322</v>
      </c>
      <c r="O153" s="87">
        <f>'Actual Data'!O81</f>
        <v>322</v>
      </c>
      <c r="P153" s="87">
        <f>'Actual Data'!P81</f>
        <v>0</v>
      </c>
      <c r="Q153" s="87">
        <f>'Actual Data'!Q81</f>
        <v>0</v>
      </c>
      <c r="R153" s="87">
        <f>'Actual Data'!R81</f>
        <v>0</v>
      </c>
      <c r="S153" s="86">
        <f t="shared" si="90"/>
        <v>0</v>
      </c>
      <c r="T153" s="86">
        <f t="shared" si="90"/>
        <v>0</v>
      </c>
      <c r="U153" s="86">
        <f t="shared" si="90"/>
        <v>0</v>
      </c>
      <c r="V153" s="86">
        <f t="shared" si="90"/>
        <v>0</v>
      </c>
      <c r="W153" s="86">
        <f t="shared" si="90"/>
        <v>0</v>
      </c>
      <c r="X153" s="86">
        <f t="shared" si="90"/>
        <v>0</v>
      </c>
      <c r="Y153" s="86">
        <f t="shared" si="90"/>
        <v>0</v>
      </c>
      <c r="Z153" s="86">
        <f t="shared" si="90"/>
        <v>0</v>
      </c>
      <c r="AA153" s="86">
        <f t="shared" si="90"/>
        <v>0</v>
      </c>
      <c r="AB153" s="86">
        <f t="shared" si="90"/>
        <v>0</v>
      </c>
      <c r="AC153" s="86">
        <f t="shared" si="90"/>
        <v>0</v>
      </c>
      <c r="AD153" s="86">
        <f t="shared" si="90"/>
        <v>0</v>
      </c>
      <c r="AE153" s="86">
        <f t="shared" si="90"/>
        <v>0</v>
      </c>
      <c r="AF153" s="86">
        <f t="shared" si="90"/>
        <v>0</v>
      </c>
      <c r="AG153" s="86">
        <f t="shared" si="90"/>
        <v>0</v>
      </c>
      <c r="AH153" s="86">
        <f t="shared" si="90"/>
        <v>0</v>
      </c>
      <c r="AI153" s="86">
        <f t="shared" si="90"/>
        <v>0</v>
      </c>
      <c r="AJ153" s="86">
        <f t="shared" si="90"/>
        <v>0</v>
      </c>
      <c r="AK153" s="86">
        <f t="shared" si="90"/>
        <v>0</v>
      </c>
      <c r="AL153" s="86">
        <f t="shared" si="90"/>
        <v>0</v>
      </c>
    </row>
    <row r="154" spans="3:38" x14ac:dyDescent="0.35">
      <c r="C154" s="25">
        <f t="shared" si="91"/>
        <v>5</v>
      </c>
      <c r="D154" s="17" t="s">
        <v>189</v>
      </c>
      <c r="K154" s="59" t="str">
        <f t="shared" si="88"/>
        <v>MMJPY</v>
      </c>
      <c r="L154" s="60">
        <f t="shared" si="89"/>
        <v>263</v>
      </c>
      <c r="O154" s="87">
        <f>'Actual Data'!O82</f>
        <v>81</v>
      </c>
      <c r="P154" s="87">
        <f>'Actual Data'!P82</f>
        <v>84</v>
      </c>
      <c r="Q154" s="87">
        <f>'Actual Data'!Q82</f>
        <v>98</v>
      </c>
      <c r="R154" s="87">
        <f>'Actual Data'!R82</f>
        <v>0</v>
      </c>
      <c r="S154" s="86">
        <f t="shared" si="90"/>
        <v>0</v>
      </c>
      <c r="T154" s="86">
        <f t="shared" si="90"/>
        <v>0</v>
      </c>
      <c r="U154" s="86">
        <f t="shared" si="90"/>
        <v>0</v>
      </c>
      <c r="V154" s="86">
        <f t="shared" si="90"/>
        <v>0</v>
      </c>
      <c r="W154" s="86">
        <f t="shared" si="90"/>
        <v>0</v>
      </c>
      <c r="X154" s="86">
        <f t="shared" si="90"/>
        <v>0</v>
      </c>
      <c r="Y154" s="86">
        <f t="shared" si="90"/>
        <v>0</v>
      </c>
      <c r="Z154" s="86">
        <f t="shared" si="90"/>
        <v>0</v>
      </c>
      <c r="AA154" s="86">
        <f t="shared" si="90"/>
        <v>0</v>
      </c>
      <c r="AB154" s="86">
        <f t="shared" si="90"/>
        <v>0</v>
      </c>
      <c r="AC154" s="86">
        <f t="shared" si="90"/>
        <v>0</v>
      </c>
      <c r="AD154" s="86">
        <f t="shared" si="90"/>
        <v>0</v>
      </c>
      <c r="AE154" s="86">
        <f t="shared" si="90"/>
        <v>0</v>
      </c>
      <c r="AF154" s="86">
        <f t="shared" si="90"/>
        <v>0</v>
      </c>
      <c r="AG154" s="86">
        <f t="shared" si="90"/>
        <v>0</v>
      </c>
      <c r="AH154" s="86">
        <f t="shared" si="90"/>
        <v>0</v>
      </c>
      <c r="AI154" s="86">
        <f t="shared" si="90"/>
        <v>0</v>
      </c>
      <c r="AJ154" s="86">
        <f t="shared" si="90"/>
        <v>0</v>
      </c>
      <c r="AK154" s="86">
        <f t="shared" si="90"/>
        <v>0</v>
      </c>
      <c r="AL154" s="86">
        <f t="shared" si="90"/>
        <v>0</v>
      </c>
    </row>
    <row r="155" spans="3:38" x14ac:dyDescent="0.35">
      <c r="C155" s="25">
        <f t="shared" si="91"/>
        <v>6</v>
      </c>
      <c r="D155" s="17" t="s">
        <v>190</v>
      </c>
      <c r="K155" s="59" t="str">
        <f t="shared" si="88"/>
        <v>MMJPY</v>
      </c>
      <c r="L155" s="60">
        <f t="shared" si="89"/>
        <v>421.38407022260844</v>
      </c>
      <c r="O155" s="87">
        <f>'Actual Data'!O83</f>
        <v>41</v>
      </c>
      <c r="P155" s="87">
        <f>'Actual Data'!P83</f>
        <v>58</v>
      </c>
      <c r="Q155" s="87">
        <f>'Actual Data'!Q83</f>
        <v>46</v>
      </c>
      <c r="R155" s="87">
        <f>'Actual Data'!R83</f>
        <v>48</v>
      </c>
      <c r="S155" s="86">
        <f t="shared" si="90"/>
        <v>49.028000000000006</v>
      </c>
      <c r="T155" s="86">
        <f t="shared" si="90"/>
        <v>50.637192986301386</v>
      </c>
      <c r="U155" s="86">
        <f t="shared" si="90"/>
        <v>52.013805200000014</v>
      </c>
      <c r="V155" s="86">
        <f t="shared" si="90"/>
        <v>53.574219356000015</v>
      </c>
      <c r="W155" s="86">
        <f t="shared" si="90"/>
        <v>23.130852680306965</v>
      </c>
      <c r="X155" s="86">
        <f t="shared" si="90"/>
        <v>0</v>
      </c>
      <c r="Y155" s="86">
        <f t="shared" si="90"/>
        <v>0</v>
      </c>
      <c r="Z155" s="86">
        <f t="shared" si="90"/>
        <v>0</v>
      </c>
      <c r="AA155" s="86">
        <f t="shared" si="90"/>
        <v>0</v>
      </c>
      <c r="AB155" s="86">
        <f t="shared" si="90"/>
        <v>0</v>
      </c>
      <c r="AC155" s="86">
        <f t="shared" si="90"/>
        <v>0</v>
      </c>
      <c r="AD155" s="86">
        <f t="shared" si="90"/>
        <v>0</v>
      </c>
      <c r="AE155" s="86">
        <f t="shared" si="90"/>
        <v>0</v>
      </c>
      <c r="AF155" s="86">
        <f t="shared" si="90"/>
        <v>0</v>
      </c>
      <c r="AG155" s="86">
        <f t="shared" si="90"/>
        <v>0</v>
      </c>
      <c r="AH155" s="86">
        <f t="shared" si="90"/>
        <v>0</v>
      </c>
      <c r="AI155" s="86">
        <f t="shared" si="90"/>
        <v>0</v>
      </c>
      <c r="AJ155" s="86">
        <f t="shared" si="90"/>
        <v>0</v>
      </c>
      <c r="AK155" s="86">
        <f t="shared" si="90"/>
        <v>0</v>
      </c>
      <c r="AL155" s="86">
        <f t="shared" si="90"/>
        <v>0</v>
      </c>
    </row>
    <row r="156" spans="3:38" x14ac:dyDescent="0.35">
      <c r="C156" s="25">
        <f t="shared" si="91"/>
        <v>7</v>
      </c>
      <c r="D156" s="17" t="s">
        <v>191</v>
      </c>
      <c r="K156" s="59" t="str">
        <f t="shared" si="88"/>
        <v>MMJPY</v>
      </c>
      <c r="L156" s="60">
        <f t="shared" si="89"/>
        <v>284.99258275971005</v>
      </c>
      <c r="O156" s="87">
        <f>'Actual Data'!O84</f>
        <v>45</v>
      </c>
      <c r="P156" s="87">
        <f>'Actual Data'!P84</f>
        <v>31</v>
      </c>
      <c r="Q156" s="87">
        <f>'Actual Data'!Q84</f>
        <v>38</v>
      </c>
      <c r="R156" s="87">
        <f>'Actual Data'!R84</f>
        <v>27</v>
      </c>
      <c r="S156" s="86">
        <f t="shared" si="90"/>
        <v>27.604000000000003</v>
      </c>
      <c r="T156" s="86">
        <f t="shared" si="90"/>
        <v>28.510016219178084</v>
      </c>
      <c r="U156" s="86">
        <f t="shared" si="90"/>
        <v>29.285083600000004</v>
      </c>
      <c r="V156" s="86">
        <f t="shared" si="90"/>
        <v>30.163636108000006</v>
      </c>
      <c r="W156" s="86">
        <f t="shared" si="90"/>
        <v>28.42984683253195</v>
      </c>
      <c r="X156" s="86">
        <f t="shared" si="90"/>
        <v>0</v>
      </c>
      <c r="Y156" s="86">
        <f t="shared" si="90"/>
        <v>0</v>
      </c>
      <c r="Z156" s="86">
        <f t="shared" si="90"/>
        <v>0</v>
      </c>
      <c r="AA156" s="86">
        <f t="shared" si="90"/>
        <v>0</v>
      </c>
      <c r="AB156" s="86">
        <f t="shared" si="90"/>
        <v>0</v>
      </c>
      <c r="AC156" s="86">
        <f t="shared" si="90"/>
        <v>0</v>
      </c>
      <c r="AD156" s="86">
        <f t="shared" si="90"/>
        <v>0</v>
      </c>
      <c r="AE156" s="86">
        <f t="shared" si="90"/>
        <v>0</v>
      </c>
      <c r="AF156" s="86">
        <f t="shared" si="90"/>
        <v>0</v>
      </c>
      <c r="AG156" s="86">
        <f t="shared" si="90"/>
        <v>0</v>
      </c>
      <c r="AH156" s="86">
        <f t="shared" si="90"/>
        <v>0</v>
      </c>
      <c r="AI156" s="86">
        <f t="shared" si="90"/>
        <v>0</v>
      </c>
      <c r="AJ156" s="86">
        <f t="shared" si="90"/>
        <v>0</v>
      </c>
      <c r="AK156" s="86">
        <f t="shared" si="90"/>
        <v>0</v>
      </c>
      <c r="AL156" s="86">
        <f t="shared" si="90"/>
        <v>0</v>
      </c>
    </row>
    <row r="157" spans="3:38" x14ac:dyDescent="0.35">
      <c r="C157" s="25">
        <f t="shared" si="91"/>
        <v>8</v>
      </c>
      <c r="D157" s="17" t="s">
        <v>192</v>
      </c>
      <c r="K157" s="59" t="str">
        <f t="shared" si="88"/>
        <v>MMJPY</v>
      </c>
      <c r="L157" s="60">
        <f t="shared" si="89"/>
        <v>1140.2824995026322</v>
      </c>
      <c r="O157" s="87">
        <f>'Actual Data'!O85</f>
        <v>95</v>
      </c>
      <c r="P157" s="87">
        <f>'Actual Data'!P85</f>
        <v>73</v>
      </c>
      <c r="Q157" s="87">
        <f>'Actual Data'!Q85</f>
        <v>76</v>
      </c>
      <c r="R157" s="87">
        <f>'Actual Data'!R85</f>
        <v>82</v>
      </c>
      <c r="S157" s="86">
        <f t="shared" si="90"/>
        <v>84.460000000000008</v>
      </c>
      <c r="T157" s="86">
        <f t="shared" si="90"/>
        <v>87.232139178082207</v>
      </c>
      <c r="U157" s="86">
        <f t="shared" si="90"/>
        <v>89.603614000000036</v>
      </c>
      <c r="V157" s="86">
        <f t="shared" si="90"/>
        <v>92.291722420000042</v>
      </c>
      <c r="W157" s="86">
        <f t="shared" si="90"/>
        <v>95.060474092600032</v>
      </c>
      <c r="X157" s="86">
        <f t="shared" si="90"/>
        <v>98.180541160077709</v>
      </c>
      <c r="Y157" s="86">
        <f t="shared" si="90"/>
        <v>100.84965696483938</v>
      </c>
      <c r="Z157" s="86">
        <f t="shared" si="90"/>
        <v>103.87514667378457</v>
      </c>
      <c r="AA157" s="86">
        <f t="shared" si="90"/>
        <v>62.729205013248205</v>
      </c>
      <c r="AB157" s="86">
        <f t="shared" si="90"/>
        <v>0</v>
      </c>
      <c r="AC157" s="86">
        <f t="shared" si="90"/>
        <v>0</v>
      </c>
      <c r="AD157" s="86">
        <f t="shared" si="90"/>
        <v>0</v>
      </c>
      <c r="AE157" s="86">
        <f t="shared" si="90"/>
        <v>0</v>
      </c>
      <c r="AF157" s="86">
        <f t="shared" si="90"/>
        <v>0</v>
      </c>
      <c r="AG157" s="86">
        <f t="shared" si="90"/>
        <v>0</v>
      </c>
      <c r="AH157" s="86">
        <f t="shared" si="90"/>
        <v>0</v>
      </c>
      <c r="AI157" s="86">
        <f t="shared" si="90"/>
        <v>0</v>
      </c>
      <c r="AJ157" s="86">
        <f t="shared" si="90"/>
        <v>0</v>
      </c>
      <c r="AK157" s="86">
        <f t="shared" si="90"/>
        <v>0</v>
      </c>
      <c r="AL157" s="86">
        <f t="shared" si="90"/>
        <v>0</v>
      </c>
    </row>
    <row r="158" spans="3:38" x14ac:dyDescent="0.35">
      <c r="C158" s="25">
        <f t="shared" si="91"/>
        <v>9</v>
      </c>
      <c r="D158" s="17" t="s">
        <v>193</v>
      </c>
      <c r="K158" s="59" t="str">
        <f t="shared" si="88"/>
        <v>MMJPY</v>
      </c>
      <c r="L158" s="60">
        <f t="shared" si="89"/>
        <v>1388.2133858050047</v>
      </c>
      <c r="O158" s="87">
        <f>'Actual Data'!O86</f>
        <v>83</v>
      </c>
      <c r="P158" s="87">
        <f>'Actual Data'!P86</f>
        <v>92</v>
      </c>
      <c r="Q158" s="87">
        <f>'Actual Data'!Q86</f>
        <v>58</v>
      </c>
      <c r="R158" s="87">
        <f>'Actual Data'!R86</f>
        <v>80</v>
      </c>
      <c r="S158" s="86">
        <f t="shared" si="90"/>
        <v>82.4</v>
      </c>
      <c r="T158" s="86">
        <f t="shared" si="90"/>
        <v>85.10452602739727</v>
      </c>
      <c r="U158" s="86">
        <f t="shared" si="90"/>
        <v>87.41816</v>
      </c>
      <c r="V158" s="86">
        <f t="shared" si="90"/>
        <v>90.040704800000015</v>
      </c>
      <c r="W158" s="86">
        <f t="shared" si="90"/>
        <v>92.741925944000002</v>
      </c>
      <c r="X158" s="86">
        <f t="shared" si="90"/>
        <v>95.785893814709922</v>
      </c>
      <c r="Y158" s="86">
        <f t="shared" si="90"/>
        <v>98.389909233989599</v>
      </c>
      <c r="Z158" s="86">
        <f t="shared" si="90"/>
        <v>101.34160651100929</v>
      </c>
      <c r="AA158" s="86">
        <f t="shared" si="90"/>
        <v>104.38185470633958</v>
      </c>
      <c r="AB158" s="86">
        <f t="shared" si="90"/>
        <v>107.80786736218052</v>
      </c>
      <c r="AC158" s="86">
        <f t="shared" si="90"/>
        <v>110.73870965795567</v>
      </c>
      <c r="AD158" s="86">
        <f t="shared" si="90"/>
        <v>19.062227747422892</v>
      </c>
      <c r="AE158" s="86">
        <f t="shared" si="90"/>
        <v>0</v>
      </c>
      <c r="AF158" s="86">
        <f t="shared" si="90"/>
        <v>0</v>
      </c>
      <c r="AG158" s="86">
        <f t="shared" si="90"/>
        <v>0</v>
      </c>
      <c r="AH158" s="86">
        <f t="shared" si="90"/>
        <v>0</v>
      </c>
      <c r="AI158" s="86">
        <f t="shared" si="90"/>
        <v>0</v>
      </c>
      <c r="AJ158" s="86">
        <f t="shared" si="90"/>
        <v>0</v>
      </c>
      <c r="AK158" s="86">
        <f t="shared" si="90"/>
        <v>0</v>
      </c>
      <c r="AL158" s="86">
        <f t="shared" si="90"/>
        <v>0</v>
      </c>
    </row>
    <row r="159" spans="3:38" x14ac:dyDescent="0.35">
      <c r="C159" s="25">
        <f t="shared" si="91"/>
        <v>10</v>
      </c>
      <c r="D159" s="17" t="s">
        <v>194</v>
      </c>
      <c r="K159" s="59" t="str">
        <f t="shared" si="88"/>
        <v>MMJPY</v>
      </c>
      <c r="L159" s="60">
        <f t="shared" si="89"/>
        <v>1684.5587966790295</v>
      </c>
      <c r="O159" s="87">
        <f>'Actual Data'!O87</f>
        <v>96</v>
      </c>
      <c r="P159" s="87">
        <f>'Actual Data'!P87</f>
        <v>98</v>
      </c>
      <c r="Q159" s="87">
        <f>'Actual Data'!Q87</f>
        <v>110</v>
      </c>
      <c r="R159" s="87">
        <f>'Actual Data'!R87</f>
        <v>90</v>
      </c>
      <c r="S159" s="86">
        <f t="shared" si="90"/>
        <v>93.112000000000009</v>
      </c>
      <c r="T159" s="86">
        <f t="shared" si="90"/>
        <v>96.168114410958921</v>
      </c>
      <c r="U159" s="86">
        <f t="shared" si="90"/>
        <v>98.782520800000015</v>
      </c>
      <c r="V159" s="86">
        <f t="shared" si="90"/>
        <v>101.74599642400001</v>
      </c>
      <c r="W159" s="86">
        <f t="shared" si="90"/>
        <v>104.79837631672001</v>
      </c>
      <c r="X159" s="86">
        <f t="shared" si="90"/>
        <v>108.23806001062223</v>
      </c>
      <c r="Y159" s="86">
        <f t="shared" si="90"/>
        <v>111.1805974344083</v>
      </c>
      <c r="Z159" s="86">
        <f t="shared" si="90"/>
        <v>114.51601535744054</v>
      </c>
      <c r="AA159" s="86">
        <f t="shared" si="90"/>
        <v>117.95149581816375</v>
      </c>
      <c r="AB159" s="86">
        <f t="shared" si="90"/>
        <v>121.82289011926406</v>
      </c>
      <c r="AC159" s="86">
        <f t="shared" si="90"/>
        <v>125.13474191348995</v>
      </c>
      <c r="AD159" s="86">
        <f t="shared" si="90"/>
        <v>97.107988073961721</v>
      </c>
      <c r="AE159" s="86">
        <f t="shared" si="90"/>
        <v>0</v>
      </c>
      <c r="AF159" s="86">
        <f t="shared" si="90"/>
        <v>0</v>
      </c>
      <c r="AG159" s="86">
        <f t="shared" si="90"/>
        <v>0</v>
      </c>
      <c r="AH159" s="86">
        <f t="shared" si="90"/>
        <v>0</v>
      </c>
      <c r="AI159" s="86">
        <f t="shared" si="90"/>
        <v>0</v>
      </c>
      <c r="AJ159" s="86">
        <f t="shared" si="90"/>
        <v>0</v>
      </c>
      <c r="AK159" s="86">
        <f t="shared" si="90"/>
        <v>0</v>
      </c>
      <c r="AL159" s="86">
        <f t="shared" si="90"/>
        <v>0</v>
      </c>
    </row>
    <row r="160" spans="3:38" x14ac:dyDescent="0.35">
      <c r="C160" s="25">
        <f t="shared" si="91"/>
        <v>11</v>
      </c>
      <c r="D160" s="17" t="s">
        <v>195</v>
      </c>
      <c r="K160" s="59" t="str">
        <f t="shared" si="88"/>
        <v>MMJPY</v>
      </c>
      <c r="L160" s="60">
        <f t="shared" si="89"/>
        <v>647.03817640993975</v>
      </c>
      <c r="O160" s="87">
        <f>'Actual Data'!O88</f>
        <v>0</v>
      </c>
      <c r="P160" s="87">
        <f>'Actual Data'!P88</f>
        <v>0</v>
      </c>
      <c r="Q160" s="87">
        <f>'Actual Data'!Q88</f>
        <v>0</v>
      </c>
      <c r="R160" s="87">
        <f>'Actual Data'!R88</f>
        <v>0</v>
      </c>
      <c r="S160" s="86">
        <f t="shared" si="90"/>
        <v>0</v>
      </c>
      <c r="T160" s="86">
        <f t="shared" si="90"/>
        <v>0</v>
      </c>
      <c r="U160" s="86">
        <f t="shared" si="90"/>
        <v>59.835616438356162</v>
      </c>
      <c r="V160" s="86">
        <f t="shared" si="90"/>
        <v>123.60000000000001</v>
      </c>
      <c r="W160" s="86">
        <f t="shared" si="90"/>
        <v>127.30799999999999</v>
      </c>
      <c r="X160" s="86">
        <f t="shared" si="90"/>
        <v>131.48649271232875</v>
      </c>
      <c r="Y160" s="86">
        <f t="shared" si="90"/>
        <v>135.06105719999999</v>
      </c>
      <c r="Z160" s="86">
        <f t="shared" si="90"/>
        <v>69.747010059254791</v>
      </c>
      <c r="AA160" s="86">
        <f t="shared" si="90"/>
        <v>0</v>
      </c>
      <c r="AB160" s="86">
        <f t="shared" si="90"/>
        <v>0</v>
      </c>
      <c r="AC160" s="86">
        <f t="shared" si="90"/>
        <v>0</v>
      </c>
      <c r="AD160" s="86">
        <f t="shared" si="90"/>
        <v>0</v>
      </c>
      <c r="AE160" s="86">
        <f t="shared" si="90"/>
        <v>0</v>
      </c>
      <c r="AF160" s="86">
        <f t="shared" si="90"/>
        <v>0</v>
      </c>
      <c r="AG160" s="86">
        <f t="shared" si="90"/>
        <v>0</v>
      </c>
      <c r="AH160" s="86">
        <f t="shared" si="90"/>
        <v>0</v>
      </c>
      <c r="AI160" s="86">
        <f t="shared" si="90"/>
        <v>0</v>
      </c>
      <c r="AJ160" s="86">
        <f t="shared" si="90"/>
        <v>0</v>
      </c>
      <c r="AK160" s="86">
        <f t="shared" si="90"/>
        <v>0</v>
      </c>
      <c r="AL160" s="86">
        <f t="shared" si="90"/>
        <v>0</v>
      </c>
    </row>
    <row r="161" spans="2:38" x14ac:dyDescent="0.35">
      <c r="C161" s="25">
        <f t="shared" si="91"/>
        <v>12</v>
      </c>
      <c r="D161" s="17" t="s">
        <v>196</v>
      </c>
      <c r="K161" s="59" t="str">
        <f t="shared" si="88"/>
        <v>MMJPY</v>
      </c>
      <c r="L161" s="60">
        <f t="shared" si="89"/>
        <v>1078.3795212311784</v>
      </c>
      <c r="O161" s="87">
        <f>'Actual Data'!O89</f>
        <v>0</v>
      </c>
      <c r="P161" s="87">
        <f>'Actual Data'!P89</f>
        <v>0</v>
      </c>
      <c r="Q161" s="87">
        <f>'Actual Data'!Q89</f>
        <v>0</v>
      </c>
      <c r="R161" s="87">
        <f>'Actual Data'!R89</f>
        <v>0</v>
      </c>
      <c r="S161" s="86">
        <f t="shared" si="90"/>
        <v>0</v>
      </c>
      <c r="T161" s="86">
        <f t="shared" si="90"/>
        <v>0</v>
      </c>
      <c r="U161" s="86">
        <f t="shared" si="90"/>
        <v>0</v>
      </c>
      <c r="V161" s="86">
        <f t="shared" si="90"/>
        <v>99.726027397260282</v>
      </c>
      <c r="W161" s="86">
        <f t="shared" si="90"/>
        <v>206</v>
      </c>
      <c r="X161" s="86">
        <f t="shared" si="90"/>
        <v>212.76131506849322</v>
      </c>
      <c r="Y161" s="86">
        <f t="shared" si="90"/>
        <v>218.54540000000009</v>
      </c>
      <c r="Z161" s="86">
        <f t="shared" si="90"/>
        <v>225.10176200000006</v>
      </c>
      <c r="AA161" s="86">
        <f t="shared" si="90"/>
        <v>116.24501676542471</v>
      </c>
      <c r="AB161" s="86">
        <f t="shared" si="90"/>
        <v>0</v>
      </c>
      <c r="AC161" s="86">
        <f t="shared" si="90"/>
        <v>0</v>
      </c>
      <c r="AD161" s="86">
        <f t="shared" si="90"/>
        <v>0</v>
      </c>
      <c r="AE161" s="86">
        <f t="shared" si="90"/>
        <v>0</v>
      </c>
      <c r="AF161" s="86">
        <f t="shared" si="90"/>
        <v>0</v>
      </c>
      <c r="AG161" s="86">
        <f t="shared" ref="AG161:AL161" si="93">AG143*$M$147</f>
        <v>0</v>
      </c>
      <c r="AH161" s="86">
        <f t="shared" si="93"/>
        <v>0</v>
      </c>
      <c r="AI161" s="86">
        <f t="shared" si="93"/>
        <v>0</v>
      </c>
      <c r="AJ161" s="86">
        <f t="shared" si="93"/>
        <v>0</v>
      </c>
      <c r="AK161" s="86">
        <f t="shared" si="93"/>
        <v>0</v>
      </c>
      <c r="AL161" s="86">
        <f t="shared" si="93"/>
        <v>0</v>
      </c>
    </row>
    <row r="162" spans="2:38" x14ac:dyDescent="0.35">
      <c r="D162" s="8" t="s">
        <v>219</v>
      </c>
      <c r="E162" s="9"/>
      <c r="F162" s="9"/>
      <c r="G162" s="9"/>
      <c r="H162" s="9"/>
      <c r="I162" s="9"/>
      <c r="J162" s="9"/>
      <c r="K162" s="61" t="str">
        <f t="shared" si="88"/>
        <v>MMJPY</v>
      </c>
      <c r="L162" s="62">
        <f t="shared" si="89"/>
        <v>7465.8490326101037</v>
      </c>
      <c r="M162" s="9"/>
      <c r="N162" s="9"/>
      <c r="O162" s="78">
        <f>SUM(O150:O161)</f>
        <v>999</v>
      </c>
      <c r="P162" s="78">
        <f>SUM(P150:P161)</f>
        <v>436</v>
      </c>
      <c r="Q162" s="78">
        <f>SUM(Q150:Q161)</f>
        <v>426</v>
      </c>
      <c r="R162" s="78">
        <f>SUM(R150:R161)</f>
        <v>327</v>
      </c>
      <c r="S162" s="78">
        <f>SUM(S150:S161)</f>
        <v>336.60400000000004</v>
      </c>
      <c r="T162" s="78">
        <f t="shared" ref="T162:AL162" si="94">SUM(T150:T161)</f>
        <v>347.65198882191788</v>
      </c>
      <c r="U162" s="78">
        <f>SUM(U150:U161)</f>
        <v>416.93880003835625</v>
      </c>
      <c r="V162" s="78">
        <f>SUM(V150:V161)</f>
        <v>591.14230650526042</v>
      </c>
      <c r="W162" s="78">
        <f>SUM(W150:W161)</f>
        <v>677.46947586615897</v>
      </c>
      <c r="X162" s="78">
        <f>SUM(X150:X161)</f>
        <v>646.45230276623181</v>
      </c>
      <c r="Y162" s="78">
        <f t="shared" si="94"/>
        <v>664.0266208332373</v>
      </c>
      <c r="Z162" s="78">
        <f t="shared" si="94"/>
        <v>614.58154060148922</v>
      </c>
      <c r="AA162" s="78">
        <f t="shared" si="94"/>
        <v>401.30757230317624</v>
      </c>
      <c r="AB162" s="78">
        <f t="shared" si="94"/>
        <v>229.63075748144456</v>
      </c>
      <c r="AC162" s="78">
        <f t="shared" si="94"/>
        <v>235.87345157144563</v>
      </c>
      <c r="AD162" s="78">
        <f t="shared" si="94"/>
        <v>116.17021582138462</v>
      </c>
      <c r="AE162" s="78">
        <f t="shared" si="94"/>
        <v>0</v>
      </c>
      <c r="AF162" s="78">
        <f t="shared" si="94"/>
        <v>0</v>
      </c>
      <c r="AG162" s="78">
        <f t="shared" si="94"/>
        <v>0</v>
      </c>
      <c r="AH162" s="78">
        <f t="shared" si="94"/>
        <v>0</v>
      </c>
      <c r="AI162" s="78">
        <f t="shared" si="94"/>
        <v>0</v>
      </c>
      <c r="AJ162" s="78">
        <f t="shared" si="94"/>
        <v>0</v>
      </c>
      <c r="AK162" s="78">
        <f t="shared" si="94"/>
        <v>0</v>
      </c>
      <c r="AL162" s="78">
        <f t="shared" si="94"/>
        <v>0</v>
      </c>
    </row>
    <row r="164" spans="2:38" ht="19.5" x14ac:dyDescent="0.35">
      <c r="B164" s="51" t="s">
        <v>266</v>
      </c>
    </row>
    <row r="165" spans="2:38" x14ac:dyDescent="0.35">
      <c r="C165" s="16" t="s">
        <v>271</v>
      </c>
    </row>
    <row r="166" spans="2:38" x14ac:dyDescent="0.35">
      <c r="D166" s="17" t="s">
        <v>272</v>
      </c>
      <c r="K166" s="59" t="s">
        <v>250</v>
      </c>
      <c r="L166" s="60">
        <f t="shared" ref="L166" si="95" xml:space="preserve"> SUM(O166:AL166)</f>
        <v>28514</v>
      </c>
      <c r="O166" s="86">
        <f>O$47</f>
        <v>2879</v>
      </c>
      <c r="P166" s="86">
        <f t="shared" ref="P166:AL166" si="96">P$47</f>
        <v>2776</v>
      </c>
      <c r="Q166" s="86">
        <f t="shared" si="96"/>
        <v>2190</v>
      </c>
      <c r="R166" s="86">
        <f t="shared" si="96"/>
        <v>2100</v>
      </c>
      <c r="S166" s="86">
        <f t="shared" si="96"/>
        <v>1825</v>
      </c>
      <c r="T166" s="86">
        <f t="shared" si="96"/>
        <v>1830</v>
      </c>
      <c r="U166" s="86">
        <f t="shared" si="96"/>
        <v>2007</v>
      </c>
      <c r="V166" s="86">
        <f t="shared" si="96"/>
        <v>2372</v>
      </c>
      <c r="W166" s="86">
        <f t="shared" si="96"/>
        <v>2312</v>
      </c>
      <c r="X166" s="86">
        <f t="shared" si="96"/>
        <v>1830</v>
      </c>
      <c r="Y166" s="86">
        <f t="shared" si="96"/>
        <v>1825</v>
      </c>
      <c r="Z166" s="86">
        <f t="shared" si="96"/>
        <v>1643</v>
      </c>
      <c r="AA166" s="86">
        <f t="shared" si="96"/>
        <v>1127</v>
      </c>
      <c r="AB166" s="86">
        <f t="shared" si="96"/>
        <v>732</v>
      </c>
      <c r="AC166" s="86">
        <f t="shared" si="96"/>
        <v>730</v>
      </c>
      <c r="AD166" s="86">
        <f t="shared" si="96"/>
        <v>336</v>
      </c>
      <c r="AE166" s="86">
        <f t="shared" si="96"/>
        <v>0</v>
      </c>
      <c r="AF166" s="86">
        <f t="shared" si="96"/>
        <v>0</v>
      </c>
      <c r="AG166" s="86">
        <f t="shared" si="96"/>
        <v>0</v>
      </c>
      <c r="AH166" s="86">
        <f t="shared" si="96"/>
        <v>0</v>
      </c>
      <c r="AI166" s="86">
        <f t="shared" si="96"/>
        <v>0</v>
      </c>
      <c r="AJ166" s="86">
        <f t="shared" si="96"/>
        <v>0</v>
      </c>
      <c r="AK166" s="86">
        <f t="shared" si="96"/>
        <v>0</v>
      </c>
      <c r="AL166" s="86">
        <f t="shared" si="96"/>
        <v>0</v>
      </c>
    </row>
    <row r="167" spans="2:38" x14ac:dyDescent="0.35">
      <c r="D167" s="17" t="s">
        <v>273</v>
      </c>
      <c r="K167" s="59" t="s">
        <v>250</v>
      </c>
      <c r="L167" s="60">
        <f t="shared" ref="L167" si="97" xml:space="preserve"> SUM(O167:AL167)</f>
        <v>8766</v>
      </c>
      <c r="O167" s="86">
        <f>O$7-O$6+1</f>
        <v>365</v>
      </c>
      <c r="P167" s="86">
        <f t="shared" ref="P167:AL167" si="98">P$7-P$6+1</f>
        <v>366</v>
      </c>
      <c r="Q167" s="86">
        <f t="shared" si="98"/>
        <v>365</v>
      </c>
      <c r="R167" s="86">
        <f t="shared" si="98"/>
        <v>365</v>
      </c>
      <c r="S167" s="86">
        <f t="shared" si="98"/>
        <v>365</v>
      </c>
      <c r="T167" s="86">
        <f t="shared" si="98"/>
        <v>366</v>
      </c>
      <c r="U167" s="86">
        <f t="shared" si="98"/>
        <v>365</v>
      </c>
      <c r="V167" s="86">
        <f t="shared" si="98"/>
        <v>365</v>
      </c>
      <c r="W167" s="86">
        <f t="shared" si="98"/>
        <v>365</v>
      </c>
      <c r="X167" s="86">
        <f t="shared" si="98"/>
        <v>366</v>
      </c>
      <c r="Y167" s="86">
        <f t="shared" si="98"/>
        <v>365</v>
      </c>
      <c r="Z167" s="86">
        <f t="shared" si="98"/>
        <v>365</v>
      </c>
      <c r="AA167" s="86">
        <f t="shared" si="98"/>
        <v>365</v>
      </c>
      <c r="AB167" s="86">
        <f t="shared" si="98"/>
        <v>366</v>
      </c>
      <c r="AC167" s="86">
        <f t="shared" si="98"/>
        <v>365</v>
      </c>
      <c r="AD167" s="86">
        <f t="shared" si="98"/>
        <v>365</v>
      </c>
      <c r="AE167" s="86">
        <f t="shared" si="98"/>
        <v>365</v>
      </c>
      <c r="AF167" s="86">
        <f t="shared" si="98"/>
        <v>366</v>
      </c>
      <c r="AG167" s="86">
        <f t="shared" si="98"/>
        <v>365</v>
      </c>
      <c r="AH167" s="86">
        <f t="shared" si="98"/>
        <v>365</v>
      </c>
      <c r="AI167" s="86">
        <f t="shared" si="98"/>
        <v>365</v>
      </c>
      <c r="AJ167" s="86">
        <f t="shared" si="98"/>
        <v>366</v>
      </c>
      <c r="AK167" s="86">
        <f t="shared" si="98"/>
        <v>365</v>
      </c>
      <c r="AL167" s="86">
        <f t="shared" si="98"/>
        <v>365</v>
      </c>
    </row>
    <row r="168" spans="2:38" x14ac:dyDescent="0.35">
      <c r="D168" s="8" t="s">
        <v>274</v>
      </c>
      <c r="E168" s="9"/>
      <c r="F168" s="9"/>
      <c r="G168" s="9"/>
      <c r="H168" s="9"/>
      <c r="I168" s="9"/>
      <c r="J168" s="9"/>
      <c r="K168" s="61" t="s">
        <v>61</v>
      </c>
      <c r="L168" s="62">
        <f t="shared" ref="L168" si="99" xml:space="preserve"> SUM(O168:AL168)</f>
        <v>78.066891234373827</v>
      </c>
      <c r="M168" s="9"/>
      <c r="N168" s="9"/>
      <c r="O168" s="97">
        <f>O166/O167</f>
        <v>7.8876712328767127</v>
      </c>
      <c r="P168" s="97">
        <f>P166/P167</f>
        <v>7.584699453551913</v>
      </c>
      <c r="Q168" s="97">
        <f>Q166/Q167</f>
        <v>6</v>
      </c>
      <c r="R168" s="97">
        <f>R166/R167</f>
        <v>5.7534246575342465</v>
      </c>
      <c r="S168" s="97">
        <f>S166/S167</f>
        <v>5</v>
      </c>
      <c r="T168" s="97">
        <f t="shared" ref="T168:AL168" si="100">T166/T167</f>
        <v>5</v>
      </c>
      <c r="U168" s="97">
        <f t="shared" si="100"/>
        <v>5.4986301369863018</v>
      </c>
      <c r="V168" s="97">
        <f t="shared" si="100"/>
        <v>6.4986301369863018</v>
      </c>
      <c r="W168" s="97">
        <f t="shared" si="100"/>
        <v>6.3342465753424655</v>
      </c>
      <c r="X168" s="97">
        <f t="shared" si="100"/>
        <v>5</v>
      </c>
      <c r="Y168" s="97">
        <f t="shared" si="100"/>
        <v>5</v>
      </c>
      <c r="Z168" s="97">
        <f t="shared" si="100"/>
        <v>4.5013698630136982</v>
      </c>
      <c r="AA168" s="97">
        <f t="shared" si="100"/>
        <v>3.0876712328767124</v>
      </c>
      <c r="AB168" s="97">
        <f t="shared" si="100"/>
        <v>2</v>
      </c>
      <c r="AC168" s="97">
        <f t="shared" si="100"/>
        <v>2</v>
      </c>
      <c r="AD168" s="97">
        <f t="shared" si="100"/>
        <v>0.92054794520547945</v>
      </c>
      <c r="AE168" s="97">
        <f t="shared" si="100"/>
        <v>0</v>
      </c>
      <c r="AF168" s="97">
        <f t="shared" si="100"/>
        <v>0</v>
      </c>
      <c r="AG168" s="97">
        <f t="shared" si="100"/>
        <v>0</v>
      </c>
      <c r="AH168" s="97">
        <f t="shared" si="100"/>
        <v>0</v>
      </c>
      <c r="AI168" s="97">
        <f t="shared" si="100"/>
        <v>0</v>
      </c>
      <c r="AJ168" s="97">
        <f t="shared" si="100"/>
        <v>0</v>
      </c>
      <c r="AK168" s="97">
        <f t="shared" si="100"/>
        <v>0</v>
      </c>
      <c r="AL168" s="97">
        <f t="shared" si="100"/>
        <v>0</v>
      </c>
    </row>
    <row r="170" spans="2:38" x14ac:dyDescent="0.35">
      <c r="C170" s="16" t="s">
        <v>275</v>
      </c>
    </row>
    <row r="171" spans="2:38" x14ac:dyDescent="0.35">
      <c r="D171" s="17" t="s">
        <v>272</v>
      </c>
      <c r="K171" s="59" t="s">
        <v>250</v>
      </c>
      <c r="L171" s="60">
        <f t="shared" ref="L171:L172" si="101" xml:space="preserve"> SUM(O171:AL171)</f>
        <v>65344</v>
      </c>
      <c r="O171" s="86">
        <f>O$95</f>
        <v>396</v>
      </c>
      <c r="P171" s="86">
        <f t="shared" ref="P171:AL171" si="102">P$95</f>
        <v>884</v>
      </c>
      <c r="Q171" s="86">
        <f t="shared" si="102"/>
        <v>1460</v>
      </c>
      <c r="R171" s="86">
        <f t="shared" si="102"/>
        <v>1550</v>
      </c>
      <c r="S171" s="86">
        <f t="shared" si="102"/>
        <v>1825</v>
      </c>
      <c r="T171" s="86">
        <f t="shared" si="102"/>
        <v>1830</v>
      </c>
      <c r="U171" s="86">
        <f t="shared" si="102"/>
        <v>1825</v>
      </c>
      <c r="V171" s="86">
        <f t="shared" si="102"/>
        <v>1825</v>
      </c>
      <c r="W171" s="86">
        <f t="shared" si="102"/>
        <v>1703</v>
      </c>
      <c r="X171" s="86">
        <f t="shared" si="102"/>
        <v>2196</v>
      </c>
      <c r="Y171" s="86">
        <f t="shared" si="102"/>
        <v>2190</v>
      </c>
      <c r="Z171" s="86">
        <f t="shared" si="102"/>
        <v>2372</v>
      </c>
      <c r="AA171" s="86">
        <f t="shared" si="102"/>
        <v>2888</v>
      </c>
      <c r="AB171" s="86">
        <f t="shared" si="102"/>
        <v>3294</v>
      </c>
      <c r="AC171" s="86">
        <f t="shared" si="102"/>
        <v>3285</v>
      </c>
      <c r="AD171" s="86">
        <f t="shared" si="102"/>
        <v>3679</v>
      </c>
      <c r="AE171" s="86">
        <f t="shared" si="102"/>
        <v>4015</v>
      </c>
      <c r="AF171" s="86">
        <f t="shared" si="102"/>
        <v>4026</v>
      </c>
      <c r="AG171" s="86">
        <f t="shared" si="102"/>
        <v>4015</v>
      </c>
      <c r="AH171" s="86">
        <f t="shared" si="102"/>
        <v>4015</v>
      </c>
      <c r="AI171" s="86">
        <f t="shared" si="102"/>
        <v>4015</v>
      </c>
      <c r="AJ171" s="86">
        <f t="shared" si="102"/>
        <v>4026</v>
      </c>
      <c r="AK171" s="86">
        <f t="shared" si="102"/>
        <v>4015</v>
      </c>
      <c r="AL171" s="86">
        <f t="shared" si="102"/>
        <v>4015</v>
      </c>
    </row>
    <row r="172" spans="2:38" x14ac:dyDescent="0.35">
      <c r="D172" s="17" t="s">
        <v>273</v>
      </c>
      <c r="K172" s="59" t="s">
        <v>250</v>
      </c>
      <c r="L172" s="60">
        <f t="shared" si="101"/>
        <v>8766</v>
      </c>
      <c r="O172" s="86">
        <f>O$7-O$6+1</f>
        <v>365</v>
      </c>
      <c r="P172" s="86">
        <f t="shared" ref="P172:AL172" si="103">P$7-P$6+1</f>
        <v>366</v>
      </c>
      <c r="Q172" s="86">
        <f t="shared" si="103"/>
        <v>365</v>
      </c>
      <c r="R172" s="86">
        <f t="shared" si="103"/>
        <v>365</v>
      </c>
      <c r="S172" s="86">
        <f t="shared" si="103"/>
        <v>365</v>
      </c>
      <c r="T172" s="86">
        <f t="shared" si="103"/>
        <v>366</v>
      </c>
      <c r="U172" s="86">
        <f t="shared" si="103"/>
        <v>365</v>
      </c>
      <c r="V172" s="86">
        <f t="shared" si="103"/>
        <v>365</v>
      </c>
      <c r="W172" s="86">
        <f t="shared" si="103"/>
        <v>365</v>
      </c>
      <c r="X172" s="86">
        <f t="shared" si="103"/>
        <v>366</v>
      </c>
      <c r="Y172" s="86">
        <f t="shared" si="103"/>
        <v>365</v>
      </c>
      <c r="Z172" s="86">
        <f t="shared" si="103"/>
        <v>365</v>
      </c>
      <c r="AA172" s="86">
        <f t="shared" si="103"/>
        <v>365</v>
      </c>
      <c r="AB172" s="86">
        <f t="shared" si="103"/>
        <v>366</v>
      </c>
      <c r="AC172" s="86">
        <f t="shared" si="103"/>
        <v>365</v>
      </c>
      <c r="AD172" s="86">
        <f t="shared" si="103"/>
        <v>365</v>
      </c>
      <c r="AE172" s="86">
        <f t="shared" si="103"/>
        <v>365</v>
      </c>
      <c r="AF172" s="86">
        <f t="shared" si="103"/>
        <v>366</v>
      </c>
      <c r="AG172" s="86">
        <f t="shared" si="103"/>
        <v>365</v>
      </c>
      <c r="AH172" s="86">
        <f t="shared" si="103"/>
        <v>365</v>
      </c>
      <c r="AI172" s="86">
        <f t="shared" si="103"/>
        <v>365</v>
      </c>
      <c r="AJ172" s="86">
        <f t="shared" si="103"/>
        <v>366</v>
      </c>
      <c r="AK172" s="86">
        <f t="shared" si="103"/>
        <v>365</v>
      </c>
      <c r="AL172" s="86">
        <f t="shared" si="103"/>
        <v>365</v>
      </c>
    </row>
    <row r="173" spans="2:38" x14ac:dyDescent="0.35">
      <c r="D173" s="8" t="s">
        <v>274</v>
      </c>
      <c r="E173" s="9"/>
      <c r="F173" s="9"/>
      <c r="G173" s="9"/>
      <c r="H173" s="9"/>
      <c r="I173" s="9"/>
      <c r="J173" s="9"/>
      <c r="K173" s="61" t="s">
        <v>61</v>
      </c>
      <c r="L173" s="62">
        <f t="shared" ref="L173" si="104" xml:space="preserve"> SUM(O173:AL173)</f>
        <v>178.90297177932479</v>
      </c>
      <c r="M173" s="9"/>
      <c r="N173" s="9"/>
      <c r="O173" s="97">
        <f t="shared" ref="O173:V173" si="105">O171/O172</f>
        <v>1.0849315068493151</v>
      </c>
      <c r="P173" s="97">
        <f t="shared" si="105"/>
        <v>2.4153005464480874</v>
      </c>
      <c r="Q173" s="97">
        <f t="shared" si="105"/>
        <v>4</v>
      </c>
      <c r="R173" s="97">
        <f t="shared" si="105"/>
        <v>4.2465753424657535</v>
      </c>
      <c r="S173" s="97">
        <f t="shared" si="105"/>
        <v>5</v>
      </c>
      <c r="T173" s="97">
        <f t="shared" si="105"/>
        <v>5</v>
      </c>
      <c r="U173" s="97">
        <f t="shared" si="105"/>
        <v>5</v>
      </c>
      <c r="V173" s="97">
        <f t="shared" si="105"/>
        <v>5</v>
      </c>
      <c r="W173" s="97">
        <f t="shared" ref="W173" si="106">W171/W172</f>
        <v>4.6657534246575345</v>
      </c>
      <c r="X173" s="97">
        <f t="shared" ref="X173" si="107">X171/X172</f>
        <v>6</v>
      </c>
      <c r="Y173" s="97">
        <f t="shared" ref="Y173" si="108">Y171/Y172</f>
        <v>6</v>
      </c>
      <c r="Z173" s="97">
        <f t="shared" ref="Z173" si="109">Z171/Z172</f>
        <v>6.4986301369863018</v>
      </c>
      <c r="AA173" s="97">
        <f t="shared" ref="AA173" si="110">AA171/AA172</f>
        <v>7.912328767123288</v>
      </c>
      <c r="AB173" s="97">
        <f t="shared" ref="AB173" si="111">AB171/AB172</f>
        <v>9</v>
      </c>
      <c r="AC173" s="97">
        <f t="shared" ref="AC173" si="112">AC171/AC172</f>
        <v>9</v>
      </c>
      <c r="AD173" s="97">
        <f t="shared" ref="AD173" si="113">AD171/AD172</f>
        <v>10.079452054794521</v>
      </c>
      <c r="AE173" s="97">
        <f t="shared" ref="AE173" si="114">AE171/AE172</f>
        <v>11</v>
      </c>
      <c r="AF173" s="97">
        <f t="shared" ref="AF173" si="115">AF171/AF172</f>
        <v>11</v>
      </c>
      <c r="AG173" s="97">
        <f t="shared" ref="AG173" si="116">AG171/AG172</f>
        <v>11</v>
      </c>
      <c r="AH173" s="97">
        <f t="shared" ref="AH173" si="117">AH171/AH172</f>
        <v>11</v>
      </c>
      <c r="AI173" s="97">
        <f t="shared" ref="AI173" si="118">AI171/AI172</f>
        <v>11</v>
      </c>
      <c r="AJ173" s="97">
        <f t="shared" ref="AJ173" si="119">AJ171/AJ172</f>
        <v>11</v>
      </c>
      <c r="AK173" s="97">
        <f t="shared" ref="AK173" si="120">AK171/AK172</f>
        <v>11</v>
      </c>
      <c r="AL173" s="97">
        <f t="shared" ref="AL173" si="121">AL171/AL172</f>
        <v>11</v>
      </c>
    </row>
    <row r="175" spans="2:38" x14ac:dyDescent="0.35">
      <c r="C175" s="16" t="s">
        <v>266</v>
      </c>
    </row>
    <row r="176" spans="2:38" x14ac:dyDescent="0.35">
      <c r="D176" s="17" t="s">
        <v>271</v>
      </c>
      <c r="K176" s="59" t="s">
        <v>267</v>
      </c>
      <c r="L176" s="60">
        <f t="shared" ref="L176:L177" si="122" xml:space="preserve"> SUM(O176:AL176)</f>
        <v>78.066891234373827</v>
      </c>
      <c r="O176" s="98">
        <f>O168</f>
        <v>7.8876712328767127</v>
      </c>
      <c r="P176" s="98">
        <f t="shared" ref="P176:AL176" si="123">P168</f>
        <v>7.584699453551913</v>
      </c>
      <c r="Q176" s="98">
        <f t="shared" si="123"/>
        <v>6</v>
      </c>
      <c r="R176" s="98">
        <f t="shared" si="123"/>
        <v>5.7534246575342465</v>
      </c>
      <c r="S176" s="98">
        <f t="shared" si="123"/>
        <v>5</v>
      </c>
      <c r="T176" s="98">
        <f t="shared" si="123"/>
        <v>5</v>
      </c>
      <c r="U176" s="98">
        <f t="shared" si="123"/>
        <v>5.4986301369863018</v>
      </c>
      <c r="V176" s="98">
        <f t="shared" si="123"/>
        <v>6.4986301369863018</v>
      </c>
      <c r="W176" s="98">
        <f t="shared" si="123"/>
        <v>6.3342465753424655</v>
      </c>
      <c r="X176" s="98">
        <f t="shared" si="123"/>
        <v>5</v>
      </c>
      <c r="Y176" s="98">
        <f t="shared" si="123"/>
        <v>5</v>
      </c>
      <c r="Z176" s="98">
        <f t="shared" si="123"/>
        <v>4.5013698630136982</v>
      </c>
      <c r="AA176" s="98">
        <f t="shared" si="123"/>
        <v>3.0876712328767124</v>
      </c>
      <c r="AB176" s="98">
        <f t="shared" si="123"/>
        <v>2</v>
      </c>
      <c r="AC176" s="98">
        <f t="shared" si="123"/>
        <v>2</v>
      </c>
      <c r="AD176" s="98">
        <f t="shared" si="123"/>
        <v>0.92054794520547945</v>
      </c>
      <c r="AE176" s="98">
        <f t="shared" si="123"/>
        <v>0</v>
      </c>
      <c r="AF176" s="98">
        <f t="shared" si="123"/>
        <v>0</v>
      </c>
      <c r="AG176" s="98">
        <f t="shared" si="123"/>
        <v>0</v>
      </c>
      <c r="AH176" s="98">
        <f t="shared" si="123"/>
        <v>0</v>
      </c>
      <c r="AI176" s="98">
        <f t="shared" si="123"/>
        <v>0</v>
      </c>
      <c r="AJ176" s="98">
        <f t="shared" si="123"/>
        <v>0</v>
      </c>
      <c r="AK176" s="98">
        <f t="shared" si="123"/>
        <v>0</v>
      </c>
      <c r="AL176" s="98">
        <f t="shared" si="123"/>
        <v>0</v>
      </c>
    </row>
    <row r="177" spans="2:38" x14ac:dyDescent="0.35">
      <c r="D177" s="17" t="s">
        <v>275</v>
      </c>
      <c r="K177" s="59" t="s">
        <v>267</v>
      </c>
      <c r="L177" s="60">
        <f t="shared" si="122"/>
        <v>178.90297177932479</v>
      </c>
      <c r="O177" s="98">
        <f>O173</f>
        <v>1.0849315068493151</v>
      </c>
      <c r="P177" s="98">
        <f t="shared" ref="P177:AL177" si="124">P173</f>
        <v>2.4153005464480874</v>
      </c>
      <c r="Q177" s="98">
        <f t="shared" si="124"/>
        <v>4</v>
      </c>
      <c r="R177" s="98">
        <f t="shared" si="124"/>
        <v>4.2465753424657535</v>
      </c>
      <c r="S177" s="98">
        <f t="shared" si="124"/>
        <v>5</v>
      </c>
      <c r="T177" s="98">
        <f t="shared" si="124"/>
        <v>5</v>
      </c>
      <c r="U177" s="98">
        <f t="shared" si="124"/>
        <v>5</v>
      </c>
      <c r="V177" s="98">
        <f t="shared" si="124"/>
        <v>5</v>
      </c>
      <c r="W177" s="98">
        <f t="shared" si="124"/>
        <v>4.6657534246575345</v>
      </c>
      <c r="X177" s="98">
        <f t="shared" si="124"/>
        <v>6</v>
      </c>
      <c r="Y177" s="98">
        <f t="shared" si="124"/>
        <v>6</v>
      </c>
      <c r="Z177" s="98">
        <f t="shared" si="124"/>
        <v>6.4986301369863018</v>
      </c>
      <c r="AA177" s="98">
        <f t="shared" si="124"/>
        <v>7.912328767123288</v>
      </c>
      <c r="AB177" s="98">
        <f t="shared" si="124"/>
        <v>9</v>
      </c>
      <c r="AC177" s="98">
        <f t="shared" si="124"/>
        <v>9</v>
      </c>
      <c r="AD177" s="98">
        <f t="shared" si="124"/>
        <v>10.079452054794521</v>
      </c>
      <c r="AE177" s="98">
        <f t="shared" si="124"/>
        <v>11</v>
      </c>
      <c r="AF177" s="98">
        <f t="shared" si="124"/>
        <v>11</v>
      </c>
      <c r="AG177" s="98">
        <f t="shared" si="124"/>
        <v>11</v>
      </c>
      <c r="AH177" s="98">
        <f t="shared" si="124"/>
        <v>11</v>
      </c>
      <c r="AI177" s="98">
        <f t="shared" si="124"/>
        <v>11</v>
      </c>
      <c r="AJ177" s="98">
        <f t="shared" si="124"/>
        <v>11</v>
      </c>
      <c r="AK177" s="98">
        <f t="shared" si="124"/>
        <v>11</v>
      </c>
      <c r="AL177" s="98">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7">
        <f>SUM(O176:O177)</f>
        <v>8.9726027397260282</v>
      </c>
      <c r="P178" s="97">
        <f t="shared" ref="P178:AL178" si="126">SUM(P176:P177)</f>
        <v>10</v>
      </c>
      <c r="Q178" s="97">
        <f t="shared" si="126"/>
        <v>10</v>
      </c>
      <c r="R178" s="97">
        <f t="shared" si="126"/>
        <v>10</v>
      </c>
      <c r="S178" s="97">
        <f t="shared" si="126"/>
        <v>10</v>
      </c>
      <c r="T178" s="97">
        <f t="shared" si="126"/>
        <v>10</v>
      </c>
      <c r="U178" s="97">
        <f t="shared" si="126"/>
        <v>10.498630136986302</v>
      </c>
      <c r="V178" s="97">
        <f t="shared" si="126"/>
        <v>11.498630136986302</v>
      </c>
      <c r="W178" s="97">
        <f t="shared" si="126"/>
        <v>11</v>
      </c>
      <c r="X178" s="97">
        <f t="shared" si="126"/>
        <v>11</v>
      </c>
      <c r="Y178" s="97">
        <f t="shared" si="126"/>
        <v>11</v>
      </c>
      <c r="Z178" s="97">
        <f t="shared" si="126"/>
        <v>11</v>
      </c>
      <c r="AA178" s="97">
        <f t="shared" si="126"/>
        <v>11</v>
      </c>
      <c r="AB178" s="97">
        <f t="shared" si="126"/>
        <v>11</v>
      </c>
      <c r="AC178" s="97">
        <f t="shared" si="126"/>
        <v>11</v>
      </c>
      <c r="AD178" s="97">
        <f t="shared" si="126"/>
        <v>11</v>
      </c>
      <c r="AE178" s="97">
        <f t="shared" si="126"/>
        <v>11</v>
      </c>
      <c r="AF178" s="97">
        <f t="shared" si="126"/>
        <v>11</v>
      </c>
      <c r="AG178" s="97">
        <f t="shared" si="126"/>
        <v>11</v>
      </c>
      <c r="AH178" s="97">
        <f t="shared" si="126"/>
        <v>11</v>
      </c>
      <c r="AI178" s="97">
        <f t="shared" si="126"/>
        <v>11</v>
      </c>
      <c r="AJ178" s="97">
        <f t="shared" si="126"/>
        <v>11</v>
      </c>
      <c r="AK178" s="97">
        <f t="shared" si="126"/>
        <v>11</v>
      </c>
      <c r="AL178" s="97">
        <f t="shared" si="126"/>
        <v>11</v>
      </c>
    </row>
    <row r="180" spans="2:38" ht="19.5" x14ac:dyDescent="0.35">
      <c r="B180" s="51" t="s">
        <v>204</v>
      </c>
    </row>
    <row r="181" spans="2:38" x14ac:dyDescent="0.35">
      <c r="C181" s="16" t="s">
        <v>279</v>
      </c>
    </row>
    <row r="182" spans="2:38" x14ac:dyDescent="0.35">
      <c r="C182" s="25">
        <v>1</v>
      </c>
      <c r="D182" s="17" t="s">
        <v>185</v>
      </c>
      <c r="K182" s="59" t="s">
        <v>63</v>
      </c>
      <c r="L182" s="60"/>
      <c r="N182" s="87">
        <f>IFERROR(DATEDIF(O21,N$7,"Y")+1,0)</f>
        <v>16</v>
      </c>
      <c r="O182" s="86">
        <f>N182+1</f>
        <v>17</v>
      </c>
      <c r="P182" s="86">
        <f t="shared" ref="P182:AL182" si="127">O182+1</f>
        <v>18</v>
      </c>
      <c r="Q182" s="86">
        <f t="shared" si="127"/>
        <v>19</v>
      </c>
      <c r="R182" s="86">
        <f t="shared" si="127"/>
        <v>20</v>
      </c>
      <c r="S182" s="86">
        <f t="shared" si="127"/>
        <v>21</v>
      </c>
      <c r="T182" s="86">
        <f t="shared" si="127"/>
        <v>22</v>
      </c>
      <c r="U182" s="86">
        <f t="shared" si="127"/>
        <v>23</v>
      </c>
      <c r="V182" s="86">
        <f t="shared" si="127"/>
        <v>24</v>
      </c>
      <c r="W182" s="86">
        <f t="shared" si="127"/>
        <v>25</v>
      </c>
      <c r="X182" s="86">
        <f t="shared" si="127"/>
        <v>26</v>
      </c>
      <c r="Y182" s="86">
        <f t="shared" si="127"/>
        <v>27</v>
      </c>
      <c r="Z182" s="86">
        <f t="shared" si="127"/>
        <v>28</v>
      </c>
      <c r="AA182" s="86">
        <f t="shared" si="127"/>
        <v>29</v>
      </c>
      <c r="AB182" s="86">
        <f t="shared" si="127"/>
        <v>30</v>
      </c>
      <c r="AC182" s="86">
        <f t="shared" si="127"/>
        <v>31</v>
      </c>
      <c r="AD182" s="86">
        <f t="shared" si="127"/>
        <v>32</v>
      </c>
      <c r="AE182" s="86">
        <f t="shared" si="127"/>
        <v>33</v>
      </c>
      <c r="AF182" s="86">
        <f t="shared" si="127"/>
        <v>34</v>
      </c>
      <c r="AG182" s="86">
        <f t="shared" si="127"/>
        <v>35</v>
      </c>
      <c r="AH182" s="86">
        <f t="shared" si="127"/>
        <v>36</v>
      </c>
      <c r="AI182" s="86">
        <f t="shared" si="127"/>
        <v>37</v>
      </c>
      <c r="AJ182" s="86">
        <f t="shared" si="127"/>
        <v>38</v>
      </c>
      <c r="AK182" s="86">
        <f t="shared" si="127"/>
        <v>39</v>
      </c>
      <c r="AL182" s="86">
        <f t="shared" si="127"/>
        <v>40</v>
      </c>
    </row>
    <row r="183" spans="2:38" x14ac:dyDescent="0.35">
      <c r="C183" s="25">
        <f t="shared" ref="C183:C193" si="128">C182+1</f>
        <v>2</v>
      </c>
      <c r="D183" s="17" t="s">
        <v>186</v>
      </c>
      <c r="K183" s="59" t="s">
        <v>63</v>
      </c>
      <c r="L183" s="60"/>
      <c r="N183" s="87">
        <f t="shared" ref="N183:N193" si="129">IFERROR(DATEDIF(O22,N$7,"Y")+1,0)</f>
        <v>15</v>
      </c>
      <c r="O183" s="86">
        <f t="shared" ref="O183:AL183" si="130">N183+1</f>
        <v>16</v>
      </c>
      <c r="P183" s="86">
        <f t="shared" si="130"/>
        <v>17</v>
      </c>
      <c r="Q183" s="86">
        <f t="shared" si="130"/>
        <v>18</v>
      </c>
      <c r="R183" s="86">
        <f t="shared" si="130"/>
        <v>19</v>
      </c>
      <c r="S183" s="86">
        <f t="shared" si="130"/>
        <v>20</v>
      </c>
      <c r="T183" s="86">
        <f t="shared" si="130"/>
        <v>21</v>
      </c>
      <c r="U183" s="86">
        <f t="shared" si="130"/>
        <v>22</v>
      </c>
      <c r="V183" s="86">
        <f t="shared" si="130"/>
        <v>23</v>
      </c>
      <c r="W183" s="86">
        <f t="shared" si="130"/>
        <v>24</v>
      </c>
      <c r="X183" s="86">
        <f t="shared" si="130"/>
        <v>25</v>
      </c>
      <c r="Y183" s="86">
        <f t="shared" si="130"/>
        <v>26</v>
      </c>
      <c r="Z183" s="86">
        <f t="shared" si="130"/>
        <v>27</v>
      </c>
      <c r="AA183" s="86">
        <f t="shared" si="130"/>
        <v>28</v>
      </c>
      <c r="AB183" s="86">
        <f t="shared" si="130"/>
        <v>29</v>
      </c>
      <c r="AC183" s="86">
        <f t="shared" si="130"/>
        <v>30</v>
      </c>
      <c r="AD183" s="86">
        <f t="shared" si="130"/>
        <v>31</v>
      </c>
      <c r="AE183" s="86">
        <f t="shared" si="130"/>
        <v>32</v>
      </c>
      <c r="AF183" s="86">
        <f t="shared" si="130"/>
        <v>33</v>
      </c>
      <c r="AG183" s="86">
        <f t="shared" si="130"/>
        <v>34</v>
      </c>
      <c r="AH183" s="86">
        <f t="shared" si="130"/>
        <v>35</v>
      </c>
      <c r="AI183" s="86">
        <f t="shared" si="130"/>
        <v>36</v>
      </c>
      <c r="AJ183" s="86">
        <f t="shared" si="130"/>
        <v>37</v>
      </c>
      <c r="AK183" s="86">
        <f t="shared" si="130"/>
        <v>38</v>
      </c>
      <c r="AL183" s="86">
        <f t="shared" si="130"/>
        <v>39</v>
      </c>
    </row>
    <row r="184" spans="2:38" x14ac:dyDescent="0.35">
      <c r="C184" s="25">
        <f t="shared" si="128"/>
        <v>3</v>
      </c>
      <c r="D184" s="17" t="s">
        <v>187</v>
      </c>
      <c r="K184" s="59" t="s">
        <v>63</v>
      </c>
      <c r="L184" s="60"/>
      <c r="N184" s="87">
        <f t="shared" si="129"/>
        <v>14</v>
      </c>
      <c r="O184" s="86">
        <f t="shared" ref="O184:AL184" si="131">N184+1</f>
        <v>15</v>
      </c>
      <c r="P184" s="86">
        <f t="shared" si="131"/>
        <v>16</v>
      </c>
      <c r="Q184" s="86">
        <f t="shared" si="131"/>
        <v>17</v>
      </c>
      <c r="R184" s="86">
        <f t="shared" si="131"/>
        <v>18</v>
      </c>
      <c r="S184" s="86">
        <f t="shared" si="131"/>
        <v>19</v>
      </c>
      <c r="T184" s="86">
        <f t="shared" si="131"/>
        <v>20</v>
      </c>
      <c r="U184" s="86">
        <f t="shared" si="131"/>
        <v>21</v>
      </c>
      <c r="V184" s="86">
        <f t="shared" si="131"/>
        <v>22</v>
      </c>
      <c r="W184" s="86">
        <f t="shared" si="131"/>
        <v>23</v>
      </c>
      <c r="X184" s="86">
        <f t="shared" si="131"/>
        <v>24</v>
      </c>
      <c r="Y184" s="86">
        <f t="shared" si="131"/>
        <v>25</v>
      </c>
      <c r="Z184" s="86">
        <f t="shared" si="131"/>
        <v>26</v>
      </c>
      <c r="AA184" s="86">
        <f t="shared" si="131"/>
        <v>27</v>
      </c>
      <c r="AB184" s="86">
        <f t="shared" si="131"/>
        <v>28</v>
      </c>
      <c r="AC184" s="86">
        <f t="shared" si="131"/>
        <v>29</v>
      </c>
      <c r="AD184" s="86">
        <f t="shared" si="131"/>
        <v>30</v>
      </c>
      <c r="AE184" s="86">
        <f t="shared" si="131"/>
        <v>31</v>
      </c>
      <c r="AF184" s="86">
        <f t="shared" si="131"/>
        <v>32</v>
      </c>
      <c r="AG184" s="86">
        <f t="shared" si="131"/>
        <v>33</v>
      </c>
      <c r="AH184" s="86">
        <f t="shared" si="131"/>
        <v>34</v>
      </c>
      <c r="AI184" s="86">
        <f t="shared" si="131"/>
        <v>35</v>
      </c>
      <c r="AJ184" s="86">
        <f t="shared" si="131"/>
        <v>36</v>
      </c>
      <c r="AK184" s="86">
        <f t="shared" si="131"/>
        <v>37</v>
      </c>
      <c r="AL184" s="86">
        <f t="shared" si="131"/>
        <v>38</v>
      </c>
    </row>
    <row r="185" spans="2:38" x14ac:dyDescent="0.35">
      <c r="C185" s="25">
        <f t="shared" si="128"/>
        <v>4</v>
      </c>
      <c r="D185" s="17" t="s">
        <v>188</v>
      </c>
      <c r="K185" s="59" t="s">
        <v>63</v>
      </c>
      <c r="L185" s="60"/>
      <c r="N185" s="87">
        <f t="shared" si="129"/>
        <v>13</v>
      </c>
      <c r="O185" s="86">
        <f t="shared" ref="O185:AL185" si="132">N185+1</f>
        <v>14</v>
      </c>
      <c r="P185" s="86">
        <f t="shared" si="132"/>
        <v>15</v>
      </c>
      <c r="Q185" s="86">
        <f t="shared" si="132"/>
        <v>16</v>
      </c>
      <c r="R185" s="86">
        <f t="shared" si="132"/>
        <v>17</v>
      </c>
      <c r="S185" s="86">
        <f t="shared" si="132"/>
        <v>18</v>
      </c>
      <c r="T185" s="86">
        <f t="shared" si="132"/>
        <v>19</v>
      </c>
      <c r="U185" s="86">
        <f t="shared" si="132"/>
        <v>20</v>
      </c>
      <c r="V185" s="86">
        <f t="shared" si="132"/>
        <v>21</v>
      </c>
      <c r="W185" s="86">
        <f t="shared" si="132"/>
        <v>22</v>
      </c>
      <c r="X185" s="86">
        <f t="shared" si="132"/>
        <v>23</v>
      </c>
      <c r="Y185" s="86">
        <f t="shared" si="132"/>
        <v>24</v>
      </c>
      <c r="Z185" s="86">
        <f t="shared" si="132"/>
        <v>25</v>
      </c>
      <c r="AA185" s="86">
        <f t="shared" si="132"/>
        <v>26</v>
      </c>
      <c r="AB185" s="86">
        <f t="shared" si="132"/>
        <v>27</v>
      </c>
      <c r="AC185" s="86">
        <f t="shared" si="132"/>
        <v>28</v>
      </c>
      <c r="AD185" s="86">
        <f t="shared" si="132"/>
        <v>29</v>
      </c>
      <c r="AE185" s="86">
        <f t="shared" si="132"/>
        <v>30</v>
      </c>
      <c r="AF185" s="86">
        <f t="shared" si="132"/>
        <v>31</v>
      </c>
      <c r="AG185" s="86">
        <f t="shared" si="132"/>
        <v>32</v>
      </c>
      <c r="AH185" s="86">
        <f t="shared" si="132"/>
        <v>33</v>
      </c>
      <c r="AI185" s="86">
        <f t="shared" si="132"/>
        <v>34</v>
      </c>
      <c r="AJ185" s="86">
        <f t="shared" si="132"/>
        <v>35</v>
      </c>
      <c r="AK185" s="86">
        <f t="shared" si="132"/>
        <v>36</v>
      </c>
      <c r="AL185" s="86">
        <f t="shared" si="132"/>
        <v>37</v>
      </c>
    </row>
    <row r="186" spans="2:38" x14ac:dyDescent="0.35">
      <c r="C186" s="25">
        <f t="shared" si="128"/>
        <v>5</v>
      </c>
      <c r="D186" s="17" t="s">
        <v>189</v>
      </c>
      <c r="K186" s="59" t="s">
        <v>63</v>
      </c>
      <c r="L186" s="60"/>
      <c r="N186" s="87">
        <f t="shared" si="129"/>
        <v>12</v>
      </c>
      <c r="O186" s="86">
        <f t="shared" ref="O186:V186" si="133">N186+1</f>
        <v>13</v>
      </c>
      <c r="P186" s="86">
        <f t="shared" si="133"/>
        <v>14</v>
      </c>
      <c r="Q186" s="86">
        <f t="shared" si="133"/>
        <v>15</v>
      </c>
      <c r="R186" s="86">
        <f t="shared" si="133"/>
        <v>16</v>
      </c>
      <c r="S186" s="86">
        <f t="shared" si="133"/>
        <v>17</v>
      </c>
      <c r="T186" s="86">
        <f t="shared" si="133"/>
        <v>18</v>
      </c>
      <c r="U186" s="86">
        <f t="shared" si="133"/>
        <v>19</v>
      </c>
      <c r="V186" s="86">
        <f t="shared" si="133"/>
        <v>20</v>
      </c>
      <c r="W186" s="74"/>
      <c r="X186" s="74"/>
      <c r="Y186" s="74"/>
      <c r="Z186" s="74"/>
      <c r="AA186" s="74"/>
      <c r="AB186" s="74"/>
      <c r="AC186" s="74"/>
      <c r="AD186" s="74"/>
      <c r="AE186" s="74"/>
      <c r="AF186" s="74"/>
      <c r="AG186" s="74"/>
      <c r="AH186" s="74"/>
      <c r="AI186" s="74"/>
      <c r="AJ186" s="74"/>
      <c r="AK186" s="74"/>
      <c r="AL186" s="74"/>
    </row>
    <row r="187" spans="2:38" x14ac:dyDescent="0.35">
      <c r="C187" s="25">
        <f t="shared" si="128"/>
        <v>6</v>
      </c>
      <c r="D187" s="17" t="s">
        <v>190</v>
      </c>
      <c r="K187" s="59" t="s">
        <v>63</v>
      </c>
      <c r="L187" s="60"/>
      <c r="N187" s="87">
        <f t="shared" si="129"/>
        <v>7</v>
      </c>
      <c r="O187" s="86">
        <f t="shared" ref="O187:AL187" si="134">N187+1</f>
        <v>8</v>
      </c>
      <c r="P187" s="86">
        <f t="shared" si="134"/>
        <v>9</v>
      </c>
      <c r="Q187" s="86">
        <f t="shared" si="134"/>
        <v>10</v>
      </c>
      <c r="R187" s="86">
        <f t="shared" si="134"/>
        <v>11</v>
      </c>
      <c r="S187" s="86">
        <f t="shared" si="134"/>
        <v>12</v>
      </c>
      <c r="T187" s="86">
        <f t="shared" si="134"/>
        <v>13</v>
      </c>
      <c r="U187" s="86">
        <f t="shared" si="134"/>
        <v>14</v>
      </c>
      <c r="V187" s="86">
        <f t="shared" si="134"/>
        <v>15</v>
      </c>
      <c r="W187" s="86">
        <f t="shared" si="134"/>
        <v>16</v>
      </c>
      <c r="X187" s="86">
        <f t="shared" si="134"/>
        <v>17</v>
      </c>
      <c r="Y187" s="86">
        <f t="shared" si="134"/>
        <v>18</v>
      </c>
      <c r="Z187" s="86">
        <f t="shared" si="134"/>
        <v>19</v>
      </c>
      <c r="AA187" s="86">
        <f t="shared" si="134"/>
        <v>20</v>
      </c>
      <c r="AB187" s="86">
        <f t="shared" si="134"/>
        <v>21</v>
      </c>
      <c r="AC187" s="86">
        <f t="shared" si="134"/>
        <v>22</v>
      </c>
      <c r="AD187" s="86">
        <f t="shared" si="134"/>
        <v>23</v>
      </c>
      <c r="AE187" s="86">
        <f t="shared" si="134"/>
        <v>24</v>
      </c>
      <c r="AF187" s="86">
        <f t="shared" si="134"/>
        <v>25</v>
      </c>
      <c r="AG187" s="86">
        <f t="shared" si="134"/>
        <v>26</v>
      </c>
      <c r="AH187" s="86">
        <f t="shared" si="134"/>
        <v>27</v>
      </c>
      <c r="AI187" s="86">
        <f t="shared" si="134"/>
        <v>28</v>
      </c>
      <c r="AJ187" s="86">
        <f t="shared" si="134"/>
        <v>29</v>
      </c>
      <c r="AK187" s="86">
        <f t="shared" si="134"/>
        <v>30</v>
      </c>
      <c r="AL187" s="86">
        <f t="shared" si="134"/>
        <v>31</v>
      </c>
    </row>
    <row r="188" spans="2:38" x14ac:dyDescent="0.35">
      <c r="C188" s="25">
        <f t="shared" si="128"/>
        <v>7</v>
      </c>
      <c r="D188" s="17" t="s">
        <v>191</v>
      </c>
      <c r="K188" s="59" t="s">
        <v>63</v>
      </c>
      <c r="L188" s="60"/>
      <c r="N188" s="87">
        <f t="shared" si="129"/>
        <v>7</v>
      </c>
      <c r="O188" s="86">
        <f t="shared" ref="O188:AL188" si="135">N188+1</f>
        <v>8</v>
      </c>
      <c r="P188" s="86">
        <f t="shared" si="135"/>
        <v>9</v>
      </c>
      <c r="Q188" s="86">
        <f t="shared" si="135"/>
        <v>10</v>
      </c>
      <c r="R188" s="86">
        <f t="shared" si="135"/>
        <v>11</v>
      </c>
      <c r="S188" s="86">
        <f t="shared" si="135"/>
        <v>12</v>
      </c>
      <c r="T188" s="86">
        <f t="shared" si="135"/>
        <v>13</v>
      </c>
      <c r="U188" s="86">
        <f t="shared" si="135"/>
        <v>14</v>
      </c>
      <c r="V188" s="86">
        <f t="shared" si="135"/>
        <v>15</v>
      </c>
      <c r="W188" s="86">
        <f t="shared" si="135"/>
        <v>16</v>
      </c>
      <c r="X188" s="86">
        <f t="shared" si="135"/>
        <v>17</v>
      </c>
      <c r="Y188" s="86">
        <f t="shared" si="135"/>
        <v>18</v>
      </c>
      <c r="Z188" s="86">
        <f t="shared" si="135"/>
        <v>19</v>
      </c>
      <c r="AA188" s="86">
        <f t="shared" si="135"/>
        <v>20</v>
      </c>
      <c r="AB188" s="86">
        <f t="shared" si="135"/>
        <v>21</v>
      </c>
      <c r="AC188" s="86">
        <f t="shared" si="135"/>
        <v>22</v>
      </c>
      <c r="AD188" s="86">
        <f t="shared" si="135"/>
        <v>23</v>
      </c>
      <c r="AE188" s="86">
        <f t="shared" si="135"/>
        <v>24</v>
      </c>
      <c r="AF188" s="86">
        <f t="shared" si="135"/>
        <v>25</v>
      </c>
      <c r="AG188" s="86">
        <f t="shared" si="135"/>
        <v>26</v>
      </c>
      <c r="AH188" s="86">
        <f t="shared" si="135"/>
        <v>27</v>
      </c>
      <c r="AI188" s="86">
        <f t="shared" si="135"/>
        <v>28</v>
      </c>
      <c r="AJ188" s="86">
        <f t="shared" si="135"/>
        <v>29</v>
      </c>
      <c r="AK188" s="86">
        <f t="shared" si="135"/>
        <v>30</v>
      </c>
      <c r="AL188" s="86">
        <f t="shared" si="135"/>
        <v>31</v>
      </c>
    </row>
    <row r="189" spans="2:38" x14ac:dyDescent="0.35">
      <c r="C189" s="25">
        <f t="shared" si="128"/>
        <v>8</v>
      </c>
      <c r="D189" s="17" t="s">
        <v>192</v>
      </c>
      <c r="K189" s="59" t="s">
        <v>63</v>
      </c>
      <c r="L189" s="60"/>
      <c r="N189" s="87">
        <f t="shared" si="129"/>
        <v>3</v>
      </c>
      <c r="O189" s="86">
        <f t="shared" ref="O189:AL189" si="136">N189+1</f>
        <v>4</v>
      </c>
      <c r="P189" s="86">
        <f t="shared" si="136"/>
        <v>5</v>
      </c>
      <c r="Q189" s="86">
        <f t="shared" si="136"/>
        <v>6</v>
      </c>
      <c r="R189" s="86">
        <f t="shared" si="136"/>
        <v>7</v>
      </c>
      <c r="S189" s="86">
        <f t="shared" si="136"/>
        <v>8</v>
      </c>
      <c r="T189" s="86">
        <f t="shared" si="136"/>
        <v>9</v>
      </c>
      <c r="U189" s="86">
        <f t="shared" si="136"/>
        <v>10</v>
      </c>
      <c r="V189" s="86">
        <f t="shared" si="136"/>
        <v>11</v>
      </c>
      <c r="W189" s="86">
        <f t="shared" si="136"/>
        <v>12</v>
      </c>
      <c r="X189" s="86">
        <f t="shared" si="136"/>
        <v>13</v>
      </c>
      <c r="Y189" s="86">
        <f t="shared" si="136"/>
        <v>14</v>
      </c>
      <c r="Z189" s="86">
        <f t="shared" si="136"/>
        <v>15</v>
      </c>
      <c r="AA189" s="86">
        <f t="shared" si="136"/>
        <v>16</v>
      </c>
      <c r="AB189" s="86">
        <f t="shared" si="136"/>
        <v>17</v>
      </c>
      <c r="AC189" s="86">
        <f t="shared" si="136"/>
        <v>18</v>
      </c>
      <c r="AD189" s="86">
        <f t="shared" si="136"/>
        <v>19</v>
      </c>
      <c r="AE189" s="86">
        <f t="shared" si="136"/>
        <v>20</v>
      </c>
      <c r="AF189" s="86">
        <f t="shared" si="136"/>
        <v>21</v>
      </c>
      <c r="AG189" s="86">
        <f t="shared" si="136"/>
        <v>22</v>
      </c>
      <c r="AH189" s="86">
        <f t="shared" si="136"/>
        <v>23</v>
      </c>
      <c r="AI189" s="86">
        <f t="shared" si="136"/>
        <v>24</v>
      </c>
      <c r="AJ189" s="86">
        <f t="shared" si="136"/>
        <v>25</v>
      </c>
      <c r="AK189" s="86">
        <f t="shared" si="136"/>
        <v>26</v>
      </c>
      <c r="AL189" s="86">
        <f t="shared" si="136"/>
        <v>27</v>
      </c>
    </row>
    <row r="190" spans="2:38" x14ac:dyDescent="0.35">
      <c r="C190" s="25">
        <f t="shared" si="128"/>
        <v>9</v>
      </c>
      <c r="D190" s="17" t="s">
        <v>193</v>
      </c>
      <c r="K190" s="59" t="s">
        <v>63</v>
      </c>
      <c r="L190" s="60"/>
      <c r="N190" s="87">
        <f t="shared" si="129"/>
        <v>0</v>
      </c>
      <c r="O190" s="86">
        <f t="shared" ref="O190:AL190" si="137">N190+1</f>
        <v>1</v>
      </c>
      <c r="P190" s="86">
        <f t="shared" si="137"/>
        <v>2</v>
      </c>
      <c r="Q190" s="86">
        <f t="shared" si="137"/>
        <v>3</v>
      </c>
      <c r="R190" s="86">
        <f t="shared" si="137"/>
        <v>4</v>
      </c>
      <c r="S190" s="86">
        <f t="shared" si="137"/>
        <v>5</v>
      </c>
      <c r="T190" s="86">
        <f t="shared" si="137"/>
        <v>6</v>
      </c>
      <c r="U190" s="86">
        <f t="shared" si="137"/>
        <v>7</v>
      </c>
      <c r="V190" s="86">
        <f t="shared" si="137"/>
        <v>8</v>
      </c>
      <c r="W190" s="86">
        <f t="shared" si="137"/>
        <v>9</v>
      </c>
      <c r="X190" s="86">
        <f t="shared" si="137"/>
        <v>10</v>
      </c>
      <c r="Y190" s="86">
        <f t="shared" si="137"/>
        <v>11</v>
      </c>
      <c r="Z190" s="86">
        <f t="shared" si="137"/>
        <v>12</v>
      </c>
      <c r="AA190" s="86">
        <f t="shared" si="137"/>
        <v>13</v>
      </c>
      <c r="AB190" s="86">
        <f t="shared" si="137"/>
        <v>14</v>
      </c>
      <c r="AC190" s="86">
        <f t="shared" si="137"/>
        <v>15</v>
      </c>
      <c r="AD190" s="86">
        <f t="shared" si="137"/>
        <v>16</v>
      </c>
      <c r="AE190" s="86">
        <f t="shared" si="137"/>
        <v>17</v>
      </c>
      <c r="AF190" s="86">
        <f t="shared" si="137"/>
        <v>18</v>
      </c>
      <c r="AG190" s="86">
        <f t="shared" si="137"/>
        <v>19</v>
      </c>
      <c r="AH190" s="86">
        <f t="shared" si="137"/>
        <v>20</v>
      </c>
      <c r="AI190" s="86">
        <f t="shared" si="137"/>
        <v>21</v>
      </c>
      <c r="AJ190" s="86">
        <f t="shared" si="137"/>
        <v>22</v>
      </c>
      <c r="AK190" s="86">
        <f t="shared" si="137"/>
        <v>23</v>
      </c>
      <c r="AL190" s="86">
        <f t="shared" si="137"/>
        <v>24</v>
      </c>
    </row>
    <row r="191" spans="2:38" x14ac:dyDescent="0.35">
      <c r="C191" s="25">
        <f t="shared" si="128"/>
        <v>10</v>
      </c>
      <c r="D191" s="17" t="s">
        <v>194</v>
      </c>
      <c r="K191" s="59" t="s">
        <v>63</v>
      </c>
      <c r="L191" s="60"/>
      <c r="N191" s="87">
        <f t="shared" si="129"/>
        <v>0</v>
      </c>
      <c r="O191" s="86">
        <f t="shared" ref="O191:AL191" si="138">N191+1</f>
        <v>1</v>
      </c>
      <c r="P191" s="86">
        <f t="shared" si="138"/>
        <v>2</v>
      </c>
      <c r="Q191" s="86">
        <f t="shared" si="138"/>
        <v>3</v>
      </c>
      <c r="R191" s="86">
        <f t="shared" si="138"/>
        <v>4</v>
      </c>
      <c r="S191" s="86">
        <f t="shared" si="138"/>
        <v>5</v>
      </c>
      <c r="T191" s="86">
        <f t="shared" si="138"/>
        <v>6</v>
      </c>
      <c r="U191" s="86">
        <f t="shared" si="138"/>
        <v>7</v>
      </c>
      <c r="V191" s="86">
        <f t="shared" si="138"/>
        <v>8</v>
      </c>
      <c r="W191" s="86">
        <f t="shared" si="138"/>
        <v>9</v>
      </c>
      <c r="X191" s="86">
        <f t="shared" si="138"/>
        <v>10</v>
      </c>
      <c r="Y191" s="86">
        <f t="shared" si="138"/>
        <v>11</v>
      </c>
      <c r="Z191" s="86">
        <f t="shared" si="138"/>
        <v>12</v>
      </c>
      <c r="AA191" s="86">
        <f t="shared" si="138"/>
        <v>13</v>
      </c>
      <c r="AB191" s="86">
        <f t="shared" si="138"/>
        <v>14</v>
      </c>
      <c r="AC191" s="86">
        <f t="shared" si="138"/>
        <v>15</v>
      </c>
      <c r="AD191" s="86">
        <f t="shared" si="138"/>
        <v>16</v>
      </c>
      <c r="AE191" s="86">
        <f t="shared" si="138"/>
        <v>17</v>
      </c>
      <c r="AF191" s="86">
        <f t="shared" si="138"/>
        <v>18</v>
      </c>
      <c r="AG191" s="86">
        <f t="shared" si="138"/>
        <v>19</v>
      </c>
      <c r="AH191" s="86">
        <f t="shared" si="138"/>
        <v>20</v>
      </c>
      <c r="AI191" s="86">
        <f t="shared" si="138"/>
        <v>21</v>
      </c>
      <c r="AJ191" s="86">
        <f t="shared" si="138"/>
        <v>22</v>
      </c>
      <c r="AK191" s="86">
        <f t="shared" si="138"/>
        <v>23</v>
      </c>
      <c r="AL191" s="86">
        <f t="shared" si="138"/>
        <v>24</v>
      </c>
    </row>
    <row r="192" spans="2:38" x14ac:dyDescent="0.35">
      <c r="C192" s="25">
        <f t="shared" si="128"/>
        <v>11</v>
      </c>
      <c r="D192" s="17" t="s">
        <v>195</v>
      </c>
      <c r="K192" s="59" t="s">
        <v>63</v>
      </c>
      <c r="L192" s="60"/>
      <c r="N192" s="87">
        <f t="shared" si="129"/>
        <v>0</v>
      </c>
      <c r="O192" s="74"/>
      <c r="P192" s="74"/>
      <c r="Q192" s="74"/>
      <c r="R192" s="74"/>
      <c r="S192" s="74"/>
      <c r="T192" s="95">
        <v>1</v>
      </c>
      <c r="U192" s="86">
        <f t="shared" ref="U192:AL192" si="139">T192+1</f>
        <v>2</v>
      </c>
      <c r="V192" s="86">
        <f t="shared" si="139"/>
        <v>3</v>
      </c>
      <c r="W192" s="86">
        <f t="shared" si="139"/>
        <v>4</v>
      </c>
      <c r="X192" s="86">
        <f t="shared" si="139"/>
        <v>5</v>
      </c>
      <c r="Y192" s="86">
        <f t="shared" si="139"/>
        <v>6</v>
      </c>
      <c r="Z192" s="86">
        <f t="shared" si="139"/>
        <v>7</v>
      </c>
      <c r="AA192" s="86">
        <f t="shared" si="139"/>
        <v>8</v>
      </c>
      <c r="AB192" s="86">
        <f t="shared" si="139"/>
        <v>9</v>
      </c>
      <c r="AC192" s="86">
        <f t="shared" si="139"/>
        <v>10</v>
      </c>
      <c r="AD192" s="86">
        <f t="shared" si="139"/>
        <v>11</v>
      </c>
      <c r="AE192" s="86">
        <f t="shared" si="139"/>
        <v>12</v>
      </c>
      <c r="AF192" s="86">
        <f t="shared" si="139"/>
        <v>13</v>
      </c>
      <c r="AG192" s="86">
        <f t="shared" si="139"/>
        <v>14</v>
      </c>
      <c r="AH192" s="86">
        <f t="shared" si="139"/>
        <v>15</v>
      </c>
      <c r="AI192" s="86">
        <f t="shared" si="139"/>
        <v>16</v>
      </c>
      <c r="AJ192" s="86">
        <f t="shared" si="139"/>
        <v>17</v>
      </c>
      <c r="AK192" s="86">
        <f t="shared" si="139"/>
        <v>18</v>
      </c>
      <c r="AL192" s="86">
        <f t="shared" si="139"/>
        <v>19</v>
      </c>
    </row>
    <row r="193" spans="3:38" x14ac:dyDescent="0.35">
      <c r="C193" s="25">
        <f t="shared" si="128"/>
        <v>12</v>
      </c>
      <c r="D193" s="17" t="s">
        <v>196</v>
      </c>
      <c r="K193" s="59" t="s">
        <v>63</v>
      </c>
      <c r="L193" s="60"/>
      <c r="N193" s="87">
        <f t="shared" si="129"/>
        <v>0</v>
      </c>
      <c r="O193" s="74"/>
      <c r="P193" s="74"/>
      <c r="Q193" s="74"/>
      <c r="R193" s="74"/>
      <c r="S193" s="74"/>
      <c r="T193" s="74"/>
      <c r="U193" s="95">
        <v>1</v>
      </c>
      <c r="V193" s="86">
        <f t="shared" ref="V193:AL193" si="140">U193+1</f>
        <v>2</v>
      </c>
      <c r="W193" s="86">
        <f t="shared" si="140"/>
        <v>3</v>
      </c>
      <c r="X193" s="86">
        <f t="shared" si="140"/>
        <v>4</v>
      </c>
      <c r="Y193" s="86">
        <f t="shared" si="140"/>
        <v>5</v>
      </c>
      <c r="Z193" s="86">
        <f t="shared" si="140"/>
        <v>6</v>
      </c>
      <c r="AA193" s="86">
        <f t="shared" si="140"/>
        <v>7</v>
      </c>
      <c r="AB193" s="86">
        <f t="shared" si="140"/>
        <v>8</v>
      </c>
      <c r="AC193" s="86">
        <f t="shared" si="140"/>
        <v>9</v>
      </c>
      <c r="AD193" s="86">
        <f t="shared" si="140"/>
        <v>10</v>
      </c>
      <c r="AE193" s="86">
        <f t="shared" si="140"/>
        <v>11</v>
      </c>
      <c r="AF193" s="86">
        <f t="shared" si="140"/>
        <v>12</v>
      </c>
      <c r="AG193" s="86">
        <f t="shared" si="140"/>
        <v>13</v>
      </c>
      <c r="AH193" s="86">
        <f t="shared" si="140"/>
        <v>14</v>
      </c>
      <c r="AI193" s="86">
        <f t="shared" si="140"/>
        <v>15</v>
      </c>
      <c r="AJ193" s="86">
        <f t="shared" si="140"/>
        <v>16</v>
      </c>
      <c r="AK193" s="86">
        <f t="shared" si="140"/>
        <v>17</v>
      </c>
      <c r="AL193" s="86">
        <f t="shared" si="140"/>
        <v>18</v>
      </c>
    </row>
    <row r="195" spans="3:38" x14ac:dyDescent="0.35">
      <c r="C195" s="16" t="s">
        <v>278</v>
      </c>
    </row>
    <row r="196" spans="3:38" x14ac:dyDescent="0.35">
      <c r="D196" s="17" t="s">
        <v>280</v>
      </c>
      <c r="K196" s="59" t="s">
        <v>63</v>
      </c>
      <c r="M196" s="81">
        <v>5</v>
      </c>
    </row>
    <row r="197" spans="3:38" x14ac:dyDescent="0.35">
      <c r="D197" s="17" t="s">
        <v>281</v>
      </c>
      <c r="K197" s="59" t="s">
        <v>63</v>
      </c>
      <c r="M197" s="81">
        <v>10</v>
      </c>
    </row>
    <row r="198" spans="3:38" x14ac:dyDescent="0.35">
      <c r="D198" s="17" t="s">
        <v>282</v>
      </c>
      <c r="K198" s="59" t="s">
        <v>63</v>
      </c>
      <c r="M198" s="81">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283</v>
      </c>
    </row>
    <row r="214" spans="3:38" x14ac:dyDescent="0.35">
      <c r="D214" s="17" t="s">
        <v>282</v>
      </c>
      <c r="K214" s="59" t="s">
        <v>63</v>
      </c>
      <c r="M214" s="82">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276</v>
      </c>
    </row>
    <row r="230" spans="3:38" x14ac:dyDescent="0.35">
      <c r="C230" s="25">
        <v>1</v>
      </c>
      <c r="D230" s="17" t="s">
        <v>185</v>
      </c>
      <c r="K230" s="59" t="str">
        <f t="shared" ref="K230:K241" si="149">CurrencyUnit.In</f>
        <v>MMJPY</v>
      </c>
      <c r="L230" s="60">
        <f t="shared" ref="L230:L241" si="150" xml:space="preserve"> SUM(O230:AL230)</f>
        <v>0</v>
      </c>
      <c r="O230" s="86">
        <f>IF(O200,'Actual Data'!$P144/10,0)</f>
        <v>0</v>
      </c>
      <c r="P230" s="86">
        <f>IF(P200,'Actual Data'!$P144/10,0)</f>
        <v>0</v>
      </c>
      <c r="Q230" s="86">
        <f>IF(Q200,'Actual Data'!$P144/10,0)</f>
        <v>0</v>
      </c>
      <c r="R230" s="86">
        <f>IF(R200,'Actual Data'!$P144/10,0)</f>
        <v>0</v>
      </c>
      <c r="S230" s="86">
        <f>IF(S200,'Actual Data'!$P144/10,0)</f>
        <v>0</v>
      </c>
      <c r="T230" s="86">
        <f>IF(T200,'Actual Data'!$P144/10,0)</f>
        <v>0</v>
      </c>
      <c r="U230" s="86">
        <f>IF(U200,'Actual Data'!$P144/10,0)</f>
        <v>0</v>
      </c>
      <c r="V230" s="86">
        <f>IF(V200,'Actual Data'!$P144/10,0)</f>
        <v>0</v>
      </c>
      <c r="W230" s="86">
        <f>IF(W200,'Actual Data'!$P144/10,0)</f>
        <v>0</v>
      </c>
      <c r="X230" s="86">
        <f>IF(X200,'Actual Data'!$P144/10,0)</f>
        <v>0</v>
      </c>
      <c r="Y230" s="86">
        <f>IF(Y200,'Actual Data'!$P144/10,0)</f>
        <v>0</v>
      </c>
      <c r="Z230" s="86">
        <f>IF(Z200,'Actual Data'!$P144/10,0)</f>
        <v>0</v>
      </c>
      <c r="AA230" s="86">
        <f>IF(AA200,'Actual Data'!$P144/10,0)</f>
        <v>0</v>
      </c>
      <c r="AB230" s="86">
        <f>IF(AB200,'Actual Data'!$P144/10,0)</f>
        <v>0</v>
      </c>
      <c r="AC230" s="86">
        <f>IF(AC200,'Actual Data'!$P144/10,0)</f>
        <v>0</v>
      </c>
      <c r="AD230" s="86">
        <f>IF(AD200,'Actual Data'!$P144/10,0)</f>
        <v>0</v>
      </c>
      <c r="AE230" s="86">
        <f>IF(AE200,'Actual Data'!$P144/10,0)</f>
        <v>0</v>
      </c>
      <c r="AF230" s="86">
        <f>IF(AF200,'Actual Data'!$P144/10,0)</f>
        <v>0</v>
      </c>
      <c r="AG230" s="86">
        <f>IF(AG200,'Actual Data'!$P144/10,0)</f>
        <v>0</v>
      </c>
      <c r="AH230" s="86">
        <f>IF(AH200,'Actual Data'!$P144/10,0)</f>
        <v>0</v>
      </c>
      <c r="AI230" s="86">
        <f>IF(AI200,'Actual Data'!$P144/10,0)</f>
        <v>0</v>
      </c>
      <c r="AJ230" s="86">
        <f>IF(AJ200,'Actual Data'!$P144/10,0)</f>
        <v>0</v>
      </c>
      <c r="AK230" s="86">
        <f>IF(AK200,'Actual Data'!$P144/10,0)</f>
        <v>0</v>
      </c>
      <c r="AL230" s="86">
        <f>IF(AL200,'Actual Data'!$P144/10,0)</f>
        <v>0</v>
      </c>
    </row>
    <row r="231" spans="3:38" x14ac:dyDescent="0.35">
      <c r="C231" s="25">
        <f t="shared" ref="C231:C241" si="151">C230+1</f>
        <v>2</v>
      </c>
      <c r="D231" s="17" t="s">
        <v>186</v>
      </c>
      <c r="K231" s="59" t="str">
        <f t="shared" si="149"/>
        <v>MMJPY</v>
      </c>
      <c r="L231" s="60">
        <f t="shared" si="150"/>
        <v>0</v>
      </c>
      <c r="O231" s="86">
        <f>IF(O201,'Actual Data'!$P145/10,0)</f>
        <v>0</v>
      </c>
      <c r="P231" s="86">
        <f>IF(P201,'Actual Data'!$P145/10,0)</f>
        <v>0</v>
      </c>
      <c r="Q231" s="86">
        <f>IF(Q201,'Actual Data'!$P145/10,0)</f>
        <v>0</v>
      </c>
      <c r="R231" s="86">
        <f>IF(R201,'Actual Data'!$P145/10,0)</f>
        <v>0</v>
      </c>
      <c r="S231" s="86">
        <f>IF(S201,'Actual Data'!$P145/10,0)</f>
        <v>0</v>
      </c>
      <c r="T231" s="86">
        <f>IF(T201,'Actual Data'!$P145/10,0)</f>
        <v>0</v>
      </c>
      <c r="U231" s="86">
        <f>IF(U201,'Actual Data'!$P145/10,0)</f>
        <v>0</v>
      </c>
      <c r="V231" s="86">
        <f>IF(V201,'Actual Data'!$P145/10,0)</f>
        <v>0</v>
      </c>
      <c r="W231" s="86">
        <f>IF(W201,'Actual Data'!$P145/10,0)</f>
        <v>0</v>
      </c>
      <c r="X231" s="86">
        <f>IF(X201,'Actual Data'!$P145/10,0)</f>
        <v>0</v>
      </c>
      <c r="Y231" s="86">
        <f>IF(Y201,'Actual Data'!$P145/10,0)</f>
        <v>0</v>
      </c>
      <c r="Z231" s="86">
        <f>IF(Z201,'Actual Data'!$P145/10,0)</f>
        <v>0</v>
      </c>
      <c r="AA231" s="86">
        <f>IF(AA201,'Actual Data'!$P145/10,0)</f>
        <v>0</v>
      </c>
      <c r="AB231" s="86">
        <f>IF(AB201,'Actual Data'!$P145/10,0)</f>
        <v>0</v>
      </c>
      <c r="AC231" s="86">
        <f>IF(AC201,'Actual Data'!$P145/10,0)</f>
        <v>0</v>
      </c>
      <c r="AD231" s="86">
        <f>IF(AD201,'Actual Data'!$P145/10,0)</f>
        <v>0</v>
      </c>
      <c r="AE231" s="86">
        <f>IF(AE201,'Actual Data'!$P145/10,0)</f>
        <v>0</v>
      </c>
      <c r="AF231" s="86">
        <f>IF(AF201,'Actual Data'!$P145/10,0)</f>
        <v>0</v>
      </c>
      <c r="AG231" s="86">
        <f>IF(AG201,'Actual Data'!$P145/10,0)</f>
        <v>0</v>
      </c>
      <c r="AH231" s="86">
        <f>IF(AH201,'Actual Data'!$P145/10,0)</f>
        <v>0</v>
      </c>
      <c r="AI231" s="86">
        <f>IF(AI201,'Actual Data'!$P145/10,0)</f>
        <v>0</v>
      </c>
      <c r="AJ231" s="86">
        <f>IF(AJ201,'Actual Data'!$P145/10,0)</f>
        <v>0</v>
      </c>
      <c r="AK231" s="86">
        <f>IF(AK201,'Actual Data'!$P145/10,0)</f>
        <v>0</v>
      </c>
      <c r="AL231" s="86">
        <f>IF(AL201,'Actual Data'!$P145/10,0)</f>
        <v>0</v>
      </c>
    </row>
    <row r="232" spans="3:38" x14ac:dyDescent="0.35">
      <c r="C232" s="25">
        <f t="shared" si="151"/>
        <v>3</v>
      </c>
      <c r="D232" s="17" t="s">
        <v>187</v>
      </c>
      <c r="K232" s="59" t="str">
        <f t="shared" si="149"/>
        <v>MMJPY</v>
      </c>
      <c r="L232" s="60">
        <f t="shared" si="150"/>
        <v>138.5</v>
      </c>
      <c r="O232" s="86">
        <f>IF(O202,'Actual Data'!$P146/10,0)</f>
        <v>138.5</v>
      </c>
      <c r="P232" s="86">
        <f>IF(P202,'Actual Data'!$P146/10,0)</f>
        <v>0</v>
      </c>
      <c r="Q232" s="86">
        <f>IF(Q202,'Actual Data'!$P146/10,0)</f>
        <v>0</v>
      </c>
      <c r="R232" s="86">
        <f>IF(R202,'Actual Data'!$P146/10,0)</f>
        <v>0</v>
      </c>
      <c r="S232" s="86">
        <f>IF(S202,'Actual Data'!$P146/10,0)</f>
        <v>0</v>
      </c>
      <c r="T232" s="86">
        <f>IF(T202,'Actual Data'!$P146/10,0)</f>
        <v>0</v>
      </c>
      <c r="U232" s="86">
        <f>IF(U202,'Actual Data'!$P146/10,0)</f>
        <v>0</v>
      </c>
      <c r="V232" s="86">
        <f>IF(V202,'Actual Data'!$P146/10,0)</f>
        <v>0</v>
      </c>
      <c r="W232" s="86">
        <f>IF(W202,'Actual Data'!$P146/10,0)</f>
        <v>0</v>
      </c>
      <c r="X232" s="86">
        <f>IF(X202,'Actual Data'!$P146/10,0)</f>
        <v>0</v>
      </c>
      <c r="Y232" s="86">
        <f>IF(Y202,'Actual Data'!$P146/10,0)</f>
        <v>0</v>
      </c>
      <c r="Z232" s="86">
        <f>IF(Z202,'Actual Data'!$P146/10,0)</f>
        <v>0</v>
      </c>
      <c r="AA232" s="86">
        <f>IF(AA202,'Actual Data'!$P146/10,0)</f>
        <v>0</v>
      </c>
      <c r="AB232" s="86">
        <f>IF(AB202,'Actual Data'!$P146/10,0)</f>
        <v>0</v>
      </c>
      <c r="AC232" s="86">
        <f>IF(AC202,'Actual Data'!$P146/10,0)</f>
        <v>0</v>
      </c>
      <c r="AD232" s="86">
        <f>IF(AD202,'Actual Data'!$P146/10,0)</f>
        <v>0</v>
      </c>
      <c r="AE232" s="86">
        <f>IF(AE202,'Actual Data'!$P146/10,0)</f>
        <v>0</v>
      </c>
      <c r="AF232" s="86">
        <f>IF(AF202,'Actual Data'!$P146/10,0)</f>
        <v>0</v>
      </c>
      <c r="AG232" s="86">
        <f>IF(AG202,'Actual Data'!$P146/10,0)</f>
        <v>0</v>
      </c>
      <c r="AH232" s="86">
        <f>IF(AH202,'Actual Data'!$P146/10,0)</f>
        <v>0</v>
      </c>
      <c r="AI232" s="86">
        <f>IF(AI202,'Actual Data'!$P146/10,0)</f>
        <v>0</v>
      </c>
      <c r="AJ232" s="86">
        <f>IF(AJ202,'Actual Data'!$P146/10,0)</f>
        <v>0</v>
      </c>
      <c r="AK232" s="86">
        <f>IF(AK202,'Actual Data'!$P146/10,0)</f>
        <v>0</v>
      </c>
      <c r="AL232" s="86">
        <f>IF(AL202,'Actual Data'!$P146/10,0)</f>
        <v>0</v>
      </c>
    </row>
    <row r="233" spans="3:38" x14ac:dyDescent="0.35">
      <c r="C233" s="25">
        <f t="shared" si="151"/>
        <v>4</v>
      </c>
      <c r="D233" s="17" t="s">
        <v>188</v>
      </c>
      <c r="K233" s="59" t="str">
        <f t="shared" si="149"/>
        <v>MMJPY</v>
      </c>
      <c r="L233" s="60">
        <f t="shared" si="150"/>
        <v>183.3</v>
      </c>
      <c r="O233" s="86">
        <f>IF(O203,'Actual Data'!$P147/10,0)</f>
        <v>0</v>
      </c>
      <c r="P233" s="86">
        <f>IF(P203,'Actual Data'!$P147/10,0)</f>
        <v>183.3</v>
      </c>
      <c r="Q233" s="86">
        <f>IF(Q203,'Actual Data'!$P147/10,0)</f>
        <v>0</v>
      </c>
      <c r="R233" s="86">
        <f>IF(R203,'Actual Data'!$P147/10,0)</f>
        <v>0</v>
      </c>
      <c r="S233" s="86">
        <f>IF(S203,'Actual Data'!$P147/10,0)</f>
        <v>0</v>
      </c>
      <c r="T233" s="86">
        <f>IF(T203,'Actual Data'!$P147/10,0)</f>
        <v>0</v>
      </c>
      <c r="U233" s="86">
        <f>IF(U203,'Actual Data'!$P147/10,0)</f>
        <v>0</v>
      </c>
      <c r="V233" s="86">
        <f>IF(V203,'Actual Data'!$P147/10,0)</f>
        <v>0</v>
      </c>
      <c r="W233" s="86">
        <f>IF(W203,'Actual Data'!$P147/10,0)</f>
        <v>0</v>
      </c>
      <c r="X233" s="86">
        <f>IF(X203,'Actual Data'!$P147/10,0)</f>
        <v>0</v>
      </c>
      <c r="Y233" s="86">
        <f>IF(Y203,'Actual Data'!$P147/10,0)</f>
        <v>0</v>
      </c>
      <c r="Z233" s="86">
        <f>IF(Z203,'Actual Data'!$P147/10,0)</f>
        <v>0</v>
      </c>
      <c r="AA233" s="86">
        <f>IF(AA203,'Actual Data'!$P147/10,0)</f>
        <v>0</v>
      </c>
      <c r="AB233" s="86">
        <f>IF(AB203,'Actual Data'!$P147/10,0)</f>
        <v>0</v>
      </c>
      <c r="AC233" s="86">
        <f>IF(AC203,'Actual Data'!$P147/10,0)</f>
        <v>0</v>
      </c>
      <c r="AD233" s="86">
        <f>IF(AD203,'Actual Data'!$P147/10,0)</f>
        <v>0</v>
      </c>
      <c r="AE233" s="86">
        <f>IF(AE203,'Actual Data'!$P147/10,0)</f>
        <v>0</v>
      </c>
      <c r="AF233" s="86">
        <f>IF(AF203,'Actual Data'!$P147/10,0)</f>
        <v>0</v>
      </c>
      <c r="AG233" s="86">
        <f>IF(AG203,'Actual Data'!$P147/10,0)</f>
        <v>0</v>
      </c>
      <c r="AH233" s="86">
        <f>IF(AH203,'Actual Data'!$P147/10,0)</f>
        <v>0</v>
      </c>
      <c r="AI233" s="86">
        <f>IF(AI203,'Actual Data'!$P147/10,0)</f>
        <v>0</v>
      </c>
      <c r="AJ233" s="86">
        <f>IF(AJ203,'Actual Data'!$P147/10,0)</f>
        <v>0</v>
      </c>
      <c r="AK233" s="86">
        <f>IF(AK203,'Actual Data'!$P147/10,0)</f>
        <v>0</v>
      </c>
      <c r="AL233" s="86">
        <f>IF(AL203,'Actual Data'!$P147/10,0)</f>
        <v>0</v>
      </c>
    </row>
    <row r="234" spans="3:38" x14ac:dyDescent="0.35">
      <c r="C234" s="25">
        <f t="shared" si="151"/>
        <v>5</v>
      </c>
      <c r="D234" s="17" t="s">
        <v>189</v>
      </c>
      <c r="K234" s="59" t="str">
        <f t="shared" si="149"/>
        <v>MMJPY</v>
      </c>
      <c r="L234" s="60">
        <f t="shared" si="150"/>
        <v>43.8</v>
      </c>
      <c r="O234" s="86">
        <f>IF(O204,'Actual Data'!$P148/10,0)</f>
        <v>0</v>
      </c>
      <c r="P234" s="86">
        <f>IF(P204,'Actual Data'!$P148/10,0)</f>
        <v>0</v>
      </c>
      <c r="Q234" s="86">
        <f>IF(Q204,'Actual Data'!$P148/10,0)</f>
        <v>43.8</v>
      </c>
      <c r="R234" s="86">
        <f>IF(R204,'Actual Data'!$P148/10,0)</f>
        <v>0</v>
      </c>
      <c r="S234" s="86">
        <f>IF(S204,'Actual Data'!$P148/10,0)</f>
        <v>0</v>
      </c>
      <c r="T234" s="86">
        <f>IF(T204,'Actual Data'!$P148/10,0)</f>
        <v>0</v>
      </c>
      <c r="U234" s="86">
        <f>IF(U204,'Actual Data'!$P148/10,0)</f>
        <v>0</v>
      </c>
      <c r="V234" s="86">
        <f>IF(V204,'Actual Data'!$P148/10,0)</f>
        <v>0</v>
      </c>
      <c r="W234" s="86">
        <f>IF(W204,'Actual Data'!$P148/10,0)</f>
        <v>0</v>
      </c>
      <c r="X234" s="86">
        <f>IF(X204,'Actual Data'!$P148/10,0)</f>
        <v>0</v>
      </c>
      <c r="Y234" s="86">
        <f>IF(Y204,'Actual Data'!$P148/10,0)</f>
        <v>0</v>
      </c>
      <c r="Z234" s="86">
        <f>IF(Z204,'Actual Data'!$P148/10,0)</f>
        <v>0</v>
      </c>
      <c r="AA234" s="86">
        <f>IF(AA204,'Actual Data'!$P148/10,0)</f>
        <v>0</v>
      </c>
      <c r="AB234" s="86">
        <f>IF(AB204,'Actual Data'!$P148/10,0)</f>
        <v>0</v>
      </c>
      <c r="AC234" s="86">
        <f>IF(AC204,'Actual Data'!$P148/10,0)</f>
        <v>0</v>
      </c>
      <c r="AD234" s="86">
        <f>IF(AD204,'Actual Data'!$P148/10,0)</f>
        <v>0</v>
      </c>
      <c r="AE234" s="86">
        <f>IF(AE204,'Actual Data'!$P148/10,0)</f>
        <v>0</v>
      </c>
      <c r="AF234" s="86">
        <f>IF(AF204,'Actual Data'!$P148/10,0)</f>
        <v>0</v>
      </c>
      <c r="AG234" s="86">
        <f>IF(AG204,'Actual Data'!$P148/10,0)</f>
        <v>0</v>
      </c>
      <c r="AH234" s="86">
        <f>IF(AH204,'Actual Data'!$P148/10,0)</f>
        <v>0</v>
      </c>
      <c r="AI234" s="86">
        <f>IF(AI204,'Actual Data'!$P148/10,0)</f>
        <v>0</v>
      </c>
      <c r="AJ234" s="86">
        <f>IF(AJ204,'Actual Data'!$P148/10,0)</f>
        <v>0</v>
      </c>
      <c r="AK234" s="86">
        <f>IF(AK204,'Actual Data'!$P148/10,0)</f>
        <v>0</v>
      </c>
      <c r="AL234" s="86">
        <f>IF(AL204,'Actual Data'!$P148/10,0)</f>
        <v>0</v>
      </c>
    </row>
    <row r="235" spans="3:38" x14ac:dyDescent="0.35">
      <c r="C235" s="25">
        <f t="shared" si="151"/>
        <v>6</v>
      </c>
      <c r="D235" s="17" t="s">
        <v>190</v>
      </c>
      <c r="K235" s="59" t="str">
        <f t="shared" si="149"/>
        <v>MMJPY</v>
      </c>
      <c r="L235" s="60">
        <f t="shared" si="150"/>
        <v>45.8</v>
      </c>
      <c r="O235" s="86">
        <f>IF(O205,'Actual Data'!$P149/10,0)</f>
        <v>0</v>
      </c>
      <c r="P235" s="86">
        <f>IF(P205,'Actual Data'!$P149/10,0)</f>
        <v>0</v>
      </c>
      <c r="Q235" s="86">
        <f>IF(Q205,'Actual Data'!$P149/10,0)</f>
        <v>22.9</v>
      </c>
      <c r="R235" s="86">
        <f>IF(R205,'Actual Data'!$P149/10,0)</f>
        <v>0</v>
      </c>
      <c r="S235" s="86">
        <f>IF(S205,'Actual Data'!$P149/10,0)</f>
        <v>0</v>
      </c>
      <c r="T235" s="86">
        <f>IF(T205,'Actual Data'!$P149/10,0)</f>
        <v>0</v>
      </c>
      <c r="U235" s="86">
        <f>IF(U205,'Actual Data'!$P149/10,0)</f>
        <v>0</v>
      </c>
      <c r="V235" s="86">
        <f>IF(V205,'Actual Data'!$P149/10,0)</f>
        <v>22.9</v>
      </c>
      <c r="W235" s="86">
        <f>IF(W205,'Actual Data'!$P149/10,0)</f>
        <v>0</v>
      </c>
      <c r="X235" s="86">
        <f>IF(X205,'Actual Data'!$P149/10,0)</f>
        <v>0</v>
      </c>
      <c r="Y235" s="86">
        <f>IF(Y205,'Actual Data'!$P149/10,0)</f>
        <v>0</v>
      </c>
      <c r="Z235" s="86">
        <f>IF(Z205,'Actual Data'!$P149/10,0)</f>
        <v>0</v>
      </c>
      <c r="AA235" s="86">
        <f>IF(AA205,'Actual Data'!$P149/10,0)</f>
        <v>0</v>
      </c>
      <c r="AB235" s="86">
        <f>IF(AB205,'Actual Data'!$P149/10,0)</f>
        <v>0</v>
      </c>
      <c r="AC235" s="86">
        <f>IF(AC205,'Actual Data'!$P149/10,0)</f>
        <v>0</v>
      </c>
      <c r="AD235" s="86">
        <f>IF(AD205,'Actual Data'!$P149/10,0)</f>
        <v>0</v>
      </c>
      <c r="AE235" s="86">
        <f>IF(AE205,'Actual Data'!$P149/10,0)</f>
        <v>0</v>
      </c>
      <c r="AF235" s="86">
        <f>IF(AF205,'Actual Data'!$P149/10,0)</f>
        <v>0</v>
      </c>
      <c r="AG235" s="86">
        <f>IF(AG205,'Actual Data'!$P149/10,0)</f>
        <v>0</v>
      </c>
      <c r="AH235" s="86">
        <f>IF(AH205,'Actual Data'!$P149/10,0)</f>
        <v>0</v>
      </c>
      <c r="AI235" s="86">
        <f>IF(AI205,'Actual Data'!$P149/10,0)</f>
        <v>0</v>
      </c>
      <c r="AJ235" s="86">
        <f>IF(AJ205,'Actual Data'!$P149/10,0)</f>
        <v>0</v>
      </c>
      <c r="AK235" s="86">
        <f>IF(AK205,'Actual Data'!$P149/10,0)</f>
        <v>0</v>
      </c>
      <c r="AL235" s="86">
        <f>IF(AL205,'Actual Data'!$P149/10,0)</f>
        <v>0</v>
      </c>
    </row>
    <row r="236" spans="3:38" x14ac:dyDescent="0.35">
      <c r="C236" s="25">
        <f t="shared" si="151"/>
        <v>7</v>
      </c>
      <c r="D236" s="17" t="s">
        <v>191</v>
      </c>
      <c r="K236" s="59" t="str">
        <f t="shared" si="149"/>
        <v>MMJPY</v>
      </c>
      <c r="L236" s="60">
        <f t="shared" si="150"/>
        <v>52.8</v>
      </c>
      <c r="O236" s="86">
        <f>IF(O206,'Actual Data'!$P150/10,0)</f>
        <v>0</v>
      </c>
      <c r="P236" s="86">
        <f>IF(P206,'Actual Data'!$P150/10,0)</f>
        <v>0</v>
      </c>
      <c r="Q236" s="86">
        <f>IF(Q206,'Actual Data'!$P150/10,0)</f>
        <v>26.4</v>
      </c>
      <c r="R236" s="86">
        <f>IF(R206,'Actual Data'!$P150/10,0)</f>
        <v>0</v>
      </c>
      <c r="S236" s="86">
        <f>IF(S206,'Actual Data'!$P150/10,0)</f>
        <v>0</v>
      </c>
      <c r="T236" s="86">
        <f>IF(T206,'Actual Data'!$P150/10,0)</f>
        <v>0</v>
      </c>
      <c r="U236" s="86">
        <f>IF(U206,'Actual Data'!$P150/10,0)</f>
        <v>0</v>
      </c>
      <c r="V236" s="86">
        <f>IF(V206,'Actual Data'!$P150/10,0)</f>
        <v>26.4</v>
      </c>
      <c r="W236" s="86">
        <f>IF(W206,'Actual Data'!$P150/10,0)</f>
        <v>0</v>
      </c>
      <c r="X236" s="86">
        <f>IF(X206,'Actual Data'!$P150/10,0)</f>
        <v>0</v>
      </c>
      <c r="Y236" s="86">
        <f>IF(Y206,'Actual Data'!$P150/10,0)</f>
        <v>0</v>
      </c>
      <c r="Z236" s="86">
        <f>IF(Z206,'Actual Data'!$P150/10,0)</f>
        <v>0</v>
      </c>
      <c r="AA236" s="86">
        <f>IF(AA206,'Actual Data'!$P150/10,0)</f>
        <v>0</v>
      </c>
      <c r="AB236" s="86">
        <f>IF(AB206,'Actual Data'!$P150/10,0)</f>
        <v>0</v>
      </c>
      <c r="AC236" s="86">
        <f>IF(AC206,'Actual Data'!$P150/10,0)</f>
        <v>0</v>
      </c>
      <c r="AD236" s="86">
        <f>IF(AD206,'Actual Data'!$P150/10,0)</f>
        <v>0</v>
      </c>
      <c r="AE236" s="86">
        <f>IF(AE206,'Actual Data'!$P150/10,0)</f>
        <v>0</v>
      </c>
      <c r="AF236" s="86">
        <f>IF(AF206,'Actual Data'!$P150/10,0)</f>
        <v>0</v>
      </c>
      <c r="AG236" s="86">
        <f>IF(AG206,'Actual Data'!$P150/10,0)</f>
        <v>0</v>
      </c>
      <c r="AH236" s="86">
        <f>IF(AH206,'Actual Data'!$P150/10,0)</f>
        <v>0</v>
      </c>
      <c r="AI236" s="86">
        <f>IF(AI206,'Actual Data'!$P150/10,0)</f>
        <v>0</v>
      </c>
      <c r="AJ236" s="86">
        <f>IF(AJ206,'Actual Data'!$P150/10,0)</f>
        <v>0</v>
      </c>
      <c r="AK236" s="86">
        <f>IF(AK206,'Actual Data'!$P150/10,0)</f>
        <v>0</v>
      </c>
      <c r="AL236" s="86">
        <f>IF(AL206,'Actual Data'!$P150/10,0)</f>
        <v>0</v>
      </c>
    </row>
    <row r="237" spans="3:38" x14ac:dyDescent="0.35">
      <c r="C237" s="25">
        <f t="shared" si="151"/>
        <v>8</v>
      </c>
      <c r="D237" s="17" t="s">
        <v>192</v>
      </c>
      <c r="K237" s="59" t="str">
        <f t="shared" si="149"/>
        <v>MMJPY</v>
      </c>
      <c r="L237" s="60">
        <f t="shared" si="150"/>
        <v>161.69999999999999</v>
      </c>
      <c r="O237" s="86">
        <f>IF(O207,'Actual Data'!$P151/10,0)</f>
        <v>0</v>
      </c>
      <c r="P237" s="86">
        <f>IF(P207,'Actual Data'!$P151/10,0)</f>
        <v>53.9</v>
      </c>
      <c r="Q237" s="86">
        <f>IF(Q207,'Actual Data'!$P151/10,0)</f>
        <v>0</v>
      </c>
      <c r="R237" s="86">
        <f>IF(R207,'Actual Data'!$P151/10,0)</f>
        <v>0</v>
      </c>
      <c r="S237" s="86">
        <f>IF(S207,'Actual Data'!$P151/10,0)</f>
        <v>0</v>
      </c>
      <c r="T237" s="86">
        <f>IF(T207,'Actual Data'!$P151/10,0)</f>
        <v>0</v>
      </c>
      <c r="U237" s="86">
        <f>IF(U207,'Actual Data'!$P151/10,0)</f>
        <v>53.9</v>
      </c>
      <c r="V237" s="86">
        <f>IF(V207,'Actual Data'!$P151/10,0)</f>
        <v>0</v>
      </c>
      <c r="W237" s="86">
        <f>IF(W207,'Actual Data'!$P151/10,0)</f>
        <v>0</v>
      </c>
      <c r="X237" s="86">
        <f>IF(X207,'Actual Data'!$P151/10,0)</f>
        <v>0</v>
      </c>
      <c r="Y237" s="86">
        <f>IF(Y207,'Actual Data'!$P151/10,0)</f>
        <v>0</v>
      </c>
      <c r="Z237" s="86">
        <f>IF(Z207,'Actual Data'!$P151/10,0)</f>
        <v>53.9</v>
      </c>
      <c r="AA237" s="86">
        <f>IF(AA207,'Actual Data'!$P151/10,0)</f>
        <v>0</v>
      </c>
      <c r="AB237" s="86">
        <f>IF(AB207,'Actual Data'!$P151/10,0)</f>
        <v>0</v>
      </c>
      <c r="AC237" s="86">
        <f>IF(AC207,'Actual Data'!$P151/10,0)</f>
        <v>0</v>
      </c>
      <c r="AD237" s="86">
        <f>IF(AD207,'Actual Data'!$P151/10,0)</f>
        <v>0</v>
      </c>
      <c r="AE237" s="86">
        <f>IF(AE207,'Actual Data'!$P151/10,0)</f>
        <v>0</v>
      </c>
      <c r="AF237" s="86">
        <f>IF(AF207,'Actual Data'!$P151/10,0)</f>
        <v>0</v>
      </c>
      <c r="AG237" s="86">
        <f>IF(AG207,'Actual Data'!$P151/10,0)</f>
        <v>0</v>
      </c>
      <c r="AH237" s="86">
        <f>IF(AH207,'Actual Data'!$P151/10,0)</f>
        <v>0</v>
      </c>
      <c r="AI237" s="86">
        <f>IF(AI207,'Actual Data'!$P151/10,0)</f>
        <v>0</v>
      </c>
      <c r="AJ237" s="86">
        <f>IF(AJ207,'Actual Data'!$P151/10,0)</f>
        <v>0</v>
      </c>
      <c r="AK237" s="86">
        <f>IF(AK207,'Actual Data'!$P151/10,0)</f>
        <v>0</v>
      </c>
      <c r="AL237" s="86">
        <f>IF(AL207,'Actual Data'!$P151/10,0)</f>
        <v>0</v>
      </c>
    </row>
    <row r="238" spans="3:38" x14ac:dyDescent="0.35">
      <c r="C238" s="25">
        <f t="shared" si="151"/>
        <v>9</v>
      </c>
      <c r="D238" s="17" t="s">
        <v>193</v>
      </c>
      <c r="K238" s="59" t="str">
        <f t="shared" si="149"/>
        <v>MMJPY</v>
      </c>
      <c r="L238" s="60">
        <f t="shared" si="150"/>
        <v>144.89999999999998</v>
      </c>
      <c r="O238" s="86">
        <f>IF(O208,'Actual Data'!$P152/10,0)</f>
        <v>0</v>
      </c>
      <c r="P238" s="86">
        <f>IF(P208,'Actual Data'!$P152/10,0)</f>
        <v>0</v>
      </c>
      <c r="Q238" s="86">
        <f>IF(Q208,'Actual Data'!$P152/10,0)</f>
        <v>0</v>
      </c>
      <c r="R238" s="86">
        <f>IF(R208,'Actual Data'!$P152/10,0)</f>
        <v>0</v>
      </c>
      <c r="S238" s="86">
        <f>IF(S208,'Actual Data'!$P152/10,0)</f>
        <v>48.3</v>
      </c>
      <c r="T238" s="86">
        <f>IF(T208,'Actual Data'!$P152/10,0)</f>
        <v>0</v>
      </c>
      <c r="U238" s="86">
        <f>IF(U208,'Actual Data'!$P152/10,0)</f>
        <v>0</v>
      </c>
      <c r="V238" s="86">
        <f>IF(V208,'Actual Data'!$P152/10,0)</f>
        <v>0</v>
      </c>
      <c r="W238" s="86">
        <f>IF(W208,'Actual Data'!$P152/10,0)</f>
        <v>0</v>
      </c>
      <c r="X238" s="86">
        <f>IF(X208,'Actual Data'!$P152/10,0)</f>
        <v>48.3</v>
      </c>
      <c r="Y238" s="86">
        <f>IF(Y208,'Actual Data'!$P152/10,0)</f>
        <v>0</v>
      </c>
      <c r="Z238" s="86">
        <f>IF(Z208,'Actual Data'!$P152/10,0)</f>
        <v>0</v>
      </c>
      <c r="AA238" s="86">
        <f>IF(AA208,'Actual Data'!$P152/10,0)</f>
        <v>0</v>
      </c>
      <c r="AB238" s="86">
        <f>IF(AB208,'Actual Data'!$P152/10,0)</f>
        <v>0</v>
      </c>
      <c r="AC238" s="86">
        <f>IF(AC208,'Actual Data'!$P152/10,0)</f>
        <v>48.3</v>
      </c>
      <c r="AD238" s="86">
        <f>IF(AD208,'Actual Data'!$P152/10,0)</f>
        <v>0</v>
      </c>
      <c r="AE238" s="86">
        <f>IF(AE208,'Actual Data'!$P152/10,0)</f>
        <v>0</v>
      </c>
      <c r="AF238" s="86">
        <f>IF(AF208,'Actual Data'!$P152/10,0)</f>
        <v>0</v>
      </c>
      <c r="AG238" s="86">
        <f>IF(AG208,'Actual Data'!$P152/10,0)</f>
        <v>0</v>
      </c>
      <c r="AH238" s="86">
        <f>IF(AH208,'Actual Data'!$P152/10,0)</f>
        <v>0</v>
      </c>
      <c r="AI238" s="86">
        <f>IF(AI208,'Actual Data'!$P152/10,0)</f>
        <v>0</v>
      </c>
      <c r="AJ238" s="86">
        <f>IF(AJ208,'Actual Data'!$P152/10,0)</f>
        <v>0</v>
      </c>
      <c r="AK238" s="86">
        <f>IF(AK208,'Actual Data'!$P152/10,0)</f>
        <v>0</v>
      </c>
      <c r="AL238" s="86">
        <f>IF(AL208,'Actual Data'!$P152/10,0)</f>
        <v>0</v>
      </c>
    </row>
    <row r="239" spans="3:38" x14ac:dyDescent="0.35">
      <c r="C239" s="25">
        <f t="shared" si="151"/>
        <v>10</v>
      </c>
      <c r="D239" s="17" t="s">
        <v>194</v>
      </c>
      <c r="K239" s="59" t="str">
        <f t="shared" si="149"/>
        <v>MMJPY</v>
      </c>
      <c r="L239" s="60">
        <f t="shared" si="150"/>
        <v>162.89999999999998</v>
      </c>
      <c r="O239" s="86">
        <f>IF(O209,'Actual Data'!$P153/10,0)</f>
        <v>0</v>
      </c>
      <c r="P239" s="86">
        <f>IF(P209,'Actual Data'!$P153/10,0)</f>
        <v>0</v>
      </c>
      <c r="Q239" s="86">
        <f>IF(Q209,'Actual Data'!$P153/10,0)</f>
        <v>0</v>
      </c>
      <c r="R239" s="86">
        <f>IF(R209,'Actual Data'!$P153/10,0)</f>
        <v>0</v>
      </c>
      <c r="S239" s="86">
        <f>IF(S209,'Actual Data'!$P153/10,0)</f>
        <v>54.3</v>
      </c>
      <c r="T239" s="86">
        <f>IF(T209,'Actual Data'!$P153/10,0)</f>
        <v>0</v>
      </c>
      <c r="U239" s="86">
        <f>IF(U209,'Actual Data'!$P153/10,0)</f>
        <v>0</v>
      </c>
      <c r="V239" s="86">
        <f>IF(V209,'Actual Data'!$P153/10,0)</f>
        <v>0</v>
      </c>
      <c r="W239" s="86">
        <f>IF(W209,'Actual Data'!$P153/10,0)</f>
        <v>0</v>
      </c>
      <c r="X239" s="86">
        <f>IF(X209,'Actual Data'!$P153/10,0)</f>
        <v>54.3</v>
      </c>
      <c r="Y239" s="86">
        <f>IF(Y209,'Actual Data'!$P153/10,0)</f>
        <v>0</v>
      </c>
      <c r="Z239" s="86">
        <f>IF(Z209,'Actual Data'!$P153/10,0)</f>
        <v>0</v>
      </c>
      <c r="AA239" s="86">
        <f>IF(AA209,'Actual Data'!$P153/10,0)</f>
        <v>0</v>
      </c>
      <c r="AB239" s="86">
        <f>IF(AB209,'Actual Data'!$P153/10,0)</f>
        <v>0</v>
      </c>
      <c r="AC239" s="86">
        <f>IF(AC209,'Actual Data'!$P153/10,0)</f>
        <v>54.3</v>
      </c>
      <c r="AD239" s="86">
        <f>IF(AD209,'Actual Data'!$P153/10,0)</f>
        <v>0</v>
      </c>
      <c r="AE239" s="86">
        <f>IF(AE209,'Actual Data'!$P153/10,0)</f>
        <v>0</v>
      </c>
      <c r="AF239" s="86">
        <f>IF(AF209,'Actual Data'!$P153/10,0)</f>
        <v>0</v>
      </c>
      <c r="AG239" s="86">
        <f>IF(AG209,'Actual Data'!$P153/10,0)</f>
        <v>0</v>
      </c>
      <c r="AH239" s="86">
        <f>IF(AH209,'Actual Data'!$P153/10,0)</f>
        <v>0</v>
      </c>
      <c r="AI239" s="86">
        <f>IF(AI209,'Actual Data'!$P153/10,0)</f>
        <v>0</v>
      </c>
      <c r="AJ239" s="86">
        <f>IF(AJ209,'Actual Data'!$P153/10,0)</f>
        <v>0</v>
      </c>
      <c r="AK239" s="86">
        <f>IF(AK209,'Actual Data'!$P153/10,0)</f>
        <v>0</v>
      </c>
      <c r="AL239" s="86">
        <f>IF(AL209,'Actual Data'!$P153/10,0)</f>
        <v>0</v>
      </c>
    </row>
    <row r="240" spans="3:38" x14ac:dyDescent="0.35">
      <c r="C240" s="25">
        <f t="shared" si="151"/>
        <v>11</v>
      </c>
      <c r="D240" s="17" t="s">
        <v>195</v>
      </c>
      <c r="K240" s="59" t="str">
        <f t="shared" si="149"/>
        <v>MMJPY</v>
      </c>
      <c r="L240" s="60">
        <f t="shared" si="150"/>
        <v>390</v>
      </c>
      <c r="O240" s="86">
        <f>IF(O210,'Actual Data'!$P154/10,0)</f>
        <v>0</v>
      </c>
      <c r="P240" s="86">
        <f>IF(P210,'Actual Data'!$P154/10,0)</f>
        <v>0</v>
      </c>
      <c r="Q240" s="86">
        <f>IF(Q210,'Actual Data'!$P154/10,0)</f>
        <v>0</v>
      </c>
      <c r="R240" s="86">
        <f>IF(R210,'Actual Data'!$P154/10,0)</f>
        <v>0</v>
      </c>
      <c r="S240" s="86">
        <f>IF(S210,'Actual Data'!$P154/10,0)</f>
        <v>0</v>
      </c>
      <c r="T240" s="86">
        <f>IF(T210,'Actual Data'!$P154/10,0)</f>
        <v>0</v>
      </c>
      <c r="U240" s="86">
        <f>IF(U210,'Actual Data'!$P154/10,0)</f>
        <v>0</v>
      </c>
      <c r="V240" s="86">
        <f>IF(V210,'Actual Data'!$P154/10,0)</f>
        <v>0</v>
      </c>
      <c r="W240" s="86">
        <f>IF(W210,'Actual Data'!$P154/10,0)</f>
        <v>0</v>
      </c>
      <c r="X240" s="86">
        <f>IF(X210,'Actual Data'!$P154/10,0)</f>
        <v>130</v>
      </c>
      <c r="Y240" s="86">
        <f>IF(Y210,'Actual Data'!$P154/10,0)</f>
        <v>0</v>
      </c>
      <c r="Z240" s="86">
        <f>IF(Z210,'Actual Data'!$P154/10,0)</f>
        <v>0</v>
      </c>
      <c r="AA240" s="86">
        <f>IF(AA210,'Actual Data'!$P154/10,0)</f>
        <v>0</v>
      </c>
      <c r="AB240" s="86">
        <f>IF(AB210,'Actual Data'!$P154/10,0)</f>
        <v>0</v>
      </c>
      <c r="AC240" s="86">
        <f>IF(AC210,'Actual Data'!$P154/10,0)</f>
        <v>130</v>
      </c>
      <c r="AD240" s="86">
        <f>IF(AD210,'Actual Data'!$P154/10,0)</f>
        <v>0</v>
      </c>
      <c r="AE240" s="86">
        <f>IF(AE210,'Actual Data'!$P154/10,0)</f>
        <v>0</v>
      </c>
      <c r="AF240" s="86">
        <f>IF(AF210,'Actual Data'!$P154/10,0)</f>
        <v>0</v>
      </c>
      <c r="AG240" s="86">
        <f>IF(AG210,'Actual Data'!$P154/10,0)</f>
        <v>0</v>
      </c>
      <c r="AH240" s="86">
        <f>IF(AH210,'Actual Data'!$P154/10,0)</f>
        <v>130</v>
      </c>
      <c r="AI240" s="86">
        <f>IF(AI210,'Actual Data'!$P154/10,0)</f>
        <v>0</v>
      </c>
      <c r="AJ240" s="86">
        <f>IF(AJ210,'Actual Data'!$P154/10,0)</f>
        <v>0</v>
      </c>
      <c r="AK240" s="86">
        <f>IF(AK210,'Actual Data'!$P154/10,0)</f>
        <v>0</v>
      </c>
      <c r="AL240" s="86">
        <f>IF(AL210,'Actual Data'!$P154/10,0)</f>
        <v>0</v>
      </c>
    </row>
    <row r="241" spans="3:38" x14ac:dyDescent="0.35">
      <c r="C241" s="25">
        <f t="shared" si="151"/>
        <v>12</v>
      </c>
      <c r="D241" s="17" t="s">
        <v>196</v>
      </c>
      <c r="K241" s="59" t="str">
        <f t="shared" si="149"/>
        <v>MMJPY</v>
      </c>
      <c r="L241" s="60">
        <f t="shared" si="150"/>
        <v>660</v>
      </c>
      <c r="O241" s="86">
        <f>IF(O211,'Actual Data'!$P155/10,0)</f>
        <v>0</v>
      </c>
      <c r="P241" s="86">
        <f>IF(P211,'Actual Data'!$P155/10,0)</f>
        <v>0</v>
      </c>
      <c r="Q241" s="86">
        <f>IF(Q211,'Actual Data'!$P155/10,0)</f>
        <v>0</v>
      </c>
      <c r="R241" s="86">
        <f>IF(R211,'Actual Data'!$P155/10,0)</f>
        <v>0</v>
      </c>
      <c r="S241" s="86">
        <f>IF(S211,'Actual Data'!$P155/10,0)</f>
        <v>0</v>
      </c>
      <c r="T241" s="86">
        <f>IF(T211,'Actual Data'!$P155/10,0)</f>
        <v>0</v>
      </c>
      <c r="U241" s="86">
        <f>IF(U211,'Actual Data'!$P155/10,0)</f>
        <v>0</v>
      </c>
      <c r="V241" s="86">
        <f>IF(V211,'Actual Data'!$P155/10,0)</f>
        <v>0</v>
      </c>
      <c r="W241" s="86">
        <f>IF(W211,'Actual Data'!$P155/10,0)</f>
        <v>0</v>
      </c>
      <c r="X241" s="86">
        <f>IF(X211,'Actual Data'!$P155/10,0)</f>
        <v>0</v>
      </c>
      <c r="Y241" s="86">
        <f>IF(Y211,'Actual Data'!$P155/10,0)</f>
        <v>220</v>
      </c>
      <c r="Z241" s="86">
        <f>IF(Z211,'Actual Data'!$P155/10,0)</f>
        <v>0</v>
      </c>
      <c r="AA241" s="86">
        <f>IF(AA211,'Actual Data'!$P155/10,0)</f>
        <v>0</v>
      </c>
      <c r="AB241" s="86">
        <f>IF(AB211,'Actual Data'!$P155/10,0)</f>
        <v>0</v>
      </c>
      <c r="AC241" s="86">
        <f>IF(AC211,'Actual Data'!$P155/10,0)</f>
        <v>0</v>
      </c>
      <c r="AD241" s="86">
        <f>IF(AD211,'Actual Data'!$P155/10,0)</f>
        <v>220</v>
      </c>
      <c r="AE241" s="86">
        <f>IF(AE211,'Actual Data'!$P155/10,0)</f>
        <v>0</v>
      </c>
      <c r="AF241" s="86">
        <f>IF(AF211,'Actual Data'!$P155/10,0)</f>
        <v>0</v>
      </c>
      <c r="AG241" s="86">
        <f>IF(AG211,'Actual Data'!$P155/10,0)</f>
        <v>0</v>
      </c>
      <c r="AH241" s="86">
        <f>IF(AH211,'Actual Data'!$P155/10,0)</f>
        <v>0</v>
      </c>
      <c r="AI241" s="86">
        <f>IF(AI211,'Actual Data'!$P155/10,0)</f>
        <v>220</v>
      </c>
      <c r="AJ241" s="86">
        <f>IF(AJ211,'Actual Data'!$P155/10,0)</f>
        <v>0</v>
      </c>
      <c r="AK241" s="86">
        <f>IF(AK211,'Actual Data'!$P155/10,0)</f>
        <v>0</v>
      </c>
      <c r="AL241" s="86">
        <f>IF(AL211,'Actual Data'!$P155/10,0)</f>
        <v>0</v>
      </c>
    </row>
    <row r="243" spans="3:38" x14ac:dyDescent="0.35">
      <c r="C243" s="16" t="s">
        <v>277</v>
      </c>
    </row>
    <row r="244" spans="3:38" x14ac:dyDescent="0.35">
      <c r="C244" s="25">
        <v>1</v>
      </c>
      <c r="D244" s="17" t="s">
        <v>185</v>
      </c>
      <c r="K244" s="59" t="str">
        <f t="shared" ref="K244:K255" si="152">CurrencyUnit.In</f>
        <v>MMJPY</v>
      </c>
      <c r="L244" s="60">
        <f t="shared" ref="L244:L255" si="153" xml:space="preserve"> SUM(O244:AL244)</f>
        <v>1430.3999999999996</v>
      </c>
      <c r="O244" s="86">
        <f>IF(O216,'Actual Data'!$P144/15,0)</f>
        <v>59.6</v>
      </c>
      <c r="P244" s="86">
        <f>IF(P216,'Actual Data'!$P144/15,0)</f>
        <v>59.6</v>
      </c>
      <c r="Q244" s="86">
        <f>IF(Q216,'Actual Data'!$P144/15,0)</f>
        <v>59.6</v>
      </c>
      <c r="R244" s="86">
        <f>IF(R216,'Actual Data'!$P144/15,0)</f>
        <v>59.6</v>
      </c>
      <c r="S244" s="86">
        <f>IF(S216,'Actual Data'!$P144/15,0)</f>
        <v>59.6</v>
      </c>
      <c r="T244" s="86">
        <f>IF(T216,'Actual Data'!$P144/15,0)</f>
        <v>59.6</v>
      </c>
      <c r="U244" s="86">
        <f>IF(U216,'Actual Data'!$P144/15,0)</f>
        <v>59.6</v>
      </c>
      <c r="V244" s="86">
        <f>IF(V216,'Actual Data'!$P144/15,0)</f>
        <v>59.6</v>
      </c>
      <c r="W244" s="86">
        <f>IF(W216,'Actual Data'!$P144/15,0)</f>
        <v>59.6</v>
      </c>
      <c r="X244" s="86">
        <f>IF(X216,'Actual Data'!$P144/15,0)</f>
        <v>59.6</v>
      </c>
      <c r="Y244" s="86">
        <f>IF(Y216,'Actual Data'!$P144/15,0)</f>
        <v>59.6</v>
      </c>
      <c r="Z244" s="86">
        <f>IF(Z216,'Actual Data'!$P144/15,0)</f>
        <v>59.6</v>
      </c>
      <c r="AA244" s="86">
        <f>IF(AA216,'Actual Data'!$P144/15,0)</f>
        <v>59.6</v>
      </c>
      <c r="AB244" s="86">
        <f>IF(AB216,'Actual Data'!$P144/15,0)</f>
        <v>59.6</v>
      </c>
      <c r="AC244" s="86">
        <f>IF(AC216,'Actual Data'!$P144/15,0)</f>
        <v>59.6</v>
      </c>
      <c r="AD244" s="86">
        <f>IF(AD216,'Actual Data'!$P144/15,0)</f>
        <v>59.6</v>
      </c>
      <c r="AE244" s="86">
        <f>IF(AE216,'Actual Data'!$P144/15,0)</f>
        <v>59.6</v>
      </c>
      <c r="AF244" s="86">
        <f>IF(AF216,'Actual Data'!$P144/15,0)</f>
        <v>59.6</v>
      </c>
      <c r="AG244" s="86">
        <f>IF(AG216,'Actual Data'!$P144/15,0)</f>
        <v>59.6</v>
      </c>
      <c r="AH244" s="86">
        <f>IF(AH216,'Actual Data'!$P144/15,0)</f>
        <v>59.6</v>
      </c>
      <c r="AI244" s="86">
        <f>IF(AI216,'Actual Data'!$P144/15,0)</f>
        <v>59.6</v>
      </c>
      <c r="AJ244" s="86">
        <f>IF(AJ216,'Actual Data'!$P144/15,0)</f>
        <v>59.6</v>
      </c>
      <c r="AK244" s="86">
        <f>IF(AK216,'Actual Data'!$P144/15,0)</f>
        <v>59.6</v>
      </c>
      <c r="AL244" s="86">
        <f>IF(AL216,'Actual Data'!$P144/15,0)</f>
        <v>59.6</v>
      </c>
    </row>
    <row r="245" spans="3:38" x14ac:dyDescent="0.35">
      <c r="C245" s="25">
        <f t="shared" ref="C245:C255" si="154">C244+1</f>
        <v>2</v>
      </c>
      <c r="D245" s="17" t="s">
        <v>186</v>
      </c>
      <c r="K245" s="59" t="str">
        <f t="shared" si="152"/>
        <v>MMJPY</v>
      </c>
      <c r="L245" s="60">
        <f t="shared" si="153"/>
        <v>169.59999999999994</v>
      </c>
      <c r="O245" s="86">
        <f>IF(O217,'Actual Data'!$P145/15,0)</f>
        <v>7.0666666666666664</v>
      </c>
      <c r="P245" s="86">
        <f>IF(P217,'Actual Data'!$P145/15,0)</f>
        <v>7.0666666666666664</v>
      </c>
      <c r="Q245" s="86">
        <f>IF(Q217,'Actual Data'!$P145/15,0)</f>
        <v>7.0666666666666664</v>
      </c>
      <c r="R245" s="86">
        <f>IF(R217,'Actual Data'!$P145/15,0)</f>
        <v>7.0666666666666664</v>
      </c>
      <c r="S245" s="86">
        <f>IF(S217,'Actual Data'!$P145/15,0)</f>
        <v>7.0666666666666664</v>
      </c>
      <c r="T245" s="86">
        <f>IF(T217,'Actual Data'!$P145/15,0)</f>
        <v>7.0666666666666664</v>
      </c>
      <c r="U245" s="86">
        <f>IF(U217,'Actual Data'!$P145/15,0)</f>
        <v>7.0666666666666664</v>
      </c>
      <c r="V245" s="86">
        <f>IF(V217,'Actual Data'!$P145/15,0)</f>
        <v>7.0666666666666664</v>
      </c>
      <c r="W245" s="86">
        <f>IF(W217,'Actual Data'!$P145/15,0)</f>
        <v>7.0666666666666664</v>
      </c>
      <c r="X245" s="86">
        <f>IF(X217,'Actual Data'!$P145/15,0)</f>
        <v>7.0666666666666664</v>
      </c>
      <c r="Y245" s="86">
        <f>IF(Y217,'Actual Data'!$P145/15,0)</f>
        <v>7.0666666666666664</v>
      </c>
      <c r="Z245" s="86">
        <f>IF(Z217,'Actual Data'!$P145/15,0)</f>
        <v>7.0666666666666664</v>
      </c>
      <c r="AA245" s="86">
        <f>IF(AA217,'Actual Data'!$P145/15,0)</f>
        <v>7.0666666666666664</v>
      </c>
      <c r="AB245" s="86">
        <f>IF(AB217,'Actual Data'!$P145/15,0)</f>
        <v>7.0666666666666664</v>
      </c>
      <c r="AC245" s="86">
        <f>IF(AC217,'Actual Data'!$P145/15,0)</f>
        <v>7.0666666666666664</v>
      </c>
      <c r="AD245" s="86">
        <f>IF(AD217,'Actual Data'!$P145/15,0)</f>
        <v>7.0666666666666664</v>
      </c>
      <c r="AE245" s="86">
        <f>IF(AE217,'Actual Data'!$P145/15,0)</f>
        <v>7.0666666666666664</v>
      </c>
      <c r="AF245" s="86">
        <f>IF(AF217,'Actual Data'!$P145/15,0)</f>
        <v>7.0666666666666664</v>
      </c>
      <c r="AG245" s="86">
        <f>IF(AG217,'Actual Data'!$P145/15,0)</f>
        <v>7.0666666666666664</v>
      </c>
      <c r="AH245" s="86">
        <f>IF(AH217,'Actual Data'!$P145/15,0)</f>
        <v>7.0666666666666664</v>
      </c>
      <c r="AI245" s="86">
        <f>IF(AI217,'Actual Data'!$P145/15,0)</f>
        <v>7.0666666666666664</v>
      </c>
      <c r="AJ245" s="86">
        <f>IF(AJ217,'Actual Data'!$P145/15,0)</f>
        <v>7.0666666666666664</v>
      </c>
      <c r="AK245" s="86">
        <f>IF(AK217,'Actual Data'!$P145/15,0)</f>
        <v>7.0666666666666664</v>
      </c>
      <c r="AL245" s="86">
        <f>IF(AL217,'Actual Data'!$P145/15,0)</f>
        <v>7.0666666666666664</v>
      </c>
    </row>
    <row r="246" spans="3:38" x14ac:dyDescent="0.35">
      <c r="C246" s="25">
        <f t="shared" si="154"/>
        <v>3</v>
      </c>
      <c r="D246" s="17" t="s">
        <v>187</v>
      </c>
      <c r="K246" s="59" t="str">
        <f t="shared" si="152"/>
        <v>MMJPY</v>
      </c>
      <c r="L246" s="60">
        <f t="shared" si="153"/>
        <v>2123.6666666666661</v>
      </c>
      <c r="O246" s="86">
        <f>IF(O218,'Actual Data'!$P146/15,0)</f>
        <v>0</v>
      </c>
      <c r="P246" s="86">
        <f>IF(P218,'Actual Data'!$P146/15,0)</f>
        <v>92.333333333333329</v>
      </c>
      <c r="Q246" s="86">
        <f>IF(Q218,'Actual Data'!$P146/15,0)</f>
        <v>92.333333333333329</v>
      </c>
      <c r="R246" s="86">
        <f>IF(R218,'Actual Data'!$P146/15,0)</f>
        <v>92.333333333333329</v>
      </c>
      <c r="S246" s="86">
        <f>IF(S218,'Actual Data'!$P146/15,0)</f>
        <v>92.333333333333329</v>
      </c>
      <c r="T246" s="86">
        <f>IF(T218,'Actual Data'!$P146/15,0)</f>
        <v>92.333333333333329</v>
      </c>
      <c r="U246" s="86">
        <f>IF(U218,'Actual Data'!$P146/15,0)</f>
        <v>92.333333333333329</v>
      </c>
      <c r="V246" s="86">
        <f>IF(V218,'Actual Data'!$P146/15,0)</f>
        <v>92.333333333333329</v>
      </c>
      <c r="W246" s="86">
        <f>IF(W218,'Actual Data'!$P146/15,0)</f>
        <v>92.333333333333329</v>
      </c>
      <c r="X246" s="86">
        <f>IF(X218,'Actual Data'!$P146/15,0)</f>
        <v>92.333333333333329</v>
      </c>
      <c r="Y246" s="86">
        <f>IF(Y218,'Actual Data'!$P146/15,0)</f>
        <v>92.333333333333329</v>
      </c>
      <c r="Z246" s="86">
        <f>IF(Z218,'Actual Data'!$P146/15,0)</f>
        <v>92.333333333333329</v>
      </c>
      <c r="AA246" s="86">
        <f>IF(AA218,'Actual Data'!$P146/15,0)</f>
        <v>92.333333333333329</v>
      </c>
      <c r="AB246" s="86">
        <f>IF(AB218,'Actual Data'!$P146/15,0)</f>
        <v>92.333333333333329</v>
      </c>
      <c r="AC246" s="86">
        <f>IF(AC218,'Actual Data'!$P146/15,0)</f>
        <v>92.333333333333329</v>
      </c>
      <c r="AD246" s="86">
        <f>IF(AD218,'Actual Data'!$P146/15,0)</f>
        <v>92.333333333333329</v>
      </c>
      <c r="AE246" s="86">
        <f>IF(AE218,'Actual Data'!$P146/15,0)</f>
        <v>92.333333333333329</v>
      </c>
      <c r="AF246" s="86">
        <f>IF(AF218,'Actual Data'!$P146/15,0)</f>
        <v>92.333333333333329</v>
      </c>
      <c r="AG246" s="86">
        <f>IF(AG218,'Actual Data'!$P146/15,0)</f>
        <v>92.333333333333329</v>
      </c>
      <c r="AH246" s="86">
        <f>IF(AH218,'Actual Data'!$P146/15,0)</f>
        <v>92.333333333333329</v>
      </c>
      <c r="AI246" s="86">
        <f>IF(AI218,'Actual Data'!$P146/15,0)</f>
        <v>92.333333333333329</v>
      </c>
      <c r="AJ246" s="86">
        <f>IF(AJ218,'Actual Data'!$P146/15,0)</f>
        <v>92.333333333333329</v>
      </c>
      <c r="AK246" s="86">
        <f>IF(AK218,'Actual Data'!$P146/15,0)</f>
        <v>92.333333333333329</v>
      </c>
      <c r="AL246" s="86">
        <f>IF(AL218,'Actual Data'!$P146/15,0)</f>
        <v>92.333333333333329</v>
      </c>
    </row>
    <row r="247" spans="3:38" x14ac:dyDescent="0.35">
      <c r="C247" s="25">
        <f t="shared" si="154"/>
        <v>4</v>
      </c>
      <c r="D247" s="17" t="s">
        <v>188</v>
      </c>
      <c r="K247" s="59" t="str">
        <f t="shared" si="152"/>
        <v>MMJPY</v>
      </c>
      <c r="L247" s="60">
        <f t="shared" si="153"/>
        <v>2688.3999999999996</v>
      </c>
      <c r="O247" s="86">
        <f>IF(O219,'Actual Data'!$P147/15,0)</f>
        <v>0</v>
      </c>
      <c r="P247" s="86">
        <f>IF(P219,'Actual Data'!$P147/15,0)</f>
        <v>0</v>
      </c>
      <c r="Q247" s="86">
        <f>IF(Q219,'Actual Data'!$P147/15,0)</f>
        <v>122.2</v>
      </c>
      <c r="R247" s="86">
        <f>IF(R219,'Actual Data'!$P147/15,0)</f>
        <v>122.2</v>
      </c>
      <c r="S247" s="86">
        <f>IF(S219,'Actual Data'!$P147/15,0)</f>
        <v>122.2</v>
      </c>
      <c r="T247" s="86">
        <f>IF(T219,'Actual Data'!$P147/15,0)</f>
        <v>122.2</v>
      </c>
      <c r="U247" s="86">
        <f>IF(U219,'Actual Data'!$P147/15,0)</f>
        <v>122.2</v>
      </c>
      <c r="V247" s="86">
        <f>IF(V219,'Actual Data'!$P147/15,0)</f>
        <v>122.2</v>
      </c>
      <c r="W247" s="86">
        <f>IF(W219,'Actual Data'!$P147/15,0)</f>
        <v>122.2</v>
      </c>
      <c r="X247" s="86">
        <f>IF(X219,'Actual Data'!$P147/15,0)</f>
        <v>122.2</v>
      </c>
      <c r="Y247" s="86">
        <f>IF(Y219,'Actual Data'!$P147/15,0)</f>
        <v>122.2</v>
      </c>
      <c r="Z247" s="86">
        <f>IF(Z219,'Actual Data'!$P147/15,0)</f>
        <v>122.2</v>
      </c>
      <c r="AA247" s="86">
        <f>IF(AA219,'Actual Data'!$P147/15,0)</f>
        <v>122.2</v>
      </c>
      <c r="AB247" s="86">
        <f>IF(AB219,'Actual Data'!$P147/15,0)</f>
        <v>122.2</v>
      </c>
      <c r="AC247" s="86">
        <f>IF(AC219,'Actual Data'!$P147/15,0)</f>
        <v>122.2</v>
      </c>
      <c r="AD247" s="86">
        <f>IF(AD219,'Actual Data'!$P147/15,0)</f>
        <v>122.2</v>
      </c>
      <c r="AE247" s="86">
        <f>IF(AE219,'Actual Data'!$P147/15,0)</f>
        <v>122.2</v>
      </c>
      <c r="AF247" s="86">
        <f>IF(AF219,'Actual Data'!$P147/15,0)</f>
        <v>122.2</v>
      </c>
      <c r="AG247" s="86">
        <f>IF(AG219,'Actual Data'!$P147/15,0)</f>
        <v>122.2</v>
      </c>
      <c r="AH247" s="86">
        <f>IF(AH219,'Actual Data'!$P147/15,0)</f>
        <v>122.2</v>
      </c>
      <c r="AI247" s="86">
        <f>IF(AI219,'Actual Data'!$P147/15,0)</f>
        <v>122.2</v>
      </c>
      <c r="AJ247" s="86">
        <f>IF(AJ219,'Actual Data'!$P147/15,0)</f>
        <v>122.2</v>
      </c>
      <c r="AK247" s="86">
        <f>IF(AK219,'Actual Data'!$P147/15,0)</f>
        <v>122.2</v>
      </c>
      <c r="AL247" s="86">
        <f>IF(AL219,'Actual Data'!$P147/15,0)</f>
        <v>122.2</v>
      </c>
    </row>
    <row r="248" spans="3:38" x14ac:dyDescent="0.35">
      <c r="C248" s="25">
        <f t="shared" si="154"/>
        <v>5</v>
      </c>
      <c r="D248" s="17" t="s">
        <v>189</v>
      </c>
      <c r="K248" s="59" t="str">
        <f t="shared" si="152"/>
        <v>MMJPY</v>
      </c>
      <c r="L248" s="60">
        <f t="shared" si="153"/>
        <v>146</v>
      </c>
      <c r="O248" s="86">
        <f>IF(O220,'Actual Data'!$P148/15,0)</f>
        <v>0</v>
      </c>
      <c r="P248" s="86">
        <f>IF(P220,'Actual Data'!$P148/15,0)</f>
        <v>0</v>
      </c>
      <c r="Q248" s="86">
        <f>IF(Q220,'Actual Data'!$P148/15,0)</f>
        <v>0</v>
      </c>
      <c r="R248" s="86">
        <f>IF(R220,'Actual Data'!$P148/15,0)</f>
        <v>29.2</v>
      </c>
      <c r="S248" s="86">
        <f>IF(S220,'Actual Data'!$P148/15,0)</f>
        <v>29.2</v>
      </c>
      <c r="T248" s="86">
        <f>IF(T220,'Actual Data'!$P148/15,0)</f>
        <v>29.2</v>
      </c>
      <c r="U248" s="86">
        <f>IF(U220,'Actual Data'!$P148/15,0)</f>
        <v>29.2</v>
      </c>
      <c r="V248" s="86">
        <f>IF(V220,'Actual Data'!$P148/15,0)</f>
        <v>29.2</v>
      </c>
      <c r="W248" s="86">
        <f>IF(W220,'Actual Data'!$P148/15,0)</f>
        <v>0</v>
      </c>
      <c r="X248" s="86">
        <f>IF(X220,'Actual Data'!$P148/15,0)</f>
        <v>0</v>
      </c>
      <c r="Y248" s="86">
        <f>IF(Y220,'Actual Data'!$P148/15,0)</f>
        <v>0</v>
      </c>
      <c r="Z248" s="86">
        <f>IF(Z220,'Actual Data'!$P148/15,0)</f>
        <v>0</v>
      </c>
      <c r="AA248" s="86">
        <f>IF(AA220,'Actual Data'!$P148/15,0)</f>
        <v>0</v>
      </c>
      <c r="AB248" s="86">
        <f>IF(AB220,'Actual Data'!$P148/15,0)</f>
        <v>0</v>
      </c>
      <c r="AC248" s="86">
        <f>IF(AC220,'Actual Data'!$P148/15,0)</f>
        <v>0</v>
      </c>
      <c r="AD248" s="86">
        <f>IF(AD220,'Actual Data'!$P148/15,0)</f>
        <v>0</v>
      </c>
      <c r="AE248" s="86">
        <f>IF(AE220,'Actual Data'!$P148/15,0)</f>
        <v>0</v>
      </c>
      <c r="AF248" s="86">
        <f>IF(AF220,'Actual Data'!$P148/15,0)</f>
        <v>0</v>
      </c>
      <c r="AG248" s="86">
        <f>IF(AG220,'Actual Data'!$P148/15,0)</f>
        <v>0</v>
      </c>
      <c r="AH248" s="86">
        <f>IF(AH220,'Actual Data'!$P148/15,0)</f>
        <v>0</v>
      </c>
      <c r="AI248" s="86">
        <f>IF(AI220,'Actual Data'!$P148/15,0)</f>
        <v>0</v>
      </c>
      <c r="AJ248" s="86">
        <f>IF(AJ220,'Actual Data'!$P148/15,0)</f>
        <v>0</v>
      </c>
      <c r="AK248" s="86">
        <f>IF(AK220,'Actual Data'!$P148/15,0)</f>
        <v>0</v>
      </c>
      <c r="AL248" s="86">
        <f>IF(AL220,'Actual Data'!$P148/15,0)</f>
        <v>0</v>
      </c>
    </row>
    <row r="249" spans="3:38" x14ac:dyDescent="0.35">
      <c r="C249" s="25">
        <f t="shared" si="154"/>
        <v>6</v>
      </c>
      <c r="D249" s="17" t="s">
        <v>190</v>
      </c>
      <c r="K249" s="59" t="str">
        <f t="shared" si="152"/>
        <v>MMJPY</v>
      </c>
      <c r="L249" s="60">
        <f t="shared" si="153"/>
        <v>244.26666666666677</v>
      </c>
      <c r="O249" s="86">
        <f>IF(O221,'Actual Data'!$P149/15,0)</f>
        <v>0</v>
      </c>
      <c r="P249" s="86">
        <f>IF(P221,'Actual Data'!$P149/15,0)</f>
        <v>0</v>
      </c>
      <c r="Q249" s="86">
        <f>IF(Q221,'Actual Data'!$P149/15,0)</f>
        <v>0</v>
      </c>
      <c r="R249" s="86">
        <f>IF(R221,'Actual Data'!$P149/15,0)</f>
        <v>0</v>
      </c>
      <c r="S249" s="86">
        <f>IF(S221,'Actual Data'!$P149/15,0)</f>
        <v>0</v>
      </c>
      <c r="T249" s="86">
        <f>IF(T221,'Actual Data'!$P149/15,0)</f>
        <v>0</v>
      </c>
      <c r="U249" s="86">
        <f>IF(U221,'Actual Data'!$P149/15,0)</f>
        <v>0</v>
      </c>
      <c r="V249" s="86">
        <f>IF(V221,'Actual Data'!$P149/15,0)</f>
        <v>0</v>
      </c>
      <c r="W249" s="86">
        <f>IF(W221,'Actual Data'!$P149/15,0)</f>
        <v>15.266666666666667</v>
      </c>
      <c r="X249" s="86">
        <f>IF(X221,'Actual Data'!$P149/15,0)</f>
        <v>15.266666666666667</v>
      </c>
      <c r="Y249" s="86">
        <f>IF(Y221,'Actual Data'!$P149/15,0)</f>
        <v>15.266666666666667</v>
      </c>
      <c r="Z249" s="86">
        <f>IF(Z221,'Actual Data'!$P149/15,0)</f>
        <v>15.266666666666667</v>
      </c>
      <c r="AA249" s="86">
        <f>IF(AA221,'Actual Data'!$P149/15,0)</f>
        <v>15.266666666666667</v>
      </c>
      <c r="AB249" s="86">
        <f>IF(AB221,'Actual Data'!$P149/15,0)</f>
        <v>15.266666666666667</v>
      </c>
      <c r="AC249" s="86">
        <f>IF(AC221,'Actual Data'!$P149/15,0)</f>
        <v>15.266666666666667</v>
      </c>
      <c r="AD249" s="86">
        <f>IF(AD221,'Actual Data'!$P149/15,0)</f>
        <v>15.266666666666667</v>
      </c>
      <c r="AE249" s="86">
        <f>IF(AE221,'Actual Data'!$P149/15,0)</f>
        <v>15.266666666666667</v>
      </c>
      <c r="AF249" s="86">
        <f>IF(AF221,'Actual Data'!$P149/15,0)</f>
        <v>15.266666666666667</v>
      </c>
      <c r="AG249" s="86">
        <f>IF(AG221,'Actual Data'!$P149/15,0)</f>
        <v>15.266666666666667</v>
      </c>
      <c r="AH249" s="86">
        <f>IF(AH221,'Actual Data'!$P149/15,0)</f>
        <v>15.266666666666667</v>
      </c>
      <c r="AI249" s="86">
        <f>IF(AI221,'Actual Data'!$P149/15,0)</f>
        <v>15.266666666666667</v>
      </c>
      <c r="AJ249" s="86">
        <f>IF(AJ221,'Actual Data'!$P149/15,0)</f>
        <v>15.266666666666667</v>
      </c>
      <c r="AK249" s="86">
        <f>IF(AK221,'Actual Data'!$P149/15,0)</f>
        <v>15.266666666666667</v>
      </c>
      <c r="AL249" s="86">
        <f>IF(AL221,'Actual Data'!$P149/15,0)</f>
        <v>15.266666666666667</v>
      </c>
    </row>
    <row r="250" spans="3:38" x14ac:dyDescent="0.35">
      <c r="C250" s="25">
        <f t="shared" si="154"/>
        <v>7</v>
      </c>
      <c r="D250" s="17" t="s">
        <v>191</v>
      </c>
      <c r="K250" s="59" t="str">
        <f t="shared" si="152"/>
        <v>MMJPY</v>
      </c>
      <c r="L250" s="60">
        <f t="shared" si="153"/>
        <v>281.59999999999997</v>
      </c>
      <c r="O250" s="86">
        <f>IF(O222,'Actual Data'!$P150/15,0)</f>
        <v>0</v>
      </c>
      <c r="P250" s="86">
        <f>IF(P222,'Actual Data'!$P150/15,0)</f>
        <v>0</v>
      </c>
      <c r="Q250" s="86">
        <f>IF(Q222,'Actual Data'!$P150/15,0)</f>
        <v>0</v>
      </c>
      <c r="R250" s="86">
        <f>IF(R222,'Actual Data'!$P150/15,0)</f>
        <v>0</v>
      </c>
      <c r="S250" s="86">
        <f>IF(S222,'Actual Data'!$P150/15,0)</f>
        <v>0</v>
      </c>
      <c r="T250" s="86">
        <f>IF(T222,'Actual Data'!$P150/15,0)</f>
        <v>0</v>
      </c>
      <c r="U250" s="86">
        <f>IF(U222,'Actual Data'!$P150/15,0)</f>
        <v>0</v>
      </c>
      <c r="V250" s="86">
        <f>IF(V222,'Actual Data'!$P150/15,0)</f>
        <v>0</v>
      </c>
      <c r="W250" s="86">
        <f>IF(W222,'Actual Data'!$P150/15,0)</f>
        <v>17.600000000000001</v>
      </c>
      <c r="X250" s="86">
        <f>IF(X222,'Actual Data'!$P150/15,0)</f>
        <v>17.600000000000001</v>
      </c>
      <c r="Y250" s="86">
        <f>IF(Y222,'Actual Data'!$P150/15,0)</f>
        <v>17.600000000000001</v>
      </c>
      <c r="Z250" s="86">
        <f>IF(Z222,'Actual Data'!$P150/15,0)</f>
        <v>17.600000000000001</v>
      </c>
      <c r="AA250" s="86">
        <f>IF(AA222,'Actual Data'!$P150/15,0)</f>
        <v>17.600000000000001</v>
      </c>
      <c r="AB250" s="86">
        <f>IF(AB222,'Actual Data'!$P150/15,0)</f>
        <v>17.600000000000001</v>
      </c>
      <c r="AC250" s="86">
        <f>IF(AC222,'Actual Data'!$P150/15,0)</f>
        <v>17.600000000000001</v>
      </c>
      <c r="AD250" s="86">
        <f>IF(AD222,'Actual Data'!$P150/15,0)</f>
        <v>17.600000000000001</v>
      </c>
      <c r="AE250" s="86">
        <f>IF(AE222,'Actual Data'!$P150/15,0)</f>
        <v>17.600000000000001</v>
      </c>
      <c r="AF250" s="86">
        <f>IF(AF222,'Actual Data'!$P150/15,0)</f>
        <v>17.600000000000001</v>
      </c>
      <c r="AG250" s="86">
        <f>IF(AG222,'Actual Data'!$P150/15,0)</f>
        <v>17.600000000000001</v>
      </c>
      <c r="AH250" s="86">
        <f>IF(AH222,'Actual Data'!$P150/15,0)</f>
        <v>17.600000000000001</v>
      </c>
      <c r="AI250" s="86">
        <f>IF(AI222,'Actual Data'!$P150/15,0)</f>
        <v>17.600000000000001</v>
      </c>
      <c r="AJ250" s="86">
        <f>IF(AJ222,'Actual Data'!$P150/15,0)</f>
        <v>17.600000000000001</v>
      </c>
      <c r="AK250" s="86">
        <f>IF(AK222,'Actual Data'!$P150/15,0)</f>
        <v>17.600000000000001</v>
      </c>
      <c r="AL250" s="86">
        <f>IF(AL222,'Actual Data'!$P150/15,0)</f>
        <v>17.600000000000001</v>
      </c>
    </row>
    <row r="251" spans="3:38" x14ac:dyDescent="0.35">
      <c r="C251" s="25">
        <f t="shared" si="154"/>
        <v>8</v>
      </c>
      <c r="D251" s="17" t="s">
        <v>192</v>
      </c>
      <c r="K251" s="59" t="str">
        <f t="shared" si="152"/>
        <v>MMJPY</v>
      </c>
      <c r="L251" s="60">
        <f t="shared" si="153"/>
        <v>431.2</v>
      </c>
      <c r="O251" s="86">
        <f>IF(O223,'Actual Data'!$P151/15,0)</f>
        <v>0</v>
      </c>
      <c r="P251" s="86">
        <f>IF(P223,'Actual Data'!$P151/15,0)</f>
        <v>0</v>
      </c>
      <c r="Q251" s="86">
        <f>IF(Q223,'Actual Data'!$P151/15,0)</f>
        <v>0</v>
      </c>
      <c r="R251" s="86">
        <f>IF(R223,'Actual Data'!$P151/15,0)</f>
        <v>0</v>
      </c>
      <c r="S251" s="86">
        <f>IF(S223,'Actual Data'!$P151/15,0)</f>
        <v>0</v>
      </c>
      <c r="T251" s="86">
        <f>IF(T223,'Actual Data'!$P151/15,0)</f>
        <v>0</v>
      </c>
      <c r="U251" s="86">
        <f>IF(U223,'Actual Data'!$P151/15,0)</f>
        <v>0</v>
      </c>
      <c r="V251" s="86">
        <f>IF(V223,'Actual Data'!$P151/15,0)</f>
        <v>0</v>
      </c>
      <c r="W251" s="86">
        <f>IF(W223,'Actual Data'!$P151/15,0)</f>
        <v>0</v>
      </c>
      <c r="X251" s="86">
        <f>IF(X223,'Actual Data'!$P151/15,0)</f>
        <v>0</v>
      </c>
      <c r="Y251" s="86">
        <f>IF(Y223,'Actual Data'!$P151/15,0)</f>
        <v>0</v>
      </c>
      <c r="Z251" s="86">
        <f>IF(Z223,'Actual Data'!$P151/15,0)</f>
        <v>0</v>
      </c>
      <c r="AA251" s="86">
        <f>IF(AA223,'Actual Data'!$P151/15,0)</f>
        <v>35.93333333333333</v>
      </c>
      <c r="AB251" s="86">
        <f>IF(AB223,'Actual Data'!$P151/15,0)</f>
        <v>35.93333333333333</v>
      </c>
      <c r="AC251" s="86">
        <f>IF(AC223,'Actual Data'!$P151/15,0)</f>
        <v>35.93333333333333</v>
      </c>
      <c r="AD251" s="86">
        <f>IF(AD223,'Actual Data'!$P151/15,0)</f>
        <v>35.93333333333333</v>
      </c>
      <c r="AE251" s="86">
        <f>IF(AE223,'Actual Data'!$P151/15,0)</f>
        <v>35.93333333333333</v>
      </c>
      <c r="AF251" s="86">
        <f>IF(AF223,'Actual Data'!$P151/15,0)</f>
        <v>35.93333333333333</v>
      </c>
      <c r="AG251" s="86">
        <f>IF(AG223,'Actual Data'!$P151/15,0)</f>
        <v>35.93333333333333</v>
      </c>
      <c r="AH251" s="86">
        <f>IF(AH223,'Actual Data'!$P151/15,0)</f>
        <v>35.93333333333333</v>
      </c>
      <c r="AI251" s="86">
        <f>IF(AI223,'Actual Data'!$P151/15,0)</f>
        <v>35.93333333333333</v>
      </c>
      <c r="AJ251" s="86">
        <f>IF(AJ223,'Actual Data'!$P151/15,0)</f>
        <v>35.93333333333333</v>
      </c>
      <c r="AK251" s="86">
        <f>IF(AK223,'Actual Data'!$P151/15,0)</f>
        <v>35.93333333333333</v>
      </c>
      <c r="AL251" s="86">
        <f>IF(AL223,'Actual Data'!$P151/15,0)</f>
        <v>35.93333333333333</v>
      </c>
    </row>
    <row r="252" spans="3:38" x14ac:dyDescent="0.35">
      <c r="C252" s="25">
        <f t="shared" si="154"/>
        <v>9</v>
      </c>
      <c r="D252" s="17" t="s">
        <v>193</v>
      </c>
      <c r="K252" s="59" t="str">
        <f t="shared" si="152"/>
        <v>MMJPY</v>
      </c>
      <c r="L252" s="60">
        <f t="shared" si="153"/>
        <v>289.79999999999995</v>
      </c>
      <c r="O252" s="86">
        <f>IF(O224,'Actual Data'!$P152/15,0)</f>
        <v>0</v>
      </c>
      <c r="P252" s="86">
        <f>IF(P224,'Actual Data'!$P152/15,0)</f>
        <v>0</v>
      </c>
      <c r="Q252" s="86">
        <f>IF(Q224,'Actual Data'!$P152/15,0)</f>
        <v>0</v>
      </c>
      <c r="R252" s="86">
        <f>IF(R224,'Actual Data'!$P152/15,0)</f>
        <v>0</v>
      </c>
      <c r="S252" s="86">
        <f>IF(S224,'Actual Data'!$P152/15,0)</f>
        <v>0</v>
      </c>
      <c r="T252" s="86">
        <f>IF(T224,'Actual Data'!$P152/15,0)</f>
        <v>0</v>
      </c>
      <c r="U252" s="86">
        <f>IF(U224,'Actual Data'!$P152/15,0)</f>
        <v>0</v>
      </c>
      <c r="V252" s="86">
        <f>IF(V224,'Actual Data'!$P152/15,0)</f>
        <v>0</v>
      </c>
      <c r="W252" s="86">
        <f>IF(W224,'Actual Data'!$P152/15,0)</f>
        <v>0</v>
      </c>
      <c r="X252" s="86">
        <f>IF(X224,'Actual Data'!$P152/15,0)</f>
        <v>0</v>
      </c>
      <c r="Y252" s="86">
        <f>IF(Y224,'Actual Data'!$P152/15,0)</f>
        <v>0</v>
      </c>
      <c r="Z252" s="86">
        <f>IF(Z224,'Actual Data'!$P152/15,0)</f>
        <v>0</v>
      </c>
      <c r="AA252" s="86">
        <f>IF(AA224,'Actual Data'!$P152/15,0)</f>
        <v>0</v>
      </c>
      <c r="AB252" s="86">
        <f>IF(AB224,'Actual Data'!$P152/15,0)</f>
        <v>0</v>
      </c>
      <c r="AC252" s="86">
        <f>IF(AC224,'Actual Data'!$P152/15,0)</f>
        <v>0</v>
      </c>
      <c r="AD252" s="86">
        <f>IF(AD224,'Actual Data'!$P152/15,0)</f>
        <v>32.200000000000003</v>
      </c>
      <c r="AE252" s="86">
        <f>IF(AE224,'Actual Data'!$P152/15,0)</f>
        <v>32.200000000000003</v>
      </c>
      <c r="AF252" s="86">
        <f>IF(AF224,'Actual Data'!$P152/15,0)</f>
        <v>32.200000000000003</v>
      </c>
      <c r="AG252" s="86">
        <f>IF(AG224,'Actual Data'!$P152/15,0)</f>
        <v>32.200000000000003</v>
      </c>
      <c r="AH252" s="86">
        <f>IF(AH224,'Actual Data'!$P152/15,0)</f>
        <v>32.200000000000003</v>
      </c>
      <c r="AI252" s="86">
        <f>IF(AI224,'Actual Data'!$P152/15,0)</f>
        <v>32.200000000000003</v>
      </c>
      <c r="AJ252" s="86">
        <f>IF(AJ224,'Actual Data'!$P152/15,0)</f>
        <v>32.200000000000003</v>
      </c>
      <c r="AK252" s="86">
        <f>IF(AK224,'Actual Data'!$P152/15,0)</f>
        <v>32.200000000000003</v>
      </c>
      <c r="AL252" s="86">
        <f>IF(AL224,'Actual Data'!$P152/15,0)</f>
        <v>32.200000000000003</v>
      </c>
    </row>
    <row r="253" spans="3:38" x14ac:dyDescent="0.35">
      <c r="C253" s="25">
        <f t="shared" si="154"/>
        <v>10</v>
      </c>
      <c r="D253" s="17" t="s">
        <v>194</v>
      </c>
      <c r="K253" s="59" t="str">
        <f t="shared" si="152"/>
        <v>MMJPY</v>
      </c>
      <c r="L253" s="60">
        <f t="shared" si="153"/>
        <v>325.79999999999995</v>
      </c>
      <c r="O253" s="86">
        <f>IF(O225,'Actual Data'!$P153/15,0)</f>
        <v>0</v>
      </c>
      <c r="P253" s="86">
        <f>IF(P225,'Actual Data'!$P153/15,0)</f>
        <v>0</v>
      </c>
      <c r="Q253" s="86">
        <f>IF(Q225,'Actual Data'!$P153/15,0)</f>
        <v>0</v>
      </c>
      <c r="R253" s="86">
        <f>IF(R225,'Actual Data'!$P153/15,0)</f>
        <v>0</v>
      </c>
      <c r="S253" s="86">
        <f>IF(S225,'Actual Data'!$P153/15,0)</f>
        <v>0</v>
      </c>
      <c r="T253" s="86">
        <f>IF(T225,'Actual Data'!$P153/15,0)</f>
        <v>0</v>
      </c>
      <c r="U253" s="86">
        <f>IF(U225,'Actual Data'!$P153/15,0)</f>
        <v>0</v>
      </c>
      <c r="V253" s="86">
        <f>IF(V225,'Actual Data'!$P153/15,0)</f>
        <v>0</v>
      </c>
      <c r="W253" s="86">
        <f>IF(W225,'Actual Data'!$P153/15,0)</f>
        <v>0</v>
      </c>
      <c r="X253" s="86">
        <f>IF(X225,'Actual Data'!$P153/15,0)</f>
        <v>0</v>
      </c>
      <c r="Y253" s="86">
        <f>IF(Y225,'Actual Data'!$P153/15,0)</f>
        <v>0</v>
      </c>
      <c r="Z253" s="86">
        <f>IF(Z225,'Actual Data'!$P153/15,0)</f>
        <v>0</v>
      </c>
      <c r="AA253" s="86">
        <f>IF(AA225,'Actual Data'!$P153/15,0)</f>
        <v>0</v>
      </c>
      <c r="AB253" s="86">
        <f>IF(AB225,'Actual Data'!$P153/15,0)</f>
        <v>0</v>
      </c>
      <c r="AC253" s="86">
        <f>IF(AC225,'Actual Data'!$P153/15,0)</f>
        <v>0</v>
      </c>
      <c r="AD253" s="86">
        <f>IF(AD225,'Actual Data'!$P153/15,0)</f>
        <v>36.200000000000003</v>
      </c>
      <c r="AE253" s="86">
        <f>IF(AE225,'Actual Data'!$P153/15,0)</f>
        <v>36.200000000000003</v>
      </c>
      <c r="AF253" s="86">
        <f>IF(AF225,'Actual Data'!$P153/15,0)</f>
        <v>36.200000000000003</v>
      </c>
      <c r="AG253" s="86">
        <f>IF(AG225,'Actual Data'!$P153/15,0)</f>
        <v>36.200000000000003</v>
      </c>
      <c r="AH253" s="86">
        <f>IF(AH225,'Actual Data'!$P153/15,0)</f>
        <v>36.200000000000003</v>
      </c>
      <c r="AI253" s="86">
        <f>IF(AI225,'Actual Data'!$P153/15,0)</f>
        <v>36.200000000000003</v>
      </c>
      <c r="AJ253" s="86">
        <f>IF(AJ225,'Actual Data'!$P153/15,0)</f>
        <v>36.200000000000003</v>
      </c>
      <c r="AK253" s="86">
        <f>IF(AK225,'Actual Data'!$P153/15,0)</f>
        <v>36.200000000000003</v>
      </c>
      <c r="AL253" s="86">
        <f>IF(AL225,'Actual Data'!$P153/15,0)</f>
        <v>36.200000000000003</v>
      </c>
    </row>
    <row r="254" spans="3:38" x14ac:dyDescent="0.35">
      <c r="C254" s="25">
        <f t="shared" si="154"/>
        <v>11</v>
      </c>
      <c r="D254" s="17" t="s">
        <v>195</v>
      </c>
      <c r="K254" s="59" t="str">
        <f t="shared" si="152"/>
        <v>MMJPY</v>
      </c>
      <c r="L254" s="60">
        <f t="shared" si="153"/>
        <v>346.66666666666669</v>
      </c>
      <c r="O254" s="86">
        <f>IF(O226,'Actual Data'!$P154/15,0)</f>
        <v>0</v>
      </c>
      <c r="P254" s="86">
        <f>IF(P226,'Actual Data'!$P154/15,0)</f>
        <v>0</v>
      </c>
      <c r="Q254" s="86">
        <f>IF(Q226,'Actual Data'!$P154/15,0)</f>
        <v>0</v>
      </c>
      <c r="R254" s="86">
        <f>IF(R226,'Actual Data'!$P154/15,0)</f>
        <v>0</v>
      </c>
      <c r="S254" s="86">
        <f>IF(S226,'Actual Data'!$P154/15,0)</f>
        <v>0</v>
      </c>
      <c r="T254" s="86">
        <f>IF(T226,'Actual Data'!$P154/15,0)</f>
        <v>0</v>
      </c>
      <c r="U254" s="86">
        <f>IF(U226,'Actual Data'!$P154/15,0)</f>
        <v>0</v>
      </c>
      <c r="V254" s="86">
        <f>IF(V226,'Actual Data'!$P154/15,0)</f>
        <v>0</v>
      </c>
      <c r="W254" s="86">
        <f>IF(W226,'Actual Data'!$P154/15,0)</f>
        <v>0</v>
      </c>
      <c r="X254" s="86">
        <f>IF(X226,'Actual Data'!$P154/15,0)</f>
        <v>0</v>
      </c>
      <c r="Y254" s="86">
        <f>IF(Y226,'Actual Data'!$P154/15,0)</f>
        <v>0</v>
      </c>
      <c r="Z254" s="86">
        <f>IF(Z226,'Actual Data'!$P154/15,0)</f>
        <v>0</v>
      </c>
      <c r="AA254" s="86">
        <f>IF(AA226,'Actual Data'!$P154/15,0)</f>
        <v>0</v>
      </c>
      <c r="AB254" s="86">
        <f>IF(AB226,'Actual Data'!$P154/15,0)</f>
        <v>0</v>
      </c>
      <c r="AC254" s="86">
        <f>IF(AC226,'Actual Data'!$P154/15,0)</f>
        <v>0</v>
      </c>
      <c r="AD254" s="86">
        <f>IF(AD226,'Actual Data'!$P154/15,0)</f>
        <v>0</v>
      </c>
      <c r="AE254" s="86">
        <f>IF(AE226,'Actual Data'!$P154/15,0)</f>
        <v>0</v>
      </c>
      <c r="AF254" s="86">
        <f>IF(AF226,'Actual Data'!$P154/15,0)</f>
        <v>0</v>
      </c>
      <c r="AG254" s="86">
        <f>IF(AG226,'Actual Data'!$P154/15,0)</f>
        <v>0</v>
      </c>
      <c r="AH254" s="86">
        <f>IF(AH226,'Actual Data'!$P154/15,0)</f>
        <v>0</v>
      </c>
      <c r="AI254" s="86">
        <f>IF(AI226,'Actual Data'!$P154/15,0)</f>
        <v>86.666666666666671</v>
      </c>
      <c r="AJ254" s="86">
        <f>IF(AJ226,'Actual Data'!$P154/15,0)</f>
        <v>86.666666666666671</v>
      </c>
      <c r="AK254" s="86">
        <f>IF(AK226,'Actual Data'!$P154/15,0)</f>
        <v>86.666666666666671</v>
      </c>
      <c r="AL254" s="86">
        <f>IF(AL226,'Actual Data'!$P154/15,0)</f>
        <v>86.666666666666671</v>
      </c>
    </row>
    <row r="255" spans="3:38" x14ac:dyDescent="0.35">
      <c r="C255" s="25">
        <f t="shared" si="154"/>
        <v>12</v>
      </c>
      <c r="D255" s="17" t="s">
        <v>196</v>
      </c>
      <c r="K255" s="59" t="str">
        <f t="shared" si="152"/>
        <v>MMJPY</v>
      </c>
      <c r="L255" s="60">
        <f t="shared" si="153"/>
        <v>440</v>
      </c>
      <c r="O255" s="86">
        <f>IF(O227,'Actual Data'!$P155/15,0)</f>
        <v>0</v>
      </c>
      <c r="P255" s="86">
        <f>IF(P227,'Actual Data'!$P155/15,0)</f>
        <v>0</v>
      </c>
      <c r="Q255" s="86">
        <f>IF(Q227,'Actual Data'!$P155/15,0)</f>
        <v>0</v>
      </c>
      <c r="R255" s="86">
        <f>IF(R227,'Actual Data'!$P155/15,0)</f>
        <v>0</v>
      </c>
      <c r="S255" s="86">
        <f>IF(S227,'Actual Data'!$P155/15,0)</f>
        <v>0</v>
      </c>
      <c r="T255" s="86">
        <f>IF(T227,'Actual Data'!$P155/15,0)</f>
        <v>0</v>
      </c>
      <c r="U255" s="86">
        <f>IF(U227,'Actual Data'!$P155/15,0)</f>
        <v>0</v>
      </c>
      <c r="V255" s="86">
        <f>IF(V227,'Actual Data'!$P155/15,0)</f>
        <v>0</v>
      </c>
      <c r="W255" s="86">
        <f>IF(W227,'Actual Data'!$P155/15,0)</f>
        <v>0</v>
      </c>
      <c r="X255" s="86">
        <f>IF(X227,'Actual Data'!$P155/15,0)</f>
        <v>0</v>
      </c>
      <c r="Y255" s="86">
        <f>IF(Y227,'Actual Data'!$P155/15,0)</f>
        <v>0</v>
      </c>
      <c r="Z255" s="86">
        <f>IF(Z227,'Actual Data'!$P155/15,0)</f>
        <v>0</v>
      </c>
      <c r="AA255" s="86">
        <f>IF(AA227,'Actual Data'!$P155/15,0)</f>
        <v>0</v>
      </c>
      <c r="AB255" s="86">
        <f>IF(AB227,'Actual Data'!$P155/15,0)</f>
        <v>0</v>
      </c>
      <c r="AC255" s="86">
        <f>IF(AC227,'Actual Data'!$P155/15,0)</f>
        <v>0</v>
      </c>
      <c r="AD255" s="86">
        <f>IF(AD227,'Actual Data'!$P155/15,0)</f>
        <v>0</v>
      </c>
      <c r="AE255" s="86">
        <f>IF(AE227,'Actual Data'!$P155/15,0)</f>
        <v>0</v>
      </c>
      <c r="AF255" s="86">
        <f>IF(AF227,'Actual Data'!$P155/15,0)</f>
        <v>0</v>
      </c>
      <c r="AG255" s="86">
        <f>IF(AG227,'Actual Data'!$P155/15,0)</f>
        <v>0</v>
      </c>
      <c r="AH255" s="86">
        <f>IF(AH227,'Actual Data'!$P155/15,0)</f>
        <v>0</v>
      </c>
      <c r="AI255" s="86">
        <f>IF(AI227,'Actual Data'!$P155/15,0)</f>
        <v>0</v>
      </c>
      <c r="AJ255" s="86">
        <f>IF(AJ227,'Actual Data'!$P155/15,0)</f>
        <v>146.66666666666666</v>
      </c>
      <c r="AK255" s="86">
        <f>IF(AK227,'Actual Data'!$P155/15,0)</f>
        <v>146.66666666666666</v>
      </c>
      <c r="AL255" s="86">
        <f>IF(AL227,'Actual Data'!$P155/15,0)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7">
        <f>'Actual Data'!O93</f>
        <v>60</v>
      </c>
      <c r="P258" s="87">
        <f>'Actual Data'!P93</f>
        <v>60</v>
      </c>
      <c r="Q258" s="87">
        <f>'Actual Data'!Q93</f>
        <v>60</v>
      </c>
      <c r="R258" s="87">
        <f>'Actual Data'!R93</f>
        <v>60</v>
      </c>
      <c r="S258" s="86">
        <f t="shared" ref="S258:AL269" si="157">S230+S244</f>
        <v>59.6</v>
      </c>
      <c r="T258" s="86">
        <f t="shared" si="157"/>
        <v>59.6</v>
      </c>
      <c r="U258" s="86">
        <f t="shared" si="157"/>
        <v>59.6</v>
      </c>
      <c r="V258" s="86">
        <f t="shared" si="157"/>
        <v>59.6</v>
      </c>
      <c r="W258" s="86">
        <f t="shared" si="157"/>
        <v>59.6</v>
      </c>
      <c r="X258" s="86">
        <f t="shared" si="157"/>
        <v>59.6</v>
      </c>
      <c r="Y258" s="86">
        <f t="shared" si="157"/>
        <v>59.6</v>
      </c>
      <c r="Z258" s="86">
        <f t="shared" si="157"/>
        <v>59.6</v>
      </c>
      <c r="AA258" s="86">
        <f t="shared" si="157"/>
        <v>59.6</v>
      </c>
      <c r="AB258" s="86">
        <f t="shared" si="157"/>
        <v>59.6</v>
      </c>
      <c r="AC258" s="86">
        <f t="shared" si="157"/>
        <v>59.6</v>
      </c>
      <c r="AD258" s="86">
        <f t="shared" si="157"/>
        <v>59.6</v>
      </c>
      <c r="AE258" s="86">
        <f t="shared" si="157"/>
        <v>59.6</v>
      </c>
      <c r="AF258" s="86">
        <f t="shared" si="157"/>
        <v>59.6</v>
      </c>
      <c r="AG258" s="86">
        <f t="shared" si="157"/>
        <v>59.6</v>
      </c>
      <c r="AH258" s="86">
        <f t="shared" si="157"/>
        <v>59.6</v>
      </c>
      <c r="AI258" s="86">
        <f t="shared" si="157"/>
        <v>59.6</v>
      </c>
      <c r="AJ258" s="86">
        <f t="shared" si="157"/>
        <v>59.6</v>
      </c>
      <c r="AK258" s="86">
        <f t="shared" si="157"/>
        <v>59.6</v>
      </c>
      <c r="AL258" s="86">
        <f t="shared" si="157"/>
        <v>59.6</v>
      </c>
    </row>
    <row r="259" spans="2:38" x14ac:dyDescent="0.35">
      <c r="C259" s="25">
        <f t="shared" ref="C259:C269" si="158">C258+1</f>
        <v>2</v>
      </c>
      <c r="D259" s="17" t="s">
        <v>186</v>
      </c>
      <c r="K259" s="59" t="str">
        <f t="shared" si="155"/>
        <v>MMJPY</v>
      </c>
      <c r="L259" s="60">
        <f t="shared" si="156"/>
        <v>169.33333333333326</v>
      </c>
      <c r="O259" s="87">
        <f>'Actual Data'!O94</f>
        <v>7</v>
      </c>
      <c r="P259" s="87">
        <f>'Actual Data'!P94</f>
        <v>7</v>
      </c>
      <c r="Q259" s="87">
        <f>'Actual Data'!Q94</f>
        <v>7</v>
      </c>
      <c r="R259" s="87">
        <f>'Actual Data'!R94</f>
        <v>7</v>
      </c>
      <c r="S259" s="86">
        <f t="shared" ref="S259:AD259" si="159">S231+S245</f>
        <v>7.0666666666666664</v>
      </c>
      <c r="T259" s="86">
        <f t="shared" si="159"/>
        <v>7.0666666666666664</v>
      </c>
      <c r="U259" s="86">
        <f t="shared" si="159"/>
        <v>7.0666666666666664</v>
      </c>
      <c r="V259" s="86">
        <f t="shared" si="159"/>
        <v>7.0666666666666664</v>
      </c>
      <c r="W259" s="86">
        <f t="shared" si="159"/>
        <v>7.0666666666666664</v>
      </c>
      <c r="X259" s="86">
        <f t="shared" si="159"/>
        <v>7.0666666666666664</v>
      </c>
      <c r="Y259" s="86">
        <f t="shared" si="159"/>
        <v>7.0666666666666664</v>
      </c>
      <c r="Z259" s="86">
        <f t="shared" si="159"/>
        <v>7.0666666666666664</v>
      </c>
      <c r="AA259" s="86">
        <f t="shared" si="159"/>
        <v>7.0666666666666664</v>
      </c>
      <c r="AB259" s="86">
        <f t="shared" si="159"/>
        <v>7.0666666666666664</v>
      </c>
      <c r="AC259" s="86">
        <f t="shared" si="159"/>
        <v>7.0666666666666664</v>
      </c>
      <c r="AD259" s="86">
        <f t="shared" si="159"/>
        <v>7.0666666666666664</v>
      </c>
      <c r="AE259" s="86">
        <f t="shared" si="157"/>
        <v>7.0666666666666664</v>
      </c>
      <c r="AF259" s="86">
        <f t="shared" si="157"/>
        <v>7.0666666666666664</v>
      </c>
      <c r="AG259" s="86">
        <f t="shared" si="157"/>
        <v>7.0666666666666664</v>
      </c>
      <c r="AH259" s="86">
        <f t="shared" si="157"/>
        <v>7.0666666666666664</v>
      </c>
      <c r="AI259" s="86">
        <f t="shared" si="157"/>
        <v>7.0666666666666664</v>
      </c>
      <c r="AJ259" s="86">
        <f t="shared" si="157"/>
        <v>7.0666666666666664</v>
      </c>
      <c r="AK259" s="86">
        <f t="shared" si="157"/>
        <v>7.0666666666666664</v>
      </c>
      <c r="AL259" s="86">
        <f t="shared" si="157"/>
        <v>7.0666666666666664</v>
      </c>
    </row>
    <row r="260" spans="2:38" x14ac:dyDescent="0.35">
      <c r="C260" s="25">
        <f t="shared" si="158"/>
        <v>3</v>
      </c>
      <c r="D260" s="17" t="s">
        <v>187</v>
      </c>
      <c r="K260" s="59" t="str">
        <f t="shared" si="155"/>
        <v>MMJPY</v>
      </c>
      <c r="L260" s="60">
        <f t="shared" si="156"/>
        <v>2261.6666666666665</v>
      </c>
      <c r="O260" s="87">
        <f>'Actual Data'!O95</f>
        <v>139</v>
      </c>
      <c r="P260" s="87">
        <f>'Actual Data'!P95</f>
        <v>92</v>
      </c>
      <c r="Q260" s="87">
        <f>'Actual Data'!Q95</f>
        <v>92</v>
      </c>
      <c r="R260" s="87">
        <f>'Actual Data'!R95</f>
        <v>92</v>
      </c>
      <c r="S260" s="86">
        <f t="shared" si="157"/>
        <v>92.333333333333329</v>
      </c>
      <c r="T260" s="86">
        <f t="shared" si="157"/>
        <v>92.333333333333329</v>
      </c>
      <c r="U260" s="86">
        <f t="shared" si="157"/>
        <v>92.333333333333329</v>
      </c>
      <c r="V260" s="86">
        <f t="shared" si="157"/>
        <v>92.333333333333329</v>
      </c>
      <c r="W260" s="86">
        <f t="shared" si="157"/>
        <v>92.333333333333329</v>
      </c>
      <c r="X260" s="86">
        <f t="shared" si="157"/>
        <v>92.333333333333329</v>
      </c>
      <c r="Y260" s="86">
        <f t="shared" si="157"/>
        <v>92.333333333333329</v>
      </c>
      <c r="Z260" s="86">
        <f t="shared" si="157"/>
        <v>92.333333333333329</v>
      </c>
      <c r="AA260" s="86">
        <f t="shared" si="157"/>
        <v>92.333333333333329</v>
      </c>
      <c r="AB260" s="86">
        <f t="shared" si="157"/>
        <v>92.333333333333329</v>
      </c>
      <c r="AC260" s="86">
        <f t="shared" si="157"/>
        <v>92.333333333333329</v>
      </c>
      <c r="AD260" s="86">
        <f t="shared" si="157"/>
        <v>92.333333333333329</v>
      </c>
      <c r="AE260" s="86">
        <f t="shared" si="157"/>
        <v>92.333333333333329</v>
      </c>
      <c r="AF260" s="86">
        <f t="shared" si="157"/>
        <v>92.333333333333329</v>
      </c>
      <c r="AG260" s="86">
        <f t="shared" si="157"/>
        <v>92.333333333333329</v>
      </c>
      <c r="AH260" s="86">
        <f t="shared" si="157"/>
        <v>92.333333333333329</v>
      </c>
      <c r="AI260" s="86">
        <f t="shared" si="157"/>
        <v>92.333333333333329</v>
      </c>
      <c r="AJ260" s="86">
        <f t="shared" si="157"/>
        <v>92.333333333333329</v>
      </c>
      <c r="AK260" s="86">
        <f t="shared" si="157"/>
        <v>92.333333333333329</v>
      </c>
      <c r="AL260" s="86">
        <f t="shared" si="157"/>
        <v>92.333333333333329</v>
      </c>
    </row>
    <row r="261" spans="2:38" x14ac:dyDescent="0.35">
      <c r="C261" s="25">
        <f t="shared" si="158"/>
        <v>4</v>
      </c>
      <c r="D261" s="17" t="s">
        <v>188</v>
      </c>
      <c r="K261" s="59" t="str">
        <f t="shared" si="155"/>
        <v>MMJPY</v>
      </c>
      <c r="L261" s="60">
        <f t="shared" si="156"/>
        <v>2870.9999999999995</v>
      </c>
      <c r="O261" s="87">
        <f>'Actual Data'!O96</f>
        <v>0</v>
      </c>
      <c r="P261" s="87">
        <f>'Actual Data'!P96</f>
        <v>183</v>
      </c>
      <c r="Q261" s="87">
        <f>'Actual Data'!Q96</f>
        <v>122</v>
      </c>
      <c r="R261" s="87">
        <f>'Actual Data'!R96</f>
        <v>122</v>
      </c>
      <c r="S261" s="86">
        <f t="shared" si="157"/>
        <v>122.2</v>
      </c>
      <c r="T261" s="86">
        <f t="shared" si="157"/>
        <v>122.2</v>
      </c>
      <c r="U261" s="86">
        <f t="shared" si="157"/>
        <v>122.2</v>
      </c>
      <c r="V261" s="86">
        <f t="shared" si="157"/>
        <v>122.2</v>
      </c>
      <c r="W261" s="86">
        <f t="shared" si="157"/>
        <v>122.2</v>
      </c>
      <c r="X261" s="86">
        <f t="shared" si="157"/>
        <v>122.2</v>
      </c>
      <c r="Y261" s="86">
        <f t="shared" si="157"/>
        <v>122.2</v>
      </c>
      <c r="Z261" s="86">
        <f t="shared" si="157"/>
        <v>122.2</v>
      </c>
      <c r="AA261" s="86">
        <f t="shared" si="157"/>
        <v>122.2</v>
      </c>
      <c r="AB261" s="86">
        <f t="shared" si="157"/>
        <v>122.2</v>
      </c>
      <c r="AC261" s="86">
        <f t="shared" si="157"/>
        <v>122.2</v>
      </c>
      <c r="AD261" s="86">
        <f t="shared" si="157"/>
        <v>122.2</v>
      </c>
      <c r="AE261" s="86">
        <f t="shared" si="157"/>
        <v>122.2</v>
      </c>
      <c r="AF261" s="86">
        <f t="shared" si="157"/>
        <v>122.2</v>
      </c>
      <c r="AG261" s="86">
        <f t="shared" si="157"/>
        <v>122.2</v>
      </c>
      <c r="AH261" s="86">
        <f t="shared" si="157"/>
        <v>122.2</v>
      </c>
      <c r="AI261" s="86">
        <f t="shared" si="157"/>
        <v>122.2</v>
      </c>
      <c r="AJ261" s="86">
        <f t="shared" si="157"/>
        <v>122.2</v>
      </c>
      <c r="AK261" s="86">
        <f t="shared" si="157"/>
        <v>122.2</v>
      </c>
      <c r="AL261" s="86">
        <f t="shared" si="157"/>
        <v>122.2</v>
      </c>
    </row>
    <row r="262" spans="2:38" x14ac:dyDescent="0.35">
      <c r="C262" s="25">
        <f t="shared" si="158"/>
        <v>5</v>
      </c>
      <c r="D262" s="17" t="s">
        <v>189</v>
      </c>
      <c r="K262" s="59" t="str">
        <f t="shared" si="155"/>
        <v>MMJPY</v>
      </c>
      <c r="L262" s="60">
        <f t="shared" si="156"/>
        <v>189.79999999999998</v>
      </c>
      <c r="O262" s="87">
        <f>'Actual Data'!O97</f>
        <v>0</v>
      </c>
      <c r="P262" s="87">
        <f>'Actual Data'!P97</f>
        <v>0</v>
      </c>
      <c r="Q262" s="87">
        <f>'Actual Data'!Q97</f>
        <v>44</v>
      </c>
      <c r="R262" s="87">
        <f>'Actual Data'!R97</f>
        <v>29</v>
      </c>
      <c r="S262" s="86">
        <f t="shared" si="157"/>
        <v>29.2</v>
      </c>
      <c r="T262" s="86">
        <f t="shared" si="157"/>
        <v>29.2</v>
      </c>
      <c r="U262" s="86">
        <f t="shared" si="157"/>
        <v>29.2</v>
      </c>
      <c r="V262" s="86">
        <f t="shared" si="157"/>
        <v>29.2</v>
      </c>
      <c r="W262" s="86">
        <f t="shared" si="157"/>
        <v>0</v>
      </c>
      <c r="X262" s="86">
        <f t="shared" si="157"/>
        <v>0</v>
      </c>
      <c r="Y262" s="86">
        <f t="shared" si="157"/>
        <v>0</v>
      </c>
      <c r="Z262" s="86">
        <f t="shared" si="157"/>
        <v>0</v>
      </c>
      <c r="AA262" s="86">
        <f t="shared" si="157"/>
        <v>0</v>
      </c>
      <c r="AB262" s="86">
        <f t="shared" si="157"/>
        <v>0</v>
      </c>
      <c r="AC262" s="86">
        <f t="shared" si="157"/>
        <v>0</v>
      </c>
      <c r="AD262" s="86">
        <f t="shared" si="157"/>
        <v>0</v>
      </c>
      <c r="AE262" s="86">
        <f t="shared" si="157"/>
        <v>0</v>
      </c>
      <c r="AF262" s="86">
        <f t="shared" si="157"/>
        <v>0</v>
      </c>
      <c r="AG262" s="86">
        <f t="shared" si="157"/>
        <v>0</v>
      </c>
      <c r="AH262" s="86">
        <f t="shared" si="157"/>
        <v>0</v>
      </c>
      <c r="AI262" s="86">
        <f t="shared" si="157"/>
        <v>0</v>
      </c>
      <c r="AJ262" s="86">
        <f t="shared" si="157"/>
        <v>0</v>
      </c>
      <c r="AK262" s="86">
        <f t="shared" si="157"/>
        <v>0</v>
      </c>
      <c r="AL262" s="86">
        <f t="shared" si="157"/>
        <v>0</v>
      </c>
    </row>
    <row r="263" spans="2:38" x14ac:dyDescent="0.35">
      <c r="C263" s="25">
        <f t="shared" si="158"/>
        <v>6</v>
      </c>
      <c r="D263" s="17" t="s">
        <v>190</v>
      </c>
      <c r="K263" s="59" t="str">
        <f t="shared" si="155"/>
        <v>MMJPY</v>
      </c>
      <c r="L263" s="60">
        <f t="shared" si="156"/>
        <v>290.16666666666674</v>
      </c>
      <c r="O263" s="87">
        <f>'Actual Data'!O98</f>
        <v>0</v>
      </c>
      <c r="P263" s="87">
        <f>'Actual Data'!P98</f>
        <v>0</v>
      </c>
      <c r="Q263" s="87">
        <f>'Actual Data'!Q98</f>
        <v>23</v>
      </c>
      <c r="R263" s="87">
        <f>'Actual Data'!R98</f>
        <v>0</v>
      </c>
      <c r="S263" s="86">
        <f t="shared" si="157"/>
        <v>0</v>
      </c>
      <c r="T263" s="86">
        <f t="shared" si="157"/>
        <v>0</v>
      </c>
      <c r="U263" s="86">
        <f t="shared" si="157"/>
        <v>0</v>
      </c>
      <c r="V263" s="86">
        <f t="shared" si="157"/>
        <v>22.9</v>
      </c>
      <c r="W263" s="86">
        <f t="shared" si="157"/>
        <v>15.266666666666667</v>
      </c>
      <c r="X263" s="86">
        <f t="shared" si="157"/>
        <v>15.266666666666667</v>
      </c>
      <c r="Y263" s="86">
        <f t="shared" si="157"/>
        <v>15.266666666666667</v>
      </c>
      <c r="Z263" s="86">
        <f t="shared" si="157"/>
        <v>15.266666666666667</v>
      </c>
      <c r="AA263" s="86">
        <f t="shared" si="157"/>
        <v>15.266666666666667</v>
      </c>
      <c r="AB263" s="86">
        <f t="shared" si="157"/>
        <v>15.266666666666667</v>
      </c>
      <c r="AC263" s="86">
        <f t="shared" si="157"/>
        <v>15.266666666666667</v>
      </c>
      <c r="AD263" s="86">
        <f t="shared" si="157"/>
        <v>15.266666666666667</v>
      </c>
      <c r="AE263" s="86">
        <f t="shared" si="157"/>
        <v>15.266666666666667</v>
      </c>
      <c r="AF263" s="86">
        <f t="shared" si="157"/>
        <v>15.266666666666667</v>
      </c>
      <c r="AG263" s="86">
        <f t="shared" si="157"/>
        <v>15.266666666666667</v>
      </c>
      <c r="AH263" s="86">
        <f t="shared" si="157"/>
        <v>15.266666666666667</v>
      </c>
      <c r="AI263" s="86">
        <f t="shared" si="157"/>
        <v>15.266666666666667</v>
      </c>
      <c r="AJ263" s="86">
        <f t="shared" si="157"/>
        <v>15.266666666666667</v>
      </c>
      <c r="AK263" s="86">
        <f t="shared" si="157"/>
        <v>15.266666666666667</v>
      </c>
      <c r="AL263" s="86">
        <f t="shared" si="157"/>
        <v>15.266666666666667</v>
      </c>
    </row>
    <row r="264" spans="2:38" x14ac:dyDescent="0.35">
      <c r="C264" s="25">
        <f t="shared" si="158"/>
        <v>7</v>
      </c>
      <c r="D264" s="17" t="s">
        <v>191</v>
      </c>
      <c r="K264" s="59" t="str">
        <f t="shared" si="155"/>
        <v>MMJPY</v>
      </c>
      <c r="L264" s="60">
        <f t="shared" si="156"/>
        <v>334.00000000000006</v>
      </c>
      <c r="O264" s="87">
        <f>'Actual Data'!O99</f>
        <v>0</v>
      </c>
      <c r="P264" s="87">
        <f>'Actual Data'!P99</f>
        <v>0</v>
      </c>
      <c r="Q264" s="87">
        <f>'Actual Data'!Q99</f>
        <v>26</v>
      </c>
      <c r="R264" s="87">
        <f>'Actual Data'!R99</f>
        <v>0</v>
      </c>
      <c r="S264" s="86">
        <f t="shared" si="157"/>
        <v>0</v>
      </c>
      <c r="T264" s="86">
        <f t="shared" si="157"/>
        <v>0</v>
      </c>
      <c r="U264" s="86">
        <f t="shared" si="157"/>
        <v>0</v>
      </c>
      <c r="V264" s="86">
        <f t="shared" si="157"/>
        <v>26.4</v>
      </c>
      <c r="W264" s="86">
        <f t="shared" si="157"/>
        <v>17.600000000000001</v>
      </c>
      <c r="X264" s="86">
        <f t="shared" si="157"/>
        <v>17.600000000000001</v>
      </c>
      <c r="Y264" s="86">
        <f t="shared" si="157"/>
        <v>17.600000000000001</v>
      </c>
      <c r="Z264" s="86">
        <f t="shared" si="157"/>
        <v>17.600000000000001</v>
      </c>
      <c r="AA264" s="86">
        <f t="shared" si="157"/>
        <v>17.600000000000001</v>
      </c>
      <c r="AB264" s="86">
        <f t="shared" si="157"/>
        <v>17.600000000000001</v>
      </c>
      <c r="AC264" s="86">
        <f t="shared" si="157"/>
        <v>17.600000000000001</v>
      </c>
      <c r="AD264" s="86">
        <f t="shared" si="157"/>
        <v>17.600000000000001</v>
      </c>
      <c r="AE264" s="86">
        <f t="shared" si="157"/>
        <v>17.600000000000001</v>
      </c>
      <c r="AF264" s="86">
        <f t="shared" si="157"/>
        <v>17.600000000000001</v>
      </c>
      <c r="AG264" s="86">
        <f t="shared" si="157"/>
        <v>17.600000000000001</v>
      </c>
      <c r="AH264" s="86">
        <f t="shared" si="157"/>
        <v>17.600000000000001</v>
      </c>
      <c r="AI264" s="86">
        <f t="shared" si="157"/>
        <v>17.600000000000001</v>
      </c>
      <c r="AJ264" s="86">
        <f t="shared" si="157"/>
        <v>17.600000000000001</v>
      </c>
      <c r="AK264" s="86">
        <f t="shared" si="157"/>
        <v>17.600000000000001</v>
      </c>
      <c r="AL264" s="86">
        <f t="shared" si="157"/>
        <v>17.600000000000001</v>
      </c>
    </row>
    <row r="265" spans="2:38" x14ac:dyDescent="0.35">
      <c r="C265" s="25">
        <f t="shared" si="158"/>
        <v>8</v>
      </c>
      <c r="D265" s="17" t="s">
        <v>192</v>
      </c>
      <c r="K265" s="59" t="str">
        <f t="shared" si="155"/>
        <v>MMJPY</v>
      </c>
      <c r="L265" s="60">
        <f t="shared" si="156"/>
        <v>592.99999999999989</v>
      </c>
      <c r="O265" s="87">
        <f>'Actual Data'!O100</f>
        <v>0</v>
      </c>
      <c r="P265" s="87">
        <f>'Actual Data'!P100</f>
        <v>54</v>
      </c>
      <c r="Q265" s="87">
        <f>'Actual Data'!Q100</f>
        <v>0</v>
      </c>
      <c r="R265" s="87">
        <f>'Actual Data'!R100</f>
        <v>0</v>
      </c>
      <c r="S265" s="86">
        <f t="shared" si="157"/>
        <v>0</v>
      </c>
      <c r="T265" s="86">
        <f t="shared" si="157"/>
        <v>0</v>
      </c>
      <c r="U265" s="86">
        <f t="shared" si="157"/>
        <v>53.9</v>
      </c>
      <c r="V265" s="86">
        <f t="shared" si="157"/>
        <v>0</v>
      </c>
      <c r="W265" s="86">
        <f t="shared" si="157"/>
        <v>0</v>
      </c>
      <c r="X265" s="86">
        <f t="shared" si="157"/>
        <v>0</v>
      </c>
      <c r="Y265" s="86">
        <f t="shared" si="157"/>
        <v>0</v>
      </c>
      <c r="Z265" s="86">
        <f t="shared" si="157"/>
        <v>53.9</v>
      </c>
      <c r="AA265" s="86">
        <f t="shared" si="157"/>
        <v>35.93333333333333</v>
      </c>
      <c r="AB265" s="86">
        <f t="shared" si="157"/>
        <v>35.93333333333333</v>
      </c>
      <c r="AC265" s="86">
        <f t="shared" si="157"/>
        <v>35.93333333333333</v>
      </c>
      <c r="AD265" s="86">
        <f t="shared" si="157"/>
        <v>35.93333333333333</v>
      </c>
      <c r="AE265" s="86">
        <f t="shared" si="157"/>
        <v>35.93333333333333</v>
      </c>
      <c r="AF265" s="86">
        <f t="shared" si="157"/>
        <v>35.93333333333333</v>
      </c>
      <c r="AG265" s="86">
        <f t="shared" si="157"/>
        <v>35.93333333333333</v>
      </c>
      <c r="AH265" s="86">
        <f t="shared" si="157"/>
        <v>35.93333333333333</v>
      </c>
      <c r="AI265" s="86">
        <f t="shared" si="157"/>
        <v>35.93333333333333</v>
      </c>
      <c r="AJ265" s="86">
        <f t="shared" si="157"/>
        <v>35.93333333333333</v>
      </c>
      <c r="AK265" s="86">
        <f t="shared" si="157"/>
        <v>35.93333333333333</v>
      </c>
      <c r="AL265" s="86">
        <f t="shared" si="157"/>
        <v>35.93333333333333</v>
      </c>
    </row>
    <row r="266" spans="2:38" x14ac:dyDescent="0.35">
      <c r="C266" s="25">
        <f t="shared" si="158"/>
        <v>9</v>
      </c>
      <c r="D266" s="17" t="s">
        <v>193</v>
      </c>
      <c r="K266" s="59" t="str">
        <f t="shared" si="155"/>
        <v>MMJPY</v>
      </c>
      <c r="L266" s="60">
        <f t="shared" si="156"/>
        <v>434.69999999999987</v>
      </c>
      <c r="O266" s="87">
        <f>'Actual Data'!O101</f>
        <v>0</v>
      </c>
      <c r="P266" s="87">
        <f>'Actual Data'!P101</f>
        <v>0</v>
      </c>
      <c r="Q266" s="87">
        <f>'Actual Data'!Q101</f>
        <v>0</v>
      </c>
      <c r="R266" s="87">
        <f>'Actual Data'!R101</f>
        <v>0</v>
      </c>
      <c r="S266" s="86">
        <f t="shared" si="157"/>
        <v>48.3</v>
      </c>
      <c r="T266" s="86">
        <f t="shared" si="157"/>
        <v>0</v>
      </c>
      <c r="U266" s="86">
        <f t="shared" si="157"/>
        <v>0</v>
      </c>
      <c r="V266" s="86">
        <f t="shared" si="157"/>
        <v>0</v>
      </c>
      <c r="W266" s="86">
        <f t="shared" si="157"/>
        <v>0</v>
      </c>
      <c r="X266" s="86">
        <f t="shared" si="157"/>
        <v>48.3</v>
      </c>
      <c r="Y266" s="86">
        <f t="shared" si="157"/>
        <v>0</v>
      </c>
      <c r="Z266" s="86">
        <f t="shared" si="157"/>
        <v>0</v>
      </c>
      <c r="AA266" s="86">
        <f t="shared" si="157"/>
        <v>0</v>
      </c>
      <c r="AB266" s="86">
        <f t="shared" si="157"/>
        <v>0</v>
      </c>
      <c r="AC266" s="86">
        <f t="shared" si="157"/>
        <v>48.3</v>
      </c>
      <c r="AD266" s="86">
        <f t="shared" si="157"/>
        <v>32.200000000000003</v>
      </c>
      <c r="AE266" s="86">
        <f t="shared" si="157"/>
        <v>32.200000000000003</v>
      </c>
      <c r="AF266" s="86">
        <f t="shared" si="157"/>
        <v>32.200000000000003</v>
      </c>
      <c r="AG266" s="86">
        <f t="shared" si="157"/>
        <v>32.200000000000003</v>
      </c>
      <c r="AH266" s="86">
        <f t="shared" si="157"/>
        <v>32.200000000000003</v>
      </c>
      <c r="AI266" s="86">
        <f t="shared" si="157"/>
        <v>32.200000000000003</v>
      </c>
      <c r="AJ266" s="86">
        <f t="shared" si="157"/>
        <v>32.200000000000003</v>
      </c>
      <c r="AK266" s="86">
        <f t="shared" si="157"/>
        <v>32.200000000000003</v>
      </c>
      <c r="AL266" s="86">
        <f t="shared" si="157"/>
        <v>32.200000000000003</v>
      </c>
    </row>
    <row r="267" spans="2:38" x14ac:dyDescent="0.35">
      <c r="C267" s="25">
        <f t="shared" si="158"/>
        <v>10</v>
      </c>
      <c r="D267" s="17" t="s">
        <v>194</v>
      </c>
      <c r="K267" s="59" t="str">
        <f t="shared" si="155"/>
        <v>MMJPY</v>
      </c>
      <c r="L267" s="60">
        <f t="shared" si="156"/>
        <v>488.69999999999987</v>
      </c>
      <c r="O267" s="87">
        <f>'Actual Data'!O102</f>
        <v>0</v>
      </c>
      <c r="P267" s="87">
        <f>'Actual Data'!P102</f>
        <v>0</v>
      </c>
      <c r="Q267" s="87">
        <f>'Actual Data'!Q102</f>
        <v>0</v>
      </c>
      <c r="R267" s="87">
        <f>'Actual Data'!R102</f>
        <v>0</v>
      </c>
      <c r="S267" s="86">
        <f t="shared" si="157"/>
        <v>54.3</v>
      </c>
      <c r="T267" s="86">
        <f t="shared" si="157"/>
        <v>0</v>
      </c>
      <c r="U267" s="86">
        <f t="shared" si="157"/>
        <v>0</v>
      </c>
      <c r="V267" s="86">
        <f t="shared" si="157"/>
        <v>0</v>
      </c>
      <c r="W267" s="86">
        <f t="shared" si="157"/>
        <v>0</v>
      </c>
      <c r="X267" s="86">
        <f t="shared" si="157"/>
        <v>54.3</v>
      </c>
      <c r="Y267" s="86">
        <f t="shared" si="157"/>
        <v>0</v>
      </c>
      <c r="Z267" s="86">
        <f t="shared" si="157"/>
        <v>0</v>
      </c>
      <c r="AA267" s="86">
        <f t="shared" si="157"/>
        <v>0</v>
      </c>
      <c r="AB267" s="86">
        <f t="shared" si="157"/>
        <v>0</v>
      </c>
      <c r="AC267" s="86">
        <f t="shared" si="157"/>
        <v>54.3</v>
      </c>
      <c r="AD267" s="86">
        <f t="shared" si="157"/>
        <v>36.200000000000003</v>
      </c>
      <c r="AE267" s="86">
        <f t="shared" si="157"/>
        <v>36.200000000000003</v>
      </c>
      <c r="AF267" s="86">
        <f t="shared" si="157"/>
        <v>36.200000000000003</v>
      </c>
      <c r="AG267" s="86">
        <f t="shared" si="157"/>
        <v>36.200000000000003</v>
      </c>
      <c r="AH267" s="86">
        <f t="shared" si="157"/>
        <v>36.200000000000003</v>
      </c>
      <c r="AI267" s="86">
        <f t="shared" si="157"/>
        <v>36.200000000000003</v>
      </c>
      <c r="AJ267" s="86">
        <f t="shared" si="157"/>
        <v>36.200000000000003</v>
      </c>
      <c r="AK267" s="86">
        <f t="shared" si="157"/>
        <v>36.200000000000003</v>
      </c>
      <c r="AL267" s="86">
        <f t="shared" si="157"/>
        <v>36.200000000000003</v>
      </c>
    </row>
    <row r="268" spans="2:38" x14ac:dyDescent="0.35">
      <c r="C268" s="25">
        <f t="shared" si="158"/>
        <v>11</v>
      </c>
      <c r="D268" s="17" t="s">
        <v>195</v>
      </c>
      <c r="K268" s="59" t="str">
        <f t="shared" si="155"/>
        <v>MMJPY</v>
      </c>
      <c r="L268" s="60">
        <f t="shared" si="156"/>
        <v>736.66666666666663</v>
      </c>
      <c r="O268" s="87">
        <f>'Actual Data'!O103</f>
        <v>0</v>
      </c>
      <c r="P268" s="87">
        <f>'Actual Data'!P103</f>
        <v>0</v>
      </c>
      <c r="Q268" s="87">
        <f>'Actual Data'!Q103</f>
        <v>0</v>
      </c>
      <c r="R268" s="87">
        <f>'Actual Data'!R103</f>
        <v>0</v>
      </c>
      <c r="S268" s="86">
        <f t="shared" si="157"/>
        <v>0</v>
      </c>
      <c r="T268" s="86">
        <f t="shared" si="157"/>
        <v>0</v>
      </c>
      <c r="U268" s="86">
        <f t="shared" si="157"/>
        <v>0</v>
      </c>
      <c r="V268" s="86">
        <f t="shared" si="157"/>
        <v>0</v>
      </c>
      <c r="W268" s="86">
        <f t="shared" si="157"/>
        <v>0</v>
      </c>
      <c r="X268" s="86">
        <f t="shared" si="157"/>
        <v>130</v>
      </c>
      <c r="Y268" s="86">
        <f t="shared" si="157"/>
        <v>0</v>
      </c>
      <c r="Z268" s="86">
        <f t="shared" si="157"/>
        <v>0</v>
      </c>
      <c r="AA268" s="86">
        <f t="shared" si="157"/>
        <v>0</v>
      </c>
      <c r="AB268" s="86">
        <f t="shared" si="157"/>
        <v>0</v>
      </c>
      <c r="AC268" s="86">
        <f t="shared" si="157"/>
        <v>130</v>
      </c>
      <c r="AD268" s="86">
        <f t="shared" si="157"/>
        <v>0</v>
      </c>
      <c r="AE268" s="86">
        <f t="shared" si="157"/>
        <v>0</v>
      </c>
      <c r="AF268" s="86">
        <f t="shared" si="157"/>
        <v>0</v>
      </c>
      <c r="AG268" s="86">
        <f t="shared" si="157"/>
        <v>0</v>
      </c>
      <c r="AH268" s="86">
        <f t="shared" si="157"/>
        <v>130</v>
      </c>
      <c r="AI268" s="86">
        <f t="shared" si="157"/>
        <v>86.666666666666671</v>
      </c>
      <c r="AJ268" s="86">
        <f t="shared" si="157"/>
        <v>86.666666666666671</v>
      </c>
      <c r="AK268" s="86">
        <f t="shared" si="157"/>
        <v>86.666666666666671</v>
      </c>
      <c r="AL268" s="86">
        <f t="shared" si="157"/>
        <v>86.666666666666671</v>
      </c>
    </row>
    <row r="269" spans="2:38" x14ac:dyDescent="0.35">
      <c r="C269" s="25">
        <f t="shared" si="158"/>
        <v>12</v>
      </c>
      <c r="D269" s="17" t="s">
        <v>196</v>
      </c>
      <c r="K269" s="59" t="str">
        <f t="shared" si="155"/>
        <v>MMJPY</v>
      </c>
      <c r="L269" s="60">
        <f t="shared" si="156"/>
        <v>1100</v>
      </c>
      <c r="O269" s="87">
        <f>'Actual Data'!O104</f>
        <v>0</v>
      </c>
      <c r="P269" s="87">
        <f>'Actual Data'!P104</f>
        <v>0</v>
      </c>
      <c r="Q269" s="87">
        <f>'Actual Data'!Q104</f>
        <v>0</v>
      </c>
      <c r="R269" s="87">
        <f>'Actual Data'!R104</f>
        <v>0</v>
      </c>
      <c r="S269" s="86">
        <f t="shared" si="157"/>
        <v>0</v>
      </c>
      <c r="T269" s="86">
        <f t="shared" si="157"/>
        <v>0</v>
      </c>
      <c r="U269" s="86">
        <f t="shared" si="157"/>
        <v>0</v>
      </c>
      <c r="V269" s="86">
        <f t="shared" si="157"/>
        <v>0</v>
      </c>
      <c r="W269" s="86">
        <f t="shared" si="157"/>
        <v>0</v>
      </c>
      <c r="X269" s="86">
        <f t="shared" si="157"/>
        <v>0</v>
      </c>
      <c r="Y269" s="86">
        <f t="shared" si="157"/>
        <v>220</v>
      </c>
      <c r="Z269" s="86">
        <f t="shared" si="157"/>
        <v>0</v>
      </c>
      <c r="AA269" s="86">
        <f t="shared" si="157"/>
        <v>0</v>
      </c>
      <c r="AB269" s="86">
        <f t="shared" si="157"/>
        <v>0</v>
      </c>
      <c r="AC269" s="86">
        <f t="shared" si="157"/>
        <v>0</v>
      </c>
      <c r="AD269" s="86">
        <f t="shared" si="157"/>
        <v>220</v>
      </c>
      <c r="AE269" s="86">
        <f t="shared" si="157"/>
        <v>0</v>
      </c>
      <c r="AF269" s="86">
        <f t="shared" si="157"/>
        <v>0</v>
      </c>
      <c r="AG269" s="86">
        <f t="shared" ref="AG269:AL269" si="160">AG241+AG255</f>
        <v>0</v>
      </c>
      <c r="AH269" s="86">
        <f t="shared" si="160"/>
        <v>0</v>
      </c>
      <c r="AI269" s="86">
        <f t="shared" si="160"/>
        <v>220</v>
      </c>
      <c r="AJ269" s="86">
        <f t="shared" si="160"/>
        <v>146.66666666666666</v>
      </c>
      <c r="AK269" s="86">
        <f t="shared" si="160"/>
        <v>146.66666666666666</v>
      </c>
      <c r="AL269" s="86">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8">
        <f>SUM(O258:O269)</f>
        <v>206</v>
      </c>
      <c r="P270" s="78">
        <f>SUM(P258:P269)</f>
        <v>396</v>
      </c>
      <c r="Q270" s="78">
        <f>SUM(Q258:Q269)</f>
        <v>374</v>
      </c>
      <c r="R270" s="78">
        <f>SUM(R258:R269)</f>
        <v>310</v>
      </c>
      <c r="S270" s="78">
        <f>SUM(S258:S269)</f>
        <v>413</v>
      </c>
      <c r="T270" s="78">
        <f t="shared" ref="T270:AL270" si="161">SUM(T258:T269)</f>
        <v>310.39999999999998</v>
      </c>
      <c r="U270" s="78">
        <f>SUM(U258:U269)</f>
        <v>364.29999999999995</v>
      </c>
      <c r="V270" s="78">
        <f>SUM(V258:V269)</f>
        <v>359.69999999999993</v>
      </c>
      <c r="W270" s="78">
        <f>SUM(W258:W269)</f>
        <v>314.06666666666666</v>
      </c>
      <c r="X270" s="78">
        <f>SUM(X258:X269)</f>
        <v>546.66666666666674</v>
      </c>
      <c r="Y270" s="78">
        <f t="shared" si="161"/>
        <v>534.06666666666661</v>
      </c>
      <c r="Z270" s="78">
        <f t="shared" si="161"/>
        <v>367.96666666666664</v>
      </c>
      <c r="AA270" s="78">
        <f t="shared" si="161"/>
        <v>350</v>
      </c>
      <c r="AB270" s="78">
        <f t="shared" si="161"/>
        <v>350</v>
      </c>
      <c r="AC270" s="78">
        <f t="shared" si="161"/>
        <v>582.6</v>
      </c>
      <c r="AD270" s="78">
        <f t="shared" si="161"/>
        <v>638.4</v>
      </c>
      <c r="AE270" s="78">
        <f t="shared" si="161"/>
        <v>418.4</v>
      </c>
      <c r="AF270" s="78">
        <f t="shared" si="161"/>
        <v>418.4</v>
      </c>
      <c r="AG270" s="78">
        <f t="shared" si="161"/>
        <v>418.4</v>
      </c>
      <c r="AH270" s="78">
        <f t="shared" si="161"/>
        <v>548.4</v>
      </c>
      <c r="AI270" s="78">
        <f t="shared" si="161"/>
        <v>725.06666666666661</v>
      </c>
      <c r="AJ270" s="78">
        <f t="shared" si="161"/>
        <v>651.73333333333335</v>
      </c>
      <c r="AK270" s="78">
        <f t="shared" si="161"/>
        <v>651.73333333333335</v>
      </c>
      <c r="AL270" s="78">
        <f t="shared" si="161"/>
        <v>651.73333333333335</v>
      </c>
    </row>
    <row r="272" spans="2:38" ht="19.5" x14ac:dyDescent="0.35">
      <c r="B272" s="51" t="s">
        <v>205</v>
      </c>
    </row>
    <row r="273" spans="3:22" x14ac:dyDescent="0.35">
      <c r="D273" s="16" t="s">
        <v>228</v>
      </c>
      <c r="O273" s="79" t="s">
        <v>287</v>
      </c>
      <c r="P273" s="79" t="s">
        <v>248</v>
      </c>
      <c r="Q273" s="79" t="s">
        <v>249</v>
      </c>
      <c r="R273" s="79" t="s">
        <v>236</v>
      </c>
      <c r="S273" s="79" t="s">
        <v>237</v>
      </c>
      <c r="T273" s="79" t="s">
        <v>284</v>
      </c>
      <c r="U273" s="79" t="s">
        <v>285</v>
      </c>
      <c r="V273" s="79" t="s">
        <v>286</v>
      </c>
    </row>
    <row r="274" spans="3:22" x14ac:dyDescent="0.35">
      <c r="D274" s="59" t="s">
        <v>60</v>
      </c>
      <c r="O274" s="80" t="s">
        <v>26</v>
      </c>
      <c r="P274" s="80" t="s">
        <v>26</v>
      </c>
      <c r="Q274" s="80" t="s">
        <v>26</v>
      </c>
      <c r="R274" s="80" t="str">
        <f>CurrencyUnit.In</f>
        <v>MMJPY</v>
      </c>
      <c r="S274" s="80" t="s">
        <v>63</v>
      </c>
      <c r="T274" s="80" t="str">
        <f>CurrencyUnit.In</f>
        <v>MMJPY</v>
      </c>
      <c r="U274" s="80" t="str">
        <f t="shared" ref="U274:V274" si="162">CurrencyUnit.In</f>
        <v>MMJPY</v>
      </c>
      <c r="V274" s="80" t="str">
        <f t="shared" si="162"/>
        <v>MMJPY</v>
      </c>
    </row>
    <row r="275" spans="3:22" x14ac:dyDescent="0.35">
      <c r="C275" s="25">
        <v>1</v>
      </c>
      <c r="D275" s="17" t="s">
        <v>185</v>
      </c>
      <c r="O275" s="15">
        <f>'Actual Data'!O144</f>
        <v>37605</v>
      </c>
      <c r="P275" s="100">
        <f t="shared" ref="P275:P286" si="163">EOMONTH(O275,-1)+1</f>
        <v>37591</v>
      </c>
      <c r="Q275" s="100">
        <f t="shared" ref="Q275:Q286" si="164">EOMONTH(P275,12*S275-1)</f>
        <v>43069</v>
      </c>
      <c r="R275" s="82">
        <f>'Actual Data'!P144</f>
        <v>894</v>
      </c>
      <c r="S275" s="82">
        <f>'Actual Data'!Q144</f>
        <v>15</v>
      </c>
      <c r="T275" s="82">
        <f t="shared" ref="T275:T286" si="165">R275/S275</f>
        <v>59.6</v>
      </c>
      <c r="U275" s="82">
        <f t="shared" ref="U275:U286" si="166">T275/12*IF(MONTH(P275)&lt;4,4-MONTH(P275),4-MONTH(P275)+12)</f>
        <v>19.866666666666667</v>
      </c>
      <c r="V275" s="82">
        <f>IF(T275=U275,U275,T275-U275)</f>
        <v>39.733333333333334</v>
      </c>
    </row>
    <row r="276" spans="3:22" x14ac:dyDescent="0.35">
      <c r="C276" s="25">
        <f>C275+1</f>
        <v>2</v>
      </c>
      <c r="D276" s="17" t="s">
        <v>186</v>
      </c>
      <c r="O276" s="15">
        <f>'Actual Data'!O145</f>
        <v>38049</v>
      </c>
      <c r="P276" s="100">
        <f t="shared" si="163"/>
        <v>38047</v>
      </c>
      <c r="Q276" s="100">
        <f t="shared" si="164"/>
        <v>43524</v>
      </c>
      <c r="R276" s="82">
        <f>'Actual Data'!P145</f>
        <v>106</v>
      </c>
      <c r="S276" s="82">
        <f>'Actual Data'!Q145</f>
        <v>15</v>
      </c>
      <c r="T276" s="82">
        <f t="shared" si="165"/>
        <v>7.0666666666666664</v>
      </c>
      <c r="U276" s="82">
        <f t="shared" si="166"/>
        <v>0.58888888888888891</v>
      </c>
      <c r="V276" s="82">
        <f t="shared" ref="V276:V286" si="167">IF(T276=U276,U276,T276-U276)</f>
        <v>6.4777777777777779</v>
      </c>
    </row>
    <row r="277" spans="3:22" x14ac:dyDescent="0.35">
      <c r="C277" s="25">
        <f t="shared" ref="C277:C286" si="168">C276+1</f>
        <v>3</v>
      </c>
      <c r="D277" s="17" t="s">
        <v>187</v>
      </c>
      <c r="O277" s="15">
        <f>'Actual Data'!O146</f>
        <v>38316</v>
      </c>
      <c r="P277" s="100">
        <f t="shared" si="163"/>
        <v>38292</v>
      </c>
      <c r="Q277" s="100">
        <f t="shared" si="164"/>
        <v>43769</v>
      </c>
      <c r="R277" s="82">
        <f>'Actual Data'!P146</f>
        <v>1385</v>
      </c>
      <c r="S277" s="82">
        <f>'Actual Data'!Q146</f>
        <v>15</v>
      </c>
      <c r="T277" s="82">
        <f t="shared" si="165"/>
        <v>92.333333333333329</v>
      </c>
      <c r="U277" s="82">
        <f t="shared" si="166"/>
        <v>38.472222222222221</v>
      </c>
      <c r="V277" s="82">
        <f t="shared" si="167"/>
        <v>53.861111111111107</v>
      </c>
    </row>
    <row r="278" spans="3:22" x14ac:dyDescent="0.35">
      <c r="C278" s="25">
        <f t="shared" si="168"/>
        <v>4</v>
      </c>
      <c r="D278" s="17" t="s">
        <v>188</v>
      </c>
      <c r="O278" s="15">
        <f>'Actual Data'!O147</f>
        <v>38459</v>
      </c>
      <c r="P278" s="100">
        <f t="shared" si="163"/>
        <v>38443</v>
      </c>
      <c r="Q278" s="100">
        <f t="shared" si="164"/>
        <v>43921</v>
      </c>
      <c r="R278" s="82">
        <f>'Actual Data'!P147</f>
        <v>1833</v>
      </c>
      <c r="S278" s="82">
        <f>'Actual Data'!Q147</f>
        <v>15</v>
      </c>
      <c r="T278" s="82">
        <f t="shared" si="165"/>
        <v>122.2</v>
      </c>
      <c r="U278" s="82">
        <f t="shared" si="166"/>
        <v>122.2</v>
      </c>
      <c r="V278" s="82">
        <f t="shared" si="167"/>
        <v>122.2</v>
      </c>
    </row>
    <row r="279" spans="3:22" x14ac:dyDescent="0.35">
      <c r="C279" s="25">
        <f t="shared" si="168"/>
        <v>5</v>
      </c>
      <c r="D279" s="17" t="s">
        <v>189</v>
      </c>
      <c r="O279" s="15">
        <f>'Actual Data'!O148</f>
        <v>39088</v>
      </c>
      <c r="P279" s="100">
        <f t="shared" si="163"/>
        <v>39083</v>
      </c>
      <c r="Q279" s="100">
        <f t="shared" si="164"/>
        <v>44561</v>
      </c>
      <c r="R279" s="82">
        <f>'Actual Data'!P148</f>
        <v>438</v>
      </c>
      <c r="S279" s="82">
        <f>'Actual Data'!Q148</f>
        <v>15</v>
      </c>
      <c r="T279" s="82">
        <f t="shared" si="165"/>
        <v>29.2</v>
      </c>
      <c r="U279" s="82">
        <f t="shared" si="166"/>
        <v>7.2999999999999989</v>
      </c>
      <c r="V279" s="82">
        <f t="shared" si="167"/>
        <v>21.9</v>
      </c>
    </row>
    <row r="280" spans="3:22" x14ac:dyDescent="0.35">
      <c r="C280" s="25">
        <f t="shared" si="168"/>
        <v>6</v>
      </c>
      <c r="D280" s="17" t="s">
        <v>190</v>
      </c>
      <c r="O280" s="15">
        <f>'Actual Data'!O149</f>
        <v>40809</v>
      </c>
      <c r="P280" s="100">
        <f t="shared" si="163"/>
        <v>40787</v>
      </c>
      <c r="Q280" s="100">
        <f t="shared" si="164"/>
        <v>46265</v>
      </c>
      <c r="R280" s="82">
        <f>'Actual Data'!P149</f>
        <v>229</v>
      </c>
      <c r="S280" s="82">
        <f>'Actual Data'!Q149</f>
        <v>15</v>
      </c>
      <c r="T280" s="82">
        <f t="shared" si="165"/>
        <v>15.266666666666667</v>
      </c>
      <c r="U280" s="82">
        <f t="shared" si="166"/>
        <v>8.9055555555555568</v>
      </c>
      <c r="V280" s="82">
        <f t="shared" si="167"/>
        <v>6.3611111111111107</v>
      </c>
    </row>
    <row r="281" spans="3:22" x14ac:dyDescent="0.35">
      <c r="C281" s="25">
        <f t="shared" si="168"/>
        <v>7</v>
      </c>
      <c r="D281" s="17" t="s">
        <v>191</v>
      </c>
      <c r="O281" s="15">
        <f>'Actual Data'!O150</f>
        <v>40991</v>
      </c>
      <c r="P281" s="100">
        <f t="shared" si="163"/>
        <v>40969</v>
      </c>
      <c r="Q281" s="100">
        <f t="shared" si="164"/>
        <v>46446</v>
      </c>
      <c r="R281" s="82">
        <f>'Actual Data'!P150</f>
        <v>264</v>
      </c>
      <c r="S281" s="82">
        <f>'Actual Data'!Q150</f>
        <v>15</v>
      </c>
      <c r="T281" s="82">
        <f t="shared" si="165"/>
        <v>17.600000000000001</v>
      </c>
      <c r="U281" s="82">
        <f t="shared" si="166"/>
        <v>1.4666666666666668</v>
      </c>
      <c r="V281" s="82">
        <f t="shared" si="167"/>
        <v>16.133333333333333</v>
      </c>
    </row>
    <row r="282" spans="3:22" x14ac:dyDescent="0.35">
      <c r="C282" s="25">
        <f t="shared" si="168"/>
        <v>8</v>
      </c>
      <c r="D282" s="17" t="s">
        <v>192</v>
      </c>
      <c r="O282" s="15">
        <f>'Actual Data'!O151</f>
        <v>42332</v>
      </c>
      <c r="P282" s="100">
        <f t="shared" si="163"/>
        <v>42309</v>
      </c>
      <c r="Q282" s="100">
        <f t="shared" si="164"/>
        <v>47787</v>
      </c>
      <c r="R282" s="82">
        <f>'Actual Data'!P151</f>
        <v>539</v>
      </c>
      <c r="S282" s="82">
        <f>'Actual Data'!Q151</f>
        <v>15</v>
      </c>
      <c r="T282" s="82">
        <f t="shared" si="165"/>
        <v>35.93333333333333</v>
      </c>
      <c r="U282" s="82">
        <f t="shared" si="166"/>
        <v>14.97222222222222</v>
      </c>
      <c r="V282" s="82">
        <f t="shared" si="167"/>
        <v>20.961111111111109</v>
      </c>
    </row>
    <row r="283" spans="3:22" x14ac:dyDescent="0.35">
      <c r="C283" s="25">
        <f t="shared" si="168"/>
        <v>9</v>
      </c>
      <c r="D283" s="17" t="s">
        <v>193</v>
      </c>
      <c r="O283" s="15">
        <f>'Actual Data'!O152</f>
        <v>43279</v>
      </c>
      <c r="P283" s="100">
        <f t="shared" si="163"/>
        <v>43252</v>
      </c>
      <c r="Q283" s="100">
        <f t="shared" si="164"/>
        <v>48730</v>
      </c>
      <c r="R283" s="82">
        <f>'Actual Data'!P152</f>
        <v>483</v>
      </c>
      <c r="S283" s="82">
        <f>'Actual Data'!Q152</f>
        <v>15</v>
      </c>
      <c r="T283" s="82">
        <f t="shared" si="165"/>
        <v>32.200000000000003</v>
      </c>
      <c r="U283" s="82">
        <f t="shared" si="166"/>
        <v>26.833333333333336</v>
      </c>
      <c r="V283" s="82">
        <f t="shared" si="167"/>
        <v>5.3666666666666671</v>
      </c>
    </row>
    <row r="284" spans="3:22" x14ac:dyDescent="0.35">
      <c r="C284" s="25">
        <f t="shared" si="168"/>
        <v>10</v>
      </c>
      <c r="D284" s="17" t="s">
        <v>194</v>
      </c>
      <c r="O284" s="15">
        <f>'Actual Data'!O153</f>
        <v>43478</v>
      </c>
      <c r="P284" s="100">
        <f t="shared" si="163"/>
        <v>43466</v>
      </c>
      <c r="Q284" s="100">
        <f t="shared" si="164"/>
        <v>48944</v>
      </c>
      <c r="R284" s="82">
        <f>'Actual Data'!P153</f>
        <v>543</v>
      </c>
      <c r="S284" s="82">
        <f>'Actual Data'!Q153</f>
        <v>15</v>
      </c>
      <c r="T284" s="82">
        <f t="shared" si="165"/>
        <v>36.200000000000003</v>
      </c>
      <c r="U284" s="82">
        <f t="shared" si="166"/>
        <v>9.0500000000000007</v>
      </c>
      <c r="V284" s="82">
        <f t="shared" si="167"/>
        <v>27.150000000000002</v>
      </c>
    </row>
    <row r="285" spans="3:22" x14ac:dyDescent="0.35">
      <c r="C285" s="25">
        <f t="shared" si="168"/>
        <v>11</v>
      </c>
      <c r="D285" s="17" t="s">
        <v>195</v>
      </c>
      <c r="O285" s="15">
        <f>'Actual Data'!O154</f>
        <v>45566</v>
      </c>
      <c r="P285" s="100">
        <f t="shared" si="163"/>
        <v>45566</v>
      </c>
      <c r="Q285" s="100">
        <f t="shared" si="164"/>
        <v>47391</v>
      </c>
      <c r="R285" s="82">
        <f>'Actual Data'!P154</f>
        <v>1300</v>
      </c>
      <c r="S285" s="82">
        <f>'Actual Data'!Q154</f>
        <v>5</v>
      </c>
      <c r="T285" s="82">
        <f t="shared" si="165"/>
        <v>260</v>
      </c>
      <c r="U285" s="82">
        <f t="shared" si="166"/>
        <v>130</v>
      </c>
      <c r="V285" s="82">
        <f t="shared" si="167"/>
        <v>130</v>
      </c>
    </row>
    <row r="286" spans="3:22" x14ac:dyDescent="0.35">
      <c r="C286" s="25">
        <f t="shared" si="168"/>
        <v>12</v>
      </c>
      <c r="D286" s="17" t="s">
        <v>196</v>
      </c>
      <c r="O286" s="15">
        <f>'Actual Data'!O155</f>
        <v>45931</v>
      </c>
      <c r="P286" s="100">
        <f t="shared" si="163"/>
        <v>45931</v>
      </c>
      <c r="Q286" s="100">
        <f t="shared" si="164"/>
        <v>47756</v>
      </c>
      <c r="R286" s="82">
        <f>'Actual Data'!P155</f>
        <v>2200</v>
      </c>
      <c r="S286" s="82">
        <f>'Actual Data'!Q155</f>
        <v>5</v>
      </c>
      <c r="T286" s="82">
        <f t="shared" si="165"/>
        <v>440</v>
      </c>
      <c r="U286" s="82">
        <f t="shared" si="166"/>
        <v>220</v>
      </c>
      <c r="V286" s="82">
        <f t="shared" si="167"/>
        <v>220</v>
      </c>
    </row>
    <row r="288" spans="3:22" x14ac:dyDescent="0.35">
      <c r="C288" s="16" t="s">
        <v>288</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289</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290</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6">
        <f>IF(O289,$U275,IF(O303,$V275,IF(O317,$T275,0)))</f>
        <v>0</v>
      </c>
      <c r="P331" s="86">
        <f t="shared" ref="P331:AL342" si="183">IF(P289,$U275,IF(P303,$V275,IF(P317,$T275,0)))</f>
        <v>0</v>
      </c>
      <c r="Q331" s="86">
        <f t="shared" si="183"/>
        <v>0</v>
      </c>
      <c r="R331" s="86">
        <f t="shared" si="183"/>
        <v>0</v>
      </c>
      <c r="S331" s="86">
        <f t="shared" si="183"/>
        <v>0</v>
      </c>
      <c r="T331" s="86">
        <f t="shared" si="183"/>
        <v>0</v>
      </c>
      <c r="U331" s="86">
        <f t="shared" si="183"/>
        <v>0</v>
      </c>
      <c r="V331" s="86">
        <f t="shared" si="183"/>
        <v>0</v>
      </c>
      <c r="W331" s="86">
        <f t="shared" si="183"/>
        <v>0</v>
      </c>
      <c r="X331" s="86">
        <f t="shared" si="183"/>
        <v>0</v>
      </c>
      <c r="Y331" s="86">
        <f t="shared" si="183"/>
        <v>0</v>
      </c>
      <c r="Z331" s="86">
        <f t="shared" si="183"/>
        <v>0</v>
      </c>
      <c r="AA331" s="86">
        <f t="shared" si="183"/>
        <v>0</v>
      </c>
      <c r="AB331" s="86">
        <f t="shared" si="183"/>
        <v>0</v>
      </c>
      <c r="AC331" s="86">
        <f t="shared" si="183"/>
        <v>0</v>
      </c>
      <c r="AD331" s="86">
        <f t="shared" si="183"/>
        <v>0</v>
      </c>
      <c r="AE331" s="86">
        <f t="shared" si="183"/>
        <v>0</v>
      </c>
      <c r="AF331" s="86">
        <f t="shared" si="183"/>
        <v>0</v>
      </c>
      <c r="AG331" s="86">
        <f t="shared" si="183"/>
        <v>0</v>
      </c>
      <c r="AH331" s="86">
        <f t="shared" si="183"/>
        <v>0</v>
      </c>
      <c r="AI331" s="86">
        <f t="shared" si="183"/>
        <v>0</v>
      </c>
      <c r="AJ331" s="86">
        <f t="shared" si="183"/>
        <v>0</v>
      </c>
      <c r="AK331" s="86">
        <f t="shared" si="183"/>
        <v>0</v>
      </c>
      <c r="AL331" s="86">
        <f t="shared" si="183"/>
        <v>0</v>
      </c>
    </row>
    <row r="332" spans="3:38" x14ac:dyDescent="0.35">
      <c r="C332" s="25">
        <f t="shared" ref="C332:C342" si="184">C331+1</f>
        <v>2</v>
      </c>
      <c r="D332" s="17" t="s">
        <v>186</v>
      </c>
      <c r="K332" s="59" t="str">
        <f t="shared" si="181"/>
        <v>MMJPY</v>
      </c>
      <c r="L332" s="60">
        <f t="shared" si="182"/>
        <v>6.4777777777777779</v>
      </c>
      <c r="O332" s="86">
        <f t="shared" ref="O332:AD342" si="185">IF(O290,$U276,IF(O304,$V276,IF(O318,$T276,0)))</f>
        <v>6.4777777777777779</v>
      </c>
      <c r="P332" s="86">
        <f t="shared" si="185"/>
        <v>0</v>
      </c>
      <c r="Q332" s="86">
        <f t="shared" si="185"/>
        <v>0</v>
      </c>
      <c r="R332" s="86">
        <f t="shared" si="185"/>
        <v>0</v>
      </c>
      <c r="S332" s="86">
        <f t="shared" si="185"/>
        <v>0</v>
      </c>
      <c r="T332" s="86">
        <f t="shared" si="185"/>
        <v>0</v>
      </c>
      <c r="U332" s="86">
        <f t="shared" si="185"/>
        <v>0</v>
      </c>
      <c r="V332" s="86">
        <f t="shared" si="185"/>
        <v>0</v>
      </c>
      <c r="W332" s="86">
        <f t="shared" si="185"/>
        <v>0</v>
      </c>
      <c r="X332" s="86">
        <f t="shared" si="185"/>
        <v>0</v>
      </c>
      <c r="Y332" s="86">
        <f t="shared" si="185"/>
        <v>0</v>
      </c>
      <c r="Z332" s="86">
        <f t="shared" si="185"/>
        <v>0</v>
      </c>
      <c r="AA332" s="86">
        <f t="shared" si="185"/>
        <v>0</v>
      </c>
      <c r="AB332" s="86">
        <f t="shared" si="185"/>
        <v>0</v>
      </c>
      <c r="AC332" s="86">
        <f t="shared" si="185"/>
        <v>0</v>
      </c>
      <c r="AD332" s="86">
        <f t="shared" si="185"/>
        <v>0</v>
      </c>
      <c r="AE332" s="86">
        <f t="shared" si="183"/>
        <v>0</v>
      </c>
      <c r="AF332" s="86">
        <f t="shared" si="183"/>
        <v>0</v>
      </c>
      <c r="AG332" s="86">
        <f t="shared" si="183"/>
        <v>0</v>
      </c>
      <c r="AH332" s="86">
        <f t="shared" si="183"/>
        <v>0</v>
      </c>
      <c r="AI332" s="86">
        <f t="shared" si="183"/>
        <v>0</v>
      </c>
      <c r="AJ332" s="86">
        <f t="shared" si="183"/>
        <v>0</v>
      </c>
      <c r="AK332" s="86">
        <f t="shared" si="183"/>
        <v>0</v>
      </c>
      <c r="AL332" s="86">
        <f t="shared" si="183"/>
        <v>0</v>
      </c>
    </row>
    <row r="333" spans="3:38" x14ac:dyDescent="0.35">
      <c r="C333" s="25">
        <f t="shared" si="184"/>
        <v>3</v>
      </c>
      <c r="D333" s="17" t="s">
        <v>187</v>
      </c>
      <c r="K333" s="59" t="str">
        <f t="shared" si="181"/>
        <v>MMJPY</v>
      </c>
      <c r="L333" s="60">
        <f t="shared" si="182"/>
        <v>146.19444444444443</v>
      </c>
      <c r="O333" s="86">
        <f t="shared" si="185"/>
        <v>92.333333333333329</v>
      </c>
      <c r="P333" s="86">
        <f t="shared" si="183"/>
        <v>53.861111111111107</v>
      </c>
      <c r="Q333" s="86">
        <f t="shared" si="183"/>
        <v>0</v>
      </c>
      <c r="R333" s="86">
        <f t="shared" si="183"/>
        <v>0</v>
      </c>
      <c r="S333" s="86">
        <f t="shared" si="183"/>
        <v>0</v>
      </c>
      <c r="T333" s="86">
        <f t="shared" si="183"/>
        <v>0</v>
      </c>
      <c r="U333" s="86">
        <f t="shared" si="183"/>
        <v>0</v>
      </c>
      <c r="V333" s="86">
        <f t="shared" si="183"/>
        <v>0</v>
      </c>
      <c r="W333" s="86">
        <f t="shared" si="183"/>
        <v>0</v>
      </c>
      <c r="X333" s="86">
        <f t="shared" si="183"/>
        <v>0</v>
      </c>
      <c r="Y333" s="86">
        <f t="shared" si="183"/>
        <v>0</v>
      </c>
      <c r="Z333" s="86">
        <f t="shared" si="183"/>
        <v>0</v>
      </c>
      <c r="AA333" s="86">
        <f t="shared" si="183"/>
        <v>0</v>
      </c>
      <c r="AB333" s="86">
        <f t="shared" si="183"/>
        <v>0</v>
      </c>
      <c r="AC333" s="86">
        <f t="shared" si="183"/>
        <v>0</v>
      </c>
      <c r="AD333" s="86">
        <f t="shared" si="183"/>
        <v>0</v>
      </c>
      <c r="AE333" s="86">
        <f t="shared" si="183"/>
        <v>0</v>
      </c>
      <c r="AF333" s="86">
        <f t="shared" si="183"/>
        <v>0</v>
      </c>
      <c r="AG333" s="86">
        <f t="shared" si="183"/>
        <v>0</v>
      </c>
      <c r="AH333" s="86">
        <f t="shared" si="183"/>
        <v>0</v>
      </c>
      <c r="AI333" s="86">
        <f t="shared" si="183"/>
        <v>0</v>
      </c>
      <c r="AJ333" s="86">
        <f t="shared" si="183"/>
        <v>0</v>
      </c>
      <c r="AK333" s="86">
        <f t="shared" si="183"/>
        <v>0</v>
      </c>
      <c r="AL333" s="86">
        <f t="shared" si="183"/>
        <v>0</v>
      </c>
    </row>
    <row r="334" spans="3:38" x14ac:dyDescent="0.35">
      <c r="C334" s="25">
        <f t="shared" si="184"/>
        <v>4</v>
      </c>
      <c r="D334" s="17" t="s">
        <v>188</v>
      </c>
      <c r="K334" s="59" t="str">
        <f t="shared" si="181"/>
        <v>MMJPY</v>
      </c>
      <c r="L334" s="60">
        <f t="shared" si="182"/>
        <v>244.4</v>
      </c>
      <c r="O334" s="86">
        <f t="shared" si="185"/>
        <v>122.2</v>
      </c>
      <c r="P334" s="86">
        <f t="shared" si="183"/>
        <v>122.2</v>
      </c>
      <c r="Q334" s="86">
        <f t="shared" si="183"/>
        <v>0</v>
      </c>
      <c r="R334" s="86">
        <f t="shared" si="183"/>
        <v>0</v>
      </c>
      <c r="S334" s="86">
        <f t="shared" si="183"/>
        <v>0</v>
      </c>
      <c r="T334" s="86">
        <f t="shared" si="183"/>
        <v>0</v>
      </c>
      <c r="U334" s="86">
        <f t="shared" si="183"/>
        <v>0</v>
      </c>
      <c r="V334" s="86">
        <f t="shared" si="183"/>
        <v>0</v>
      </c>
      <c r="W334" s="86">
        <f t="shared" si="183"/>
        <v>0</v>
      </c>
      <c r="X334" s="86">
        <f t="shared" si="183"/>
        <v>0</v>
      </c>
      <c r="Y334" s="86">
        <f t="shared" si="183"/>
        <v>0</v>
      </c>
      <c r="Z334" s="86">
        <f t="shared" si="183"/>
        <v>0</v>
      </c>
      <c r="AA334" s="86">
        <f t="shared" si="183"/>
        <v>0</v>
      </c>
      <c r="AB334" s="86">
        <f t="shared" si="183"/>
        <v>0</v>
      </c>
      <c r="AC334" s="86">
        <f t="shared" si="183"/>
        <v>0</v>
      </c>
      <c r="AD334" s="86">
        <f t="shared" si="183"/>
        <v>0</v>
      </c>
      <c r="AE334" s="86">
        <f t="shared" si="183"/>
        <v>0</v>
      </c>
      <c r="AF334" s="86">
        <f t="shared" si="183"/>
        <v>0</v>
      </c>
      <c r="AG334" s="86">
        <f t="shared" si="183"/>
        <v>0</v>
      </c>
      <c r="AH334" s="86">
        <f t="shared" si="183"/>
        <v>0</v>
      </c>
      <c r="AI334" s="86">
        <f t="shared" si="183"/>
        <v>0</v>
      </c>
      <c r="AJ334" s="86">
        <f t="shared" si="183"/>
        <v>0</v>
      </c>
      <c r="AK334" s="86">
        <f t="shared" si="183"/>
        <v>0</v>
      </c>
      <c r="AL334" s="86">
        <f t="shared" si="183"/>
        <v>0</v>
      </c>
    </row>
    <row r="335" spans="3:38" x14ac:dyDescent="0.35">
      <c r="C335" s="25">
        <f t="shared" si="184"/>
        <v>5</v>
      </c>
      <c r="D335" s="17" t="s">
        <v>189</v>
      </c>
      <c r="K335" s="59" t="str">
        <f t="shared" si="181"/>
        <v>MMJPY</v>
      </c>
      <c r="L335" s="60">
        <f t="shared" si="182"/>
        <v>109.5</v>
      </c>
      <c r="O335" s="86">
        <f t="shared" si="185"/>
        <v>29.2</v>
      </c>
      <c r="P335" s="86">
        <f t="shared" si="183"/>
        <v>29.2</v>
      </c>
      <c r="Q335" s="86">
        <f t="shared" si="183"/>
        <v>29.2</v>
      </c>
      <c r="R335" s="86">
        <f t="shared" si="183"/>
        <v>21.9</v>
      </c>
      <c r="S335" s="86">
        <f t="shared" si="183"/>
        <v>0</v>
      </c>
      <c r="T335" s="86">
        <f t="shared" si="183"/>
        <v>0</v>
      </c>
      <c r="U335" s="86">
        <f t="shared" si="183"/>
        <v>0</v>
      </c>
      <c r="V335" s="86">
        <f t="shared" si="183"/>
        <v>0</v>
      </c>
      <c r="W335" s="86">
        <f t="shared" si="183"/>
        <v>0</v>
      </c>
      <c r="X335" s="86">
        <f t="shared" si="183"/>
        <v>0</v>
      </c>
      <c r="Y335" s="86">
        <f t="shared" si="183"/>
        <v>0</v>
      </c>
      <c r="Z335" s="86">
        <f t="shared" si="183"/>
        <v>0</v>
      </c>
      <c r="AA335" s="86">
        <f t="shared" si="183"/>
        <v>0</v>
      </c>
      <c r="AB335" s="86">
        <f t="shared" si="183"/>
        <v>0</v>
      </c>
      <c r="AC335" s="86">
        <f t="shared" si="183"/>
        <v>0</v>
      </c>
      <c r="AD335" s="86">
        <f t="shared" si="183"/>
        <v>0</v>
      </c>
      <c r="AE335" s="86">
        <f t="shared" si="183"/>
        <v>0</v>
      </c>
      <c r="AF335" s="86">
        <f t="shared" si="183"/>
        <v>0</v>
      </c>
      <c r="AG335" s="86">
        <f t="shared" si="183"/>
        <v>0</v>
      </c>
      <c r="AH335" s="86">
        <f t="shared" si="183"/>
        <v>0</v>
      </c>
      <c r="AI335" s="86">
        <f t="shared" si="183"/>
        <v>0</v>
      </c>
      <c r="AJ335" s="86">
        <f t="shared" si="183"/>
        <v>0</v>
      </c>
      <c r="AK335" s="86">
        <f t="shared" si="183"/>
        <v>0</v>
      </c>
      <c r="AL335" s="86">
        <f t="shared" si="183"/>
        <v>0</v>
      </c>
    </row>
    <row r="336" spans="3:38" x14ac:dyDescent="0.35">
      <c r="C336" s="25">
        <f t="shared" si="184"/>
        <v>6</v>
      </c>
      <c r="D336" s="17" t="s">
        <v>190</v>
      </c>
      <c r="K336" s="59" t="str">
        <f t="shared" si="181"/>
        <v>MMJPY</v>
      </c>
      <c r="L336" s="60">
        <f t="shared" si="182"/>
        <v>128.49444444444444</v>
      </c>
      <c r="O336" s="86">
        <f t="shared" si="185"/>
        <v>15.266666666666667</v>
      </c>
      <c r="P336" s="86">
        <f t="shared" si="183"/>
        <v>15.266666666666667</v>
      </c>
      <c r="Q336" s="86">
        <f t="shared" si="183"/>
        <v>15.266666666666667</v>
      </c>
      <c r="R336" s="86">
        <f t="shared" si="183"/>
        <v>15.266666666666667</v>
      </c>
      <c r="S336" s="86">
        <f t="shared" si="183"/>
        <v>15.266666666666667</v>
      </c>
      <c r="T336" s="86">
        <f t="shared" si="183"/>
        <v>15.266666666666667</v>
      </c>
      <c r="U336" s="86">
        <f t="shared" si="183"/>
        <v>15.266666666666667</v>
      </c>
      <c r="V336" s="86">
        <f t="shared" si="183"/>
        <v>15.266666666666667</v>
      </c>
      <c r="W336" s="86">
        <f t="shared" si="183"/>
        <v>6.3611111111111107</v>
      </c>
      <c r="X336" s="86">
        <f t="shared" si="183"/>
        <v>0</v>
      </c>
      <c r="Y336" s="86">
        <f t="shared" si="183"/>
        <v>0</v>
      </c>
      <c r="Z336" s="86">
        <f t="shared" si="183"/>
        <v>0</v>
      </c>
      <c r="AA336" s="86">
        <f t="shared" si="183"/>
        <v>0</v>
      </c>
      <c r="AB336" s="86">
        <f t="shared" si="183"/>
        <v>0</v>
      </c>
      <c r="AC336" s="86">
        <f t="shared" si="183"/>
        <v>0</v>
      </c>
      <c r="AD336" s="86">
        <f t="shared" si="183"/>
        <v>0</v>
      </c>
      <c r="AE336" s="86">
        <f t="shared" si="183"/>
        <v>0</v>
      </c>
      <c r="AF336" s="86">
        <f t="shared" si="183"/>
        <v>0</v>
      </c>
      <c r="AG336" s="86">
        <f t="shared" si="183"/>
        <v>0</v>
      </c>
      <c r="AH336" s="86">
        <f t="shared" si="183"/>
        <v>0</v>
      </c>
      <c r="AI336" s="86">
        <f t="shared" si="183"/>
        <v>0</v>
      </c>
      <c r="AJ336" s="86">
        <f t="shared" si="183"/>
        <v>0</v>
      </c>
      <c r="AK336" s="86">
        <f t="shared" si="183"/>
        <v>0</v>
      </c>
      <c r="AL336" s="86">
        <f t="shared" si="183"/>
        <v>0</v>
      </c>
    </row>
    <row r="337" spans="2:38" x14ac:dyDescent="0.35">
      <c r="C337" s="25">
        <f t="shared" si="184"/>
        <v>7</v>
      </c>
      <c r="D337" s="17" t="s">
        <v>191</v>
      </c>
      <c r="K337" s="59" t="str">
        <f t="shared" si="181"/>
        <v>MMJPY</v>
      </c>
      <c r="L337" s="60">
        <f t="shared" si="182"/>
        <v>156.93333333333331</v>
      </c>
      <c r="O337" s="86">
        <f t="shared" si="185"/>
        <v>17.600000000000001</v>
      </c>
      <c r="P337" s="86">
        <f t="shared" si="183"/>
        <v>17.600000000000001</v>
      </c>
      <c r="Q337" s="86">
        <f t="shared" si="183"/>
        <v>17.600000000000001</v>
      </c>
      <c r="R337" s="86">
        <f t="shared" si="183"/>
        <v>17.600000000000001</v>
      </c>
      <c r="S337" s="86">
        <f t="shared" si="183"/>
        <v>17.600000000000001</v>
      </c>
      <c r="T337" s="86">
        <f t="shared" si="183"/>
        <v>17.600000000000001</v>
      </c>
      <c r="U337" s="86">
        <f t="shared" si="183"/>
        <v>17.600000000000001</v>
      </c>
      <c r="V337" s="86">
        <f t="shared" si="183"/>
        <v>17.600000000000001</v>
      </c>
      <c r="W337" s="86">
        <f t="shared" si="183"/>
        <v>16.133333333333333</v>
      </c>
      <c r="X337" s="86">
        <f t="shared" si="183"/>
        <v>0</v>
      </c>
      <c r="Y337" s="86">
        <f t="shared" si="183"/>
        <v>0</v>
      </c>
      <c r="Z337" s="86">
        <f t="shared" si="183"/>
        <v>0</v>
      </c>
      <c r="AA337" s="86">
        <f t="shared" si="183"/>
        <v>0</v>
      </c>
      <c r="AB337" s="86">
        <f t="shared" si="183"/>
        <v>0</v>
      </c>
      <c r="AC337" s="86">
        <f t="shared" si="183"/>
        <v>0</v>
      </c>
      <c r="AD337" s="86">
        <f t="shared" si="183"/>
        <v>0</v>
      </c>
      <c r="AE337" s="86">
        <f t="shared" si="183"/>
        <v>0</v>
      </c>
      <c r="AF337" s="86">
        <f t="shared" si="183"/>
        <v>0</v>
      </c>
      <c r="AG337" s="86">
        <f t="shared" si="183"/>
        <v>0</v>
      </c>
      <c r="AH337" s="86">
        <f t="shared" si="183"/>
        <v>0</v>
      </c>
      <c r="AI337" s="86">
        <f t="shared" si="183"/>
        <v>0</v>
      </c>
      <c r="AJ337" s="86">
        <f t="shared" si="183"/>
        <v>0</v>
      </c>
      <c r="AK337" s="86">
        <f t="shared" si="183"/>
        <v>0</v>
      </c>
      <c r="AL337" s="86">
        <f t="shared" si="183"/>
        <v>0</v>
      </c>
    </row>
    <row r="338" spans="2:38" x14ac:dyDescent="0.35">
      <c r="C338" s="25">
        <f t="shared" si="184"/>
        <v>8</v>
      </c>
      <c r="D338" s="17" t="s">
        <v>192</v>
      </c>
      <c r="K338" s="59" t="str">
        <f t="shared" si="181"/>
        <v>MMJPY</v>
      </c>
      <c r="L338" s="60">
        <f t="shared" si="182"/>
        <v>452.1611111111111</v>
      </c>
      <c r="O338" s="86">
        <f t="shared" si="185"/>
        <v>35.93333333333333</v>
      </c>
      <c r="P338" s="86">
        <f t="shared" si="183"/>
        <v>35.93333333333333</v>
      </c>
      <c r="Q338" s="86">
        <f t="shared" si="183"/>
        <v>35.93333333333333</v>
      </c>
      <c r="R338" s="86">
        <f t="shared" si="183"/>
        <v>35.93333333333333</v>
      </c>
      <c r="S338" s="86">
        <f t="shared" si="183"/>
        <v>35.93333333333333</v>
      </c>
      <c r="T338" s="86">
        <f t="shared" si="183"/>
        <v>35.93333333333333</v>
      </c>
      <c r="U338" s="86">
        <f t="shared" si="183"/>
        <v>35.93333333333333</v>
      </c>
      <c r="V338" s="86">
        <f t="shared" si="183"/>
        <v>35.93333333333333</v>
      </c>
      <c r="W338" s="86">
        <f t="shared" si="183"/>
        <v>35.93333333333333</v>
      </c>
      <c r="X338" s="86">
        <f t="shared" si="183"/>
        <v>35.93333333333333</v>
      </c>
      <c r="Y338" s="86">
        <f t="shared" si="183"/>
        <v>35.93333333333333</v>
      </c>
      <c r="Z338" s="86">
        <f t="shared" si="183"/>
        <v>35.93333333333333</v>
      </c>
      <c r="AA338" s="86">
        <f t="shared" si="183"/>
        <v>20.961111111111109</v>
      </c>
      <c r="AB338" s="86">
        <f t="shared" si="183"/>
        <v>0</v>
      </c>
      <c r="AC338" s="86">
        <f t="shared" si="183"/>
        <v>0</v>
      </c>
      <c r="AD338" s="86">
        <f t="shared" si="183"/>
        <v>0</v>
      </c>
      <c r="AE338" s="86">
        <f t="shared" si="183"/>
        <v>0</v>
      </c>
      <c r="AF338" s="86">
        <f t="shared" si="183"/>
        <v>0</v>
      </c>
      <c r="AG338" s="86">
        <f t="shared" si="183"/>
        <v>0</v>
      </c>
      <c r="AH338" s="86">
        <f t="shared" si="183"/>
        <v>0</v>
      </c>
      <c r="AI338" s="86">
        <f t="shared" si="183"/>
        <v>0</v>
      </c>
      <c r="AJ338" s="86">
        <f t="shared" si="183"/>
        <v>0</v>
      </c>
      <c r="AK338" s="86">
        <f t="shared" si="183"/>
        <v>0</v>
      </c>
      <c r="AL338" s="86">
        <f t="shared" si="183"/>
        <v>0</v>
      </c>
    </row>
    <row r="339" spans="2:38" x14ac:dyDescent="0.35">
      <c r="C339" s="25">
        <f t="shared" si="184"/>
        <v>9</v>
      </c>
      <c r="D339" s="17" t="s">
        <v>193</v>
      </c>
      <c r="K339" s="59" t="str">
        <f t="shared" si="181"/>
        <v>MMJPY</v>
      </c>
      <c r="L339" s="60">
        <f t="shared" si="182"/>
        <v>482.99999999999994</v>
      </c>
      <c r="O339" s="86">
        <f t="shared" si="185"/>
        <v>26.833333333333336</v>
      </c>
      <c r="P339" s="86">
        <f t="shared" si="183"/>
        <v>32.200000000000003</v>
      </c>
      <c r="Q339" s="86">
        <f t="shared" si="183"/>
        <v>32.200000000000003</v>
      </c>
      <c r="R339" s="86">
        <f t="shared" si="183"/>
        <v>32.200000000000003</v>
      </c>
      <c r="S339" s="86">
        <f t="shared" si="183"/>
        <v>32.200000000000003</v>
      </c>
      <c r="T339" s="86">
        <f t="shared" si="183"/>
        <v>32.200000000000003</v>
      </c>
      <c r="U339" s="86">
        <f t="shared" si="183"/>
        <v>32.200000000000003</v>
      </c>
      <c r="V339" s="86">
        <f t="shared" si="183"/>
        <v>32.200000000000003</v>
      </c>
      <c r="W339" s="86">
        <f t="shared" si="183"/>
        <v>32.200000000000003</v>
      </c>
      <c r="X339" s="86">
        <f t="shared" si="183"/>
        <v>32.200000000000003</v>
      </c>
      <c r="Y339" s="86">
        <f t="shared" si="183"/>
        <v>32.200000000000003</v>
      </c>
      <c r="Z339" s="86">
        <f t="shared" si="183"/>
        <v>32.200000000000003</v>
      </c>
      <c r="AA339" s="86">
        <f t="shared" si="183"/>
        <v>32.200000000000003</v>
      </c>
      <c r="AB339" s="86">
        <f t="shared" si="183"/>
        <v>32.200000000000003</v>
      </c>
      <c r="AC339" s="86">
        <f t="shared" si="183"/>
        <v>32.200000000000003</v>
      </c>
      <c r="AD339" s="86">
        <f t="shared" si="183"/>
        <v>5.3666666666666671</v>
      </c>
      <c r="AE339" s="86">
        <f t="shared" si="183"/>
        <v>0</v>
      </c>
      <c r="AF339" s="86">
        <f t="shared" si="183"/>
        <v>0</v>
      </c>
      <c r="AG339" s="86">
        <f t="shared" si="183"/>
        <v>0</v>
      </c>
      <c r="AH339" s="86">
        <f t="shared" si="183"/>
        <v>0</v>
      </c>
      <c r="AI339" s="86">
        <f t="shared" si="183"/>
        <v>0</v>
      </c>
      <c r="AJ339" s="86">
        <f t="shared" si="183"/>
        <v>0</v>
      </c>
      <c r="AK339" s="86">
        <f t="shared" si="183"/>
        <v>0</v>
      </c>
      <c r="AL339" s="86">
        <f t="shared" si="183"/>
        <v>0</v>
      </c>
    </row>
    <row r="340" spans="2:38" x14ac:dyDescent="0.35">
      <c r="C340" s="25">
        <f t="shared" si="184"/>
        <v>10</v>
      </c>
      <c r="D340" s="17" t="s">
        <v>194</v>
      </c>
      <c r="K340" s="59" t="str">
        <f t="shared" si="181"/>
        <v>MMJPY</v>
      </c>
      <c r="L340" s="60">
        <f t="shared" si="182"/>
        <v>542.99999999999989</v>
      </c>
      <c r="O340" s="86">
        <f t="shared" si="185"/>
        <v>9.0500000000000007</v>
      </c>
      <c r="P340" s="86">
        <f t="shared" si="183"/>
        <v>36.200000000000003</v>
      </c>
      <c r="Q340" s="86">
        <f t="shared" si="183"/>
        <v>36.200000000000003</v>
      </c>
      <c r="R340" s="86">
        <f t="shared" si="183"/>
        <v>36.200000000000003</v>
      </c>
      <c r="S340" s="86">
        <f t="shared" si="183"/>
        <v>36.200000000000003</v>
      </c>
      <c r="T340" s="86">
        <f t="shared" si="183"/>
        <v>36.200000000000003</v>
      </c>
      <c r="U340" s="86">
        <f t="shared" si="183"/>
        <v>36.200000000000003</v>
      </c>
      <c r="V340" s="86">
        <f t="shared" si="183"/>
        <v>36.200000000000003</v>
      </c>
      <c r="W340" s="86">
        <f t="shared" si="183"/>
        <v>36.200000000000003</v>
      </c>
      <c r="X340" s="86">
        <f t="shared" si="183"/>
        <v>36.200000000000003</v>
      </c>
      <c r="Y340" s="86">
        <f t="shared" si="183"/>
        <v>36.200000000000003</v>
      </c>
      <c r="Z340" s="86">
        <f t="shared" si="183"/>
        <v>36.200000000000003</v>
      </c>
      <c r="AA340" s="86">
        <f t="shared" si="183"/>
        <v>36.200000000000003</v>
      </c>
      <c r="AB340" s="86">
        <f t="shared" si="183"/>
        <v>36.200000000000003</v>
      </c>
      <c r="AC340" s="86">
        <f t="shared" si="183"/>
        <v>36.200000000000003</v>
      </c>
      <c r="AD340" s="86">
        <f t="shared" si="183"/>
        <v>27.150000000000002</v>
      </c>
      <c r="AE340" s="86">
        <f t="shared" si="183"/>
        <v>0</v>
      </c>
      <c r="AF340" s="86">
        <f t="shared" si="183"/>
        <v>0</v>
      </c>
      <c r="AG340" s="86">
        <f t="shared" si="183"/>
        <v>0</v>
      </c>
      <c r="AH340" s="86">
        <f t="shared" si="183"/>
        <v>0</v>
      </c>
      <c r="AI340" s="86">
        <f t="shared" si="183"/>
        <v>0</v>
      </c>
      <c r="AJ340" s="86">
        <f t="shared" si="183"/>
        <v>0</v>
      </c>
      <c r="AK340" s="86">
        <f t="shared" si="183"/>
        <v>0</v>
      </c>
      <c r="AL340" s="86">
        <f t="shared" si="183"/>
        <v>0</v>
      </c>
    </row>
    <row r="341" spans="2:38" x14ac:dyDescent="0.35">
      <c r="C341" s="25">
        <f t="shared" si="184"/>
        <v>11</v>
      </c>
      <c r="D341" s="17" t="s">
        <v>195</v>
      </c>
      <c r="K341" s="59" t="str">
        <f t="shared" si="181"/>
        <v>MMJPY</v>
      </c>
      <c r="L341" s="60">
        <f t="shared" si="182"/>
        <v>1300</v>
      </c>
      <c r="O341" s="86">
        <f t="shared" si="185"/>
        <v>0</v>
      </c>
      <c r="P341" s="86">
        <f t="shared" si="183"/>
        <v>0</v>
      </c>
      <c r="Q341" s="86">
        <f t="shared" si="183"/>
        <v>0</v>
      </c>
      <c r="R341" s="86">
        <f t="shared" si="183"/>
        <v>0</v>
      </c>
      <c r="S341" s="86">
        <f t="shared" si="183"/>
        <v>0</v>
      </c>
      <c r="T341" s="86">
        <f t="shared" si="183"/>
        <v>0</v>
      </c>
      <c r="U341" s="86">
        <f t="shared" si="183"/>
        <v>130</v>
      </c>
      <c r="V341" s="86">
        <f t="shared" si="183"/>
        <v>260</v>
      </c>
      <c r="W341" s="86">
        <f t="shared" si="183"/>
        <v>260</v>
      </c>
      <c r="X341" s="86">
        <f t="shared" si="183"/>
        <v>260</v>
      </c>
      <c r="Y341" s="86">
        <f t="shared" si="183"/>
        <v>260</v>
      </c>
      <c r="Z341" s="86">
        <f t="shared" si="183"/>
        <v>130</v>
      </c>
      <c r="AA341" s="86">
        <f t="shared" si="183"/>
        <v>0</v>
      </c>
      <c r="AB341" s="86">
        <f t="shared" si="183"/>
        <v>0</v>
      </c>
      <c r="AC341" s="86">
        <f t="shared" si="183"/>
        <v>0</v>
      </c>
      <c r="AD341" s="86">
        <f t="shared" si="183"/>
        <v>0</v>
      </c>
      <c r="AE341" s="86">
        <f t="shared" si="183"/>
        <v>0</v>
      </c>
      <c r="AF341" s="86">
        <f t="shared" si="183"/>
        <v>0</v>
      </c>
      <c r="AG341" s="86">
        <f t="shared" si="183"/>
        <v>0</v>
      </c>
      <c r="AH341" s="86">
        <f t="shared" si="183"/>
        <v>0</v>
      </c>
      <c r="AI341" s="86">
        <f t="shared" si="183"/>
        <v>0</v>
      </c>
      <c r="AJ341" s="86">
        <f t="shared" si="183"/>
        <v>0</v>
      </c>
      <c r="AK341" s="86">
        <f t="shared" si="183"/>
        <v>0</v>
      </c>
      <c r="AL341" s="86">
        <f t="shared" si="183"/>
        <v>0</v>
      </c>
    </row>
    <row r="342" spans="2:38" x14ac:dyDescent="0.35">
      <c r="C342" s="25">
        <f t="shared" si="184"/>
        <v>12</v>
      </c>
      <c r="D342" s="17" t="s">
        <v>196</v>
      </c>
      <c r="K342" s="59" t="str">
        <f t="shared" si="181"/>
        <v>MMJPY</v>
      </c>
      <c r="L342" s="60">
        <f t="shared" si="182"/>
        <v>2200</v>
      </c>
      <c r="O342" s="86">
        <f t="shared" si="185"/>
        <v>0</v>
      </c>
      <c r="P342" s="86">
        <f t="shared" si="183"/>
        <v>0</v>
      </c>
      <c r="Q342" s="86">
        <f t="shared" si="183"/>
        <v>0</v>
      </c>
      <c r="R342" s="86">
        <f t="shared" si="183"/>
        <v>0</v>
      </c>
      <c r="S342" s="86">
        <f t="shared" si="183"/>
        <v>0</v>
      </c>
      <c r="T342" s="86">
        <f t="shared" si="183"/>
        <v>0</v>
      </c>
      <c r="U342" s="86">
        <f t="shared" si="183"/>
        <v>0</v>
      </c>
      <c r="V342" s="86">
        <f t="shared" si="183"/>
        <v>220</v>
      </c>
      <c r="W342" s="86">
        <f t="shared" si="183"/>
        <v>440</v>
      </c>
      <c r="X342" s="86">
        <f t="shared" si="183"/>
        <v>440</v>
      </c>
      <c r="Y342" s="86">
        <f t="shared" si="183"/>
        <v>440</v>
      </c>
      <c r="Z342" s="86">
        <f t="shared" si="183"/>
        <v>440</v>
      </c>
      <c r="AA342" s="86">
        <f t="shared" si="183"/>
        <v>220</v>
      </c>
      <c r="AB342" s="86">
        <f t="shared" si="183"/>
        <v>0</v>
      </c>
      <c r="AC342" s="86">
        <f t="shared" si="183"/>
        <v>0</v>
      </c>
      <c r="AD342" s="86">
        <f t="shared" si="183"/>
        <v>0</v>
      </c>
      <c r="AE342" s="86">
        <f t="shared" si="183"/>
        <v>0</v>
      </c>
      <c r="AF342" s="86">
        <f t="shared" si="183"/>
        <v>0</v>
      </c>
      <c r="AG342" s="86">
        <f t="shared" ref="AG342:AL342" si="186">IF(AG300,$U286,IF(AG314,$V286,IF(AG328,$T286,0)))</f>
        <v>0</v>
      </c>
      <c r="AH342" s="86">
        <f t="shared" si="186"/>
        <v>0</v>
      </c>
      <c r="AI342" s="86">
        <f t="shared" si="186"/>
        <v>0</v>
      </c>
      <c r="AJ342" s="86">
        <f t="shared" si="186"/>
        <v>0</v>
      </c>
      <c r="AK342" s="86">
        <f t="shared" si="186"/>
        <v>0</v>
      </c>
      <c r="AL342" s="86">
        <f t="shared" si="186"/>
        <v>0</v>
      </c>
    </row>
    <row r="343" spans="2:38" x14ac:dyDescent="0.35">
      <c r="D343" s="8" t="s">
        <v>219</v>
      </c>
      <c r="E343" s="9"/>
      <c r="F343" s="9"/>
      <c r="G343" s="9"/>
      <c r="H343" s="9"/>
      <c r="I343" s="9"/>
      <c r="J343" s="9"/>
      <c r="K343" s="61" t="str">
        <f t="shared" si="181"/>
        <v>MMJPY</v>
      </c>
      <c r="L343" s="62">
        <f t="shared" si="182"/>
        <v>5770.1611111111097</v>
      </c>
      <c r="M343" s="9"/>
      <c r="N343" s="9"/>
      <c r="O343" s="78">
        <f t="shared" ref="O343:X343" si="187">SUM(O331:O342)</f>
        <v>354.89444444444445</v>
      </c>
      <c r="P343" s="78">
        <f t="shared" si="187"/>
        <v>342.46111111111105</v>
      </c>
      <c r="Q343" s="78">
        <f t="shared" si="187"/>
        <v>166.39999999999998</v>
      </c>
      <c r="R343" s="78">
        <f t="shared" si="187"/>
        <v>159.1</v>
      </c>
      <c r="S343" s="78">
        <f t="shared" si="187"/>
        <v>137.19999999999999</v>
      </c>
      <c r="T343" s="78">
        <f t="shared" si="187"/>
        <v>137.19999999999999</v>
      </c>
      <c r="U343" s="78">
        <f t="shared" si="187"/>
        <v>267.2</v>
      </c>
      <c r="V343" s="78">
        <f t="shared" si="187"/>
        <v>617.20000000000005</v>
      </c>
      <c r="W343" s="78">
        <f t="shared" si="187"/>
        <v>826.82777777777778</v>
      </c>
      <c r="X343" s="78">
        <f t="shared" si="187"/>
        <v>804.33333333333326</v>
      </c>
      <c r="Y343" s="78">
        <f t="shared" ref="Y343:AL343" si="188">SUM(Y331:Y342)</f>
        <v>804.33333333333326</v>
      </c>
      <c r="Z343" s="78">
        <f t="shared" si="188"/>
        <v>674.33333333333326</v>
      </c>
      <c r="AA343" s="78">
        <f t="shared" si="188"/>
        <v>309.36111111111109</v>
      </c>
      <c r="AB343" s="78">
        <f t="shared" si="188"/>
        <v>68.400000000000006</v>
      </c>
      <c r="AC343" s="78">
        <f t="shared" si="188"/>
        <v>68.400000000000006</v>
      </c>
      <c r="AD343" s="78">
        <f t="shared" si="188"/>
        <v>32.516666666666666</v>
      </c>
      <c r="AE343" s="78">
        <f t="shared" si="188"/>
        <v>0</v>
      </c>
      <c r="AF343" s="78">
        <f t="shared" si="188"/>
        <v>0</v>
      </c>
      <c r="AG343" s="78">
        <f t="shared" si="188"/>
        <v>0</v>
      </c>
      <c r="AH343" s="78">
        <f t="shared" si="188"/>
        <v>0</v>
      </c>
      <c r="AI343" s="78">
        <f t="shared" si="188"/>
        <v>0</v>
      </c>
      <c r="AJ343" s="78">
        <f t="shared" si="188"/>
        <v>0</v>
      </c>
      <c r="AK343" s="78">
        <f t="shared" si="188"/>
        <v>0</v>
      </c>
      <c r="AL343" s="78">
        <f t="shared" si="188"/>
        <v>0</v>
      </c>
    </row>
    <row r="345" spans="2:38" ht="19.5" x14ac:dyDescent="0.35">
      <c r="B345" s="51" t="s">
        <v>206</v>
      </c>
    </row>
    <row r="346" spans="2:38" x14ac:dyDescent="0.35">
      <c r="C346" s="16" t="s">
        <v>293</v>
      </c>
    </row>
    <row r="347" spans="2:38" x14ac:dyDescent="0.35">
      <c r="C347" s="25">
        <v>1</v>
      </c>
      <c r="D347" s="17" t="s">
        <v>185</v>
      </c>
      <c r="K347" s="59" t="str">
        <f t="shared" ref="K347:K358" si="189">CurrencyUnit.In</f>
        <v>MMJPY</v>
      </c>
      <c r="L347" s="60"/>
      <c r="O347" s="86">
        <f>IF(O331&lt;&gt;0,SUM(O331:$AL331),0)</f>
        <v>0</v>
      </c>
      <c r="P347" s="86">
        <f>IF(P331&lt;&gt;0,SUM(P331:$AL331),0)</f>
        <v>0</v>
      </c>
      <c r="Q347" s="86">
        <f>IF(Q331&lt;&gt;0,SUM(Q331:$AL331),0)</f>
        <v>0</v>
      </c>
      <c r="R347" s="86">
        <f>IF(R331&lt;&gt;0,SUM(R331:$AL331),0)</f>
        <v>0</v>
      </c>
      <c r="S347" s="86">
        <f>IF(S331&lt;&gt;0,SUM(S331:$AL331),0)</f>
        <v>0</v>
      </c>
      <c r="T347" s="86">
        <f>IF(T331&lt;&gt;0,SUM(T331:$AL331),0)</f>
        <v>0</v>
      </c>
      <c r="U347" s="86">
        <f>IF(U331&lt;&gt;0,SUM(U331:$AL331),0)</f>
        <v>0</v>
      </c>
      <c r="V347" s="86">
        <f>IF(V331&lt;&gt;0,SUM(V331:$AL331),0)</f>
        <v>0</v>
      </c>
      <c r="W347" s="86">
        <f>IF(W331&lt;&gt;0,SUM(W331:$AL331),0)</f>
        <v>0</v>
      </c>
      <c r="X347" s="86">
        <f>IF(X331&lt;&gt;0,SUM(X331:$AL331),0)</f>
        <v>0</v>
      </c>
      <c r="Y347" s="86">
        <f>IF(Y331&lt;&gt;0,SUM(Y331:$AL331),0)</f>
        <v>0</v>
      </c>
      <c r="Z347" s="86">
        <f>IF(Z331&lt;&gt;0,SUM(Z331:$AL331),0)</f>
        <v>0</v>
      </c>
      <c r="AA347" s="86">
        <f>IF(AA331&lt;&gt;0,SUM(AA331:$AL331),0)</f>
        <v>0</v>
      </c>
      <c r="AB347" s="86">
        <f>IF(AB331&lt;&gt;0,SUM(AB331:$AL331),0)</f>
        <v>0</v>
      </c>
      <c r="AC347" s="86">
        <f>IF(AC331&lt;&gt;0,SUM(AC331:$AL331),0)</f>
        <v>0</v>
      </c>
      <c r="AD347" s="86">
        <f>IF(AD331&lt;&gt;0,SUM(AD331:$AL331),0)</f>
        <v>0</v>
      </c>
      <c r="AE347" s="86">
        <f>IF(AE331&lt;&gt;0,SUM(AE331:$AL331),0)</f>
        <v>0</v>
      </c>
      <c r="AF347" s="86">
        <f>IF(AF331&lt;&gt;0,SUM(AF331:$AL331),0)</f>
        <v>0</v>
      </c>
      <c r="AG347" s="86">
        <f>IF(AG331&lt;&gt;0,SUM(AG331:$AL331),0)</f>
        <v>0</v>
      </c>
      <c r="AH347" s="86">
        <f>IF(AH331&lt;&gt;0,SUM(AH331:$AL331),0)</f>
        <v>0</v>
      </c>
      <c r="AI347" s="86">
        <f>IF(AI331&lt;&gt;0,SUM(AI331:$AL331),0)</f>
        <v>0</v>
      </c>
      <c r="AJ347" s="86">
        <f>IF(AJ331&lt;&gt;0,SUM(AJ331:$AL331),0)</f>
        <v>0</v>
      </c>
      <c r="AK347" s="86">
        <f>IF(AK331&lt;&gt;0,SUM(AK331:$AL331),0)</f>
        <v>0</v>
      </c>
      <c r="AL347" s="86">
        <f>IF(AL331&lt;&gt;0,SUM(AL331:$AL331),0)</f>
        <v>0</v>
      </c>
    </row>
    <row r="348" spans="2:38" x14ac:dyDescent="0.35">
      <c r="C348" s="25">
        <f t="shared" ref="C348:C358" si="190">C347+1</f>
        <v>2</v>
      </c>
      <c r="D348" s="17" t="s">
        <v>186</v>
      </c>
      <c r="K348" s="59" t="str">
        <f t="shared" si="189"/>
        <v>MMJPY</v>
      </c>
      <c r="L348" s="60"/>
      <c r="O348" s="86">
        <f>IF(O332&lt;&gt;0,SUM(O332:$AL332),0)</f>
        <v>6.4777777777777779</v>
      </c>
      <c r="P348" s="86">
        <f>IF(P332&lt;&gt;0,SUM(P332:$AL332),0)</f>
        <v>0</v>
      </c>
      <c r="Q348" s="86">
        <f>IF(Q332&lt;&gt;0,SUM(Q332:$AL332),0)</f>
        <v>0</v>
      </c>
      <c r="R348" s="86">
        <f>IF(R332&lt;&gt;0,SUM(R332:$AL332),0)</f>
        <v>0</v>
      </c>
      <c r="S348" s="86">
        <f>IF(S332&lt;&gt;0,SUM(S332:$AL332),0)</f>
        <v>0</v>
      </c>
      <c r="T348" s="86">
        <f>IF(T332&lt;&gt;0,SUM(T332:$AL332),0)</f>
        <v>0</v>
      </c>
      <c r="U348" s="86">
        <f>IF(U332&lt;&gt;0,SUM(U332:$AL332),0)</f>
        <v>0</v>
      </c>
      <c r="V348" s="86">
        <f>IF(V332&lt;&gt;0,SUM(V332:$AL332),0)</f>
        <v>0</v>
      </c>
      <c r="W348" s="86">
        <f>IF(W332&lt;&gt;0,SUM(W332:$AL332),0)</f>
        <v>0</v>
      </c>
      <c r="X348" s="86">
        <f>IF(X332&lt;&gt;0,SUM(X332:$AL332),0)</f>
        <v>0</v>
      </c>
      <c r="Y348" s="86">
        <f>IF(Y332&lt;&gt;0,SUM(Y332:$AL332),0)</f>
        <v>0</v>
      </c>
      <c r="Z348" s="86">
        <f>IF(Z332&lt;&gt;0,SUM(Z332:$AL332),0)</f>
        <v>0</v>
      </c>
      <c r="AA348" s="86">
        <f>IF(AA332&lt;&gt;0,SUM(AA332:$AL332),0)</f>
        <v>0</v>
      </c>
      <c r="AB348" s="86">
        <f>IF(AB332&lt;&gt;0,SUM(AB332:$AL332),0)</f>
        <v>0</v>
      </c>
      <c r="AC348" s="86">
        <f>IF(AC332&lt;&gt;0,SUM(AC332:$AL332),0)</f>
        <v>0</v>
      </c>
      <c r="AD348" s="86">
        <f>IF(AD332&lt;&gt;0,SUM(AD332:$AL332),0)</f>
        <v>0</v>
      </c>
      <c r="AE348" s="86">
        <f>IF(AE332&lt;&gt;0,SUM(AE332:$AL332),0)</f>
        <v>0</v>
      </c>
      <c r="AF348" s="86">
        <f>IF(AF332&lt;&gt;0,SUM(AF332:$AL332),0)</f>
        <v>0</v>
      </c>
      <c r="AG348" s="86">
        <f>IF(AG332&lt;&gt;0,SUM(AG332:$AL332),0)</f>
        <v>0</v>
      </c>
      <c r="AH348" s="86">
        <f>IF(AH332&lt;&gt;0,SUM(AH332:$AL332),0)</f>
        <v>0</v>
      </c>
      <c r="AI348" s="86">
        <f>IF(AI332&lt;&gt;0,SUM(AI332:$AL332),0)</f>
        <v>0</v>
      </c>
      <c r="AJ348" s="86">
        <f>IF(AJ332&lt;&gt;0,SUM(AJ332:$AL332),0)</f>
        <v>0</v>
      </c>
      <c r="AK348" s="86">
        <f>IF(AK332&lt;&gt;0,SUM(AK332:$AL332),0)</f>
        <v>0</v>
      </c>
      <c r="AL348" s="86">
        <f>IF(AL332&lt;&gt;0,SUM(AL332:$AL332),0)</f>
        <v>0</v>
      </c>
    </row>
    <row r="349" spans="2:38" x14ac:dyDescent="0.35">
      <c r="C349" s="25">
        <f t="shared" si="190"/>
        <v>3</v>
      </c>
      <c r="D349" s="17" t="s">
        <v>187</v>
      </c>
      <c r="K349" s="59" t="str">
        <f t="shared" si="189"/>
        <v>MMJPY</v>
      </c>
      <c r="L349" s="60"/>
      <c r="O349" s="86">
        <f>IF(O333&lt;&gt;0,SUM(O333:$AL333),0)</f>
        <v>146.19444444444443</v>
      </c>
      <c r="P349" s="86">
        <f>IF(P333&lt;&gt;0,SUM(P333:$AL333),0)</f>
        <v>53.861111111111107</v>
      </c>
      <c r="Q349" s="86">
        <f>IF(Q333&lt;&gt;0,SUM(Q333:$AL333),0)</f>
        <v>0</v>
      </c>
      <c r="R349" s="86">
        <f>IF(R333&lt;&gt;0,SUM(R333:$AL333),0)</f>
        <v>0</v>
      </c>
      <c r="S349" s="86">
        <f>IF(S333&lt;&gt;0,SUM(S333:$AL333),0)</f>
        <v>0</v>
      </c>
      <c r="T349" s="86">
        <f>IF(T333&lt;&gt;0,SUM(T333:$AL333),0)</f>
        <v>0</v>
      </c>
      <c r="U349" s="86">
        <f>IF(U333&lt;&gt;0,SUM(U333:$AL333),0)</f>
        <v>0</v>
      </c>
      <c r="V349" s="86">
        <f>IF(V333&lt;&gt;0,SUM(V333:$AL333),0)</f>
        <v>0</v>
      </c>
      <c r="W349" s="86">
        <f>IF(W333&lt;&gt;0,SUM(W333:$AL333),0)</f>
        <v>0</v>
      </c>
      <c r="X349" s="86">
        <f>IF(X333&lt;&gt;0,SUM(X333:$AL333),0)</f>
        <v>0</v>
      </c>
      <c r="Y349" s="86">
        <f>IF(Y333&lt;&gt;0,SUM(Y333:$AL333),0)</f>
        <v>0</v>
      </c>
      <c r="Z349" s="86">
        <f>IF(Z333&lt;&gt;0,SUM(Z333:$AL333),0)</f>
        <v>0</v>
      </c>
      <c r="AA349" s="86">
        <f>IF(AA333&lt;&gt;0,SUM(AA333:$AL333),0)</f>
        <v>0</v>
      </c>
      <c r="AB349" s="86">
        <f>IF(AB333&lt;&gt;0,SUM(AB333:$AL333),0)</f>
        <v>0</v>
      </c>
      <c r="AC349" s="86">
        <f>IF(AC333&lt;&gt;0,SUM(AC333:$AL333),0)</f>
        <v>0</v>
      </c>
      <c r="AD349" s="86">
        <f>IF(AD333&lt;&gt;0,SUM(AD333:$AL333),0)</f>
        <v>0</v>
      </c>
      <c r="AE349" s="86">
        <f>IF(AE333&lt;&gt;0,SUM(AE333:$AL333),0)</f>
        <v>0</v>
      </c>
      <c r="AF349" s="86">
        <f>IF(AF333&lt;&gt;0,SUM(AF333:$AL333),0)</f>
        <v>0</v>
      </c>
      <c r="AG349" s="86">
        <f>IF(AG333&lt;&gt;0,SUM(AG333:$AL333),0)</f>
        <v>0</v>
      </c>
      <c r="AH349" s="86">
        <f>IF(AH333&lt;&gt;0,SUM(AH333:$AL333),0)</f>
        <v>0</v>
      </c>
      <c r="AI349" s="86">
        <f>IF(AI333&lt;&gt;0,SUM(AI333:$AL333),0)</f>
        <v>0</v>
      </c>
      <c r="AJ349" s="86">
        <f>IF(AJ333&lt;&gt;0,SUM(AJ333:$AL333),0)</f>
        <v>0</v>
      </c>
      <c r="AK349" s="86">
        <f>IF(AK333&lt;&gt;0,SUM(AK333:$AL333),0)</f>
        <v>0</v>
      </c>
      <c r="AL349" s="86">
        <f>IF(AL333&lt;&gt;0,SUM(AL333:$AL333),0)</f>
        <v>0</v>
      </c>
    </row>
    <row r="350" spans="2:38" x14ac:dyDescent="0.35">
      <c r="C350" s="25">
        <f t="shared" si="190"/>
        <v>4</v>
      </c>
      <c r="D350" s="17" t="s">
        <v>188</v>
      </c>
      <c r="K350" s="59" t="str">
        <f t="shared" si="189"/>
        <v>MMJPY</v>
      </c>
      <c r="L350" s="60"/>
      <c r="O350" s="86">
        <f>IF(O334&lt;&gt;0,SUM(O334:$AL334),0)</f>
        <v>244.4</v>
      </c>
      <c r="P350" s="86">
        <f>IF(P334&lt;&gt;0,SUM(P334:$AL334),0)</f>
        <v>122.2</v>
      </c>
      <c r="Q350" s="86">
        <f>IF(Q334&lt;&gt;0,SUM(Q334:$AL334),0)</f>
        <v>0</v>
      </c>
      <c r="R350" s="86">
        <f>IF(R334&lt;&gt;0,SUM(R334:$AL334),0)</f>
        <v>0</v>
      </c>
      <c r="S350" s="86">
        <f>IF(S334&lt;&gt;0,SUM(S334:$AL334),0)</f>
        <v>0</v>
      </c>
      <c r="T350" s="86">
        <f>IF(T334&lt;&gt;0,SUM(T334:$AL334),0)</f>
        <v>0</v>
      </c>
      <c r="U350" s="86">
        <f>IF(U334&lt;&gt;0,SUM(U334:$AL334),0)</f>
        <v>0</v>
      </c>
      <c r="V350" s="86">
        <f>IF(V334&lt;&gt;0,SUM(V334:$AL334),0)</f>
        <v>0</v>
      </c>
      <c r="W350" s="86">
        <f>IF(W334&lt;&gt;0,SUM(W334:$AL334),0)</f>
        <v>0</v>
      </c>
      <c r="X350" s="86">
        <f>IF(X334&lt;&gt;0,SUM(X334:$AL334),0)</f>
        <v>0</v>
      </c>
      <c r="Y350" s="86">
        <f>IF(Y334&lt;&gt;0,SUM(Y334:$AL334),0)</f>
        <v>0</v>
      </c>
      <c r="Z350" s="86">
        <f>IF(Z334&lt;&gt;0,SUM(Z334:$AL334),0)</f>
        <v>0</v>
      </c>
      <c r="AA350" s="86">
        <f>IF(AA334&lt;&gt;0,SUM(AA334:$AL334),0)</f>
        <v>0</v>
      </c>
      <c r="AB350" s="86">
        <f>IF(AB334&lt;&gt;0,SUM(AB334:$AL334),0)</f>
        <v>0</v>
      </c>
      <c r="AC350" s="86">
        <f>IF(AC334&lt;&gt;0,SUM(AC334:$AL334),0)</f>
        <v>0</v>
      </c>
      <c r="AD350" s="86">
        <f>IF(AD334&lt;&gt;0,SUM(AD334:$AL334),0)</f>
        <v>0</v>
      </c>
      <c r="AE350" s="86">
        <f>IF(AE334&lt;&gt;0,SUM(AE334:$AL334),0)</f>
        <v>0</v>
      </c>
      <c r="AF350" s="86">
        <f>IF(AF334&lt;&gt;0,SUM(AF334:$AL334),0)</f>
        <v>0</v>
      </c>
      <c r="AG350" s="86">
        <f>IF(AG334&lt;&gt;0,SUM(AG334:$AL334),0)</f>
        <v>0</v>
      </c>
      <c r="AH350" s="86">
        <f>IF(AH334&lt;&gt;0,SUM(AH334:$AL334),0)</f>
        <v>0</v>
      </c>
      <c r="AI350" s="86">
        <f>IF(AI334&lt;&gt;0,SUM(AI334:$AL334),0)</f>
        <v>0</v>
      </c>
      <c r="AJ350" s="86">
        <f>IF(AJ334&lt;&gt;0,SUM(AJ334:$AL334),0)</f>
        <v>0</v>
      </c>
      <c r="AK350" s="86">
        <f>IF(AK334&lt;&gt;0,SUM(AK334:$AL334),0)</f>
        <v>0</v>
      </c>
      <c r="AL350" s="86">
        <f>IF(AL334&lt;&gt;0,SUM(AL334:$AL334),0)</f>
        <v>0</v>
      </c>
    </row>
    <row r="351" spans="2:38" x14ac:dyDescent="0.35">
      <c r="C351" s="25">
        <f t="shared" si="190"/>
        <v>5</v>
      </c>
      <c r="D351" s="17" t="s">
        <v>189</v>
      </c>
      <c r="K351" s="59" t="str">
        <f t="shared" si="189"/>
        <v>MMJPY</v>
      </c>
      <c r="L351" s="60"/>
      <c r="O351" s="86">
        <f>IF(O335&lt;&gt;0,SUM(O335:$AL335),0)</f>
        <v>109.5</v>
      </c>
      <c r="P351" s="86">
        <f>IF(P335&lt;&gt;0,SUM(P335:$AL335),0)</f>
        <v>80.3</v>
      </c>
      <c r="Q351" s="86">
        <f>IF(Q335&lt;&gt;0,SUM(Q335:$AL335),0)</f>
        <v>51.099999999999994</v>
      </c>
      <c r="R351" s="86">
        <f>IF(R335&lt;&gt;0,SUM(R335:$AL335),0)</f>
        <v>21.9</v>
      </c>
      <c r="S351" s="86">
        <f>IF(S335&lt;&gt;0,SUM(S335:$AL335),0)</f>
        <v>0</v>
      </c>
      <c r="T351" s="86">
        <f>IF(T335&lt;&gt;0,SUM(T335:$AL335),0)</f>
        <v>0</v>
      </c>
      <c r="U351" s="86">
        <f>IF(U335&lt;&gt;0,SUM(U335:$AL335),0)</f>
        <v>0</v>
      </c>
      <c r="V351" s="86">
        <f>IF(V335&lt;&gt;0,SUM(V335:$AL335),0)</f>
        <v>0</v>
      </c>
      <c r="W351" s="86">
        <f>IF(W335&lt;&gt;0,SUM(W335:$AL335),0)</f>
        <v>0</v>
      </c>
      <c r="X351" s="86">
        <f>IF(X335&lt;&gt;0,SUM(X335:$AL335),0)</f>
        <v>0</v>
      </c>
      <c r="Y351" s="86">
        <f>IF(Y335&lt;&gt;0,SUM(Y335:$AL335),0)</f>
        <v>0</v>
      </c>
      <c r="Z351" s="86">
        <f>IF(Z335&lt;&gt;0,SUM(Z335:$AL335),0)</f>
        <v>0</v>
      </c>
      <c r="AA351" s="86">
        <f>IF(AA335&lt;&gt;0,SUM(AA335:$AL335),0)</f>
        <v>0</v>
      </c>
      <c r="AB351" s="86">
        <f>IF(AB335&lt;&gt;0,SUM(AB335:$AL335),0)</f>
        <v>0</v>
      </c>
      <c r="AC351" s="86">
        <f>IF(AC335&lt;&gt;0,SUM(AC335:$AL335),0)</f>
        <v>0</v>
      </c>
      <c r="AD351" s="86">
        <f>IF(AD335&lt;&gt;0,SUM(AD335:$AL335),0)</f>
        <v>0</v>
      </c>
      <c r="AE351" s="86">
        <f>IF(AE335&lt;&gt;0,SUM(AE335:$AL335),0)</f>
        <v>0</v>
      </c>
      <c r="AF351" s="86">
        <f>IF(AF335&lt;&gt;0,SUM(AF335:$AL335),0)</f>
        <v>0</v>
      </c>
      <c r="AG351" s="86">
        <f>IF(AG335&lt;&gt;0,SUM(AG335:$AL335),0)</f>
        <v>0</v>
      </c>
      <c r="AH351" s="86">
        <f>IF(AH335&lt;&gt;0,SUM(AH335:$AL335),0)</f>
        <v>0</v>
      </c>
      <c r="AI351" s="86">
        <f>IF(AI335&lt;&gt;0,SUM(AI335:$AL335),0)</f>
        <v>0</v>
      </c>
      <c r="AJ351" s="86">
        <f>IF(AJ335&lt;&gt;0,SUM(AJ335:$AL335),0)</f>
        <v>0</v>
      </c>
      <c r="AK351" s="86">
        <f>IF(AK335&lt;&gt;0,SUM(AK335:$AL335),0)</f>
        <v>0</v>
      </c>
      <c r="AL351" s="86">
        <f>IF(AL335&lt;&gt;0,SUM(AL335:$AL335),0)</f>
        <v>0</v>
      </c>
    </row>
    <row r="352" spans="2:38" x14ac:dyDescent="0.35">
      <c r="C352" s="25">
        <f t="shared" si="190"/>
        <v>6</v>
      </c>
      <c r="D352" s="17" t="s">
        <v>190</v>
      </c>
      <c r="K352" s="59" t="str">
        <f t="shared" si="189"/>
        <v>MMJPY</v>
      </c>
      <c r="L352" s="60"/>
      <c r="O352" s="86">
        <f>IF(O336&lt;&gt;0,SUM(O336:$AL336),0)</f>
        <v>128.49444444444444</v>
      </c>
      <c r="P352" s="86">
        <f>IF(P336&lt;&gt;0,SUM(P336:$AL336),0)</f>
        <v>113.22777777777779</v>
      </c>
      <c r="Q352" s="86">
        <f>IF(Q336&lt;&gt;0,SUM(Q336:$AL336),0)</f>
        <v>97.961111111111123</v>
      </c>
      <c r="R352" s="86">
        <f>IF(R336&lt;&gt;0,SUM(R336:$AL336),0)</f>
        <v>82.694444444444457</v>
      </c>
      <c r="S352" s="86">
        <f>IF(S336&lt;&gt;0,SUM(S336:$AL336),0)</f>
        <v>67.427777777777777</v>
      </c>
      <c r="T352" s="86">
        <f>IF(T336&lt;&gt;0,SUM(T336:$AL336),0)</f>
        <v>52.161111111111111</v>
      </c>
      <c r="U352" s="86">
        <f>IF(U336&lt;&gt;0,SUM(U336:$AL336),0)</f>
        <v>36.894444444444446</v>
      </c>
      <c r="V352" s="86">
        <f>IF(V336&lt;&gt;0,SUM(V336:$AL336),0)</f>
        <v>21.62777777777778</v>
      </c>
      <c r="W352" s="86">
        <f>IF(W336&lt;&gt;0,SUM(W336:$AL336),0)</f>
        <v>6.3611111111111107</v>
      </c>
      <c r="X352" s="86">
        <f>IF(X336&lt;&gt;0,SUM(X336:$AL336),0)</f>
        <v>0</v>
      </c>
      <c r="Y352" s="86">
        <f>IF(Y336&lt;&gt;0,SUM(Y336:$AL336),0)</f>
        <v>0</v>
      </c>
      <c r="Z352" s="86">
        <f>IF(Z336&lt;&gt;0,SUM(Z336:$AL336),0)</f>
        <v>0</v>
      </c>
      <c r="AA352" s="86">
        <f>IF(AA336&lt;&gt;0,SUM(AA336:$AL336),0)</f>
        <v>0</v>
      </c>
      <c r="AB352" s="86">
        <f>IF(AB336&lt;&gt;0,SUM(AB336:$AL336),0)</f>
        <v>0</v>
      </c>
      <c r="AC352" s="86">
        <f>IF(AC336&lt;&gt;0,SUM(AC336:$AL336),0)</f>
        <v>0</v>
      </c>
      <c r="AD352" s="86">
        <f>IF(AD336&lt;&gt;0,SUM(AD336:$AL336),0)</f>
        <v>0</v>
      </c>
      <c r="AE352" s="86">
        <f>IF(AE336&lt;&gt;0,SUM(AE336:$AL336),0)</f>
        <v>0</v>
      </c>
      <c r="AF352" s="86">
        <f>IF(AF336&lt;&gt;0,SUM(AF336:$AL336),0)</f>
        <v>0</v>
      </c>
      <c r="AG352" s="86">
        <f>IF(AG336&lt;&gt;0,SUM(AG336:$AL336),0)</f>
        <v>0</v>
      </c>
      <c r="AH352" s="86">
        <f>IF(AH336&lt;&gt;0,SUM(AH336:$AL336),0)</f>
        <v>0</v>
      </c>
      <c r="AI352" s="86">
        <f>IF(AI336&lt;&gt;0,SUM(AI336:$AL336),0)</f>
        <v>0</v>
      </c>
      <c r="AJ352" s="86">
        <f>IF(AJ336&lt;&gt;0,SUM(AJ336:$AL336),0)</f>
        <v>0</v>
      </c>
      <c r="AK352" s="86">
        <f>IF(AK336&lt;&gt;0,SUM(AK336:$AL336),0)</f>
        <v>0</v>
      </c>
      <c r="AL352" s="86">
        <f>IF(AL336&lt;&gt;0,SUM(AL336:$AL336),0)</f>
        <v>0</v>
      </c>
    </row>
    <row r="353" spans="3:38" x14ac:dyDescent="0.35">
      <c r="C353" s="25">
        <f t="shared" si="190"/>
        <v>7</v>
      </c>
      <c r="D353" s="17" t="s">
        <v>191</v>
      </c>
      <c r="K353" s="59" t="str">
        <f t="shared" si="189"/>
        <v>MMJPY</v>
      </c>
      <c r="L353" s="60"/>
      <c r="O353" s="86">
        <f>IF(O337&lt;&gt;0,SUM(O337:$AL337),0)</f>
        <v>156.93333333333331</v>
      </c>
      <c r="P353" s="86">
        <f>IF(P337&lt;&gt;0,SUM(P337:$AL337),0)</f>
        <v>139.33333333333331</v>
      </c>
      <c r="Q353" s="86">
        <f>IF(Q337&lt;&gt;0,SUM(Q337:$AL337),0)</f>
        <v>121.73333333333332</v>
      </c>
      <c r="R353" s="86">
        <f>IF(R337&lt;&gt;0,SUM(R337:$AL337),0)</f>
        <v>104.13333333333333</v>
      </c>
      <c r="S353" s="86">
        <f>IF(S337&lt;&gt;0,SUM(S337:$AL337),0)</f>
        <v>86.533333333333331</v>
      </c>
      <c r="T353" s="86">
        <f>IF(T337&lt;&gt;0,SUM(T337:$AL337),0)</f>
        <v>68.933333333333337</v>
      </c>
      <c r="U353" s="86">
        <f>IF(U337&lt;&gt;0,SUM(U337:$AL337),0)</f>
        <v>51.333333333333336</v>
      </c>
      <c r="V353" s="86">
        <f>IF(V337&lt;&gt;0,SUM(V337:$AL337),0)</f>
        <v>33.733333333333334</v>
      </c>
      <c r="W353" s="86">
        <f>IF(W337&lt;&gt;0,SUM(W337:$AL337),0)</f>
        <v>16.133333333333333</v>
      </c>
      <c r="X353" s="86">
        <f>IF(X337&lt;&gt;0,SUM(X337:$AL337),0)</f>
        <v>0</v>
      </c>
      <c r="Y353" s="86">
        <f>IF(Y337&lt;&gt;0,SUM(Y337:$AL337),0)</f>
        <v>0</v>
      </c>
      <c r="Z353" s="86">
        <f>IF(Z337&lt;&gt;0,SUM(Z337:$AL337),0)</f>
        <v>0</v>
      </c>
      <c r="AA353" s="86">
        <f>IF(AA337&lt;&gt;0,SUM(AA337:$AL337),0)</f>
        <v>0</v>
      </c>
      <c r="AB353" s="86">
        <f>IF(AB337&lt;&gt;0,SUM(AB337:$AL337),0)</f>
        <v>0</v>
      </c>
      <c r="AC353" s="86">
        <f>IF(AC337&lt;&gt;0,SUM(AC337:$AL337),0)</f>
        <v>0</v>
      </c>
      <c r="AD353" s="86">
        <f>IF(AD337&lt;&gt;0,SUM(AD337:$AL337),0)</f>
        <v>0</v>
      </c>
      <c r="AE353" s="86">
        <f>IF(AE337&lt;&gt;0,SUM(AE337:$AL337),0)</f>
        <v>0</v>
      </c>
      <c r="AF353" s="86">
        <f>IF(AF337&lt;&gt;0,SUM(AF337:$AL337),0)</f>
        <v>0</v>
      </c>
      <c r="AG353" s="86">
        <f>IF(AG337&lt;&gt;0,SUM(AG337:$AL337),0)</f>
        <v>0</v>
      </c>
      <c r="AH353" s="86">
        <f>IF(AH337&lt;&gt;0,SUM(AH337:$AL337),0)</f>
        <v>0</v>
      </c>
      <c r="AI353" s="86">
        <f>IF(AI337&lt;&gt;0,SUM(AI337:$AL337),0)</f>
        <v>0</v>
      </c>
      <c r="AJ353" s="86">
        <f>IF(AJ337&lt;&gt;0,SUM(AJ337:$AL337),0)</f>
        <v>0</v>
      </c>
      <c r="AK353" s="86">
        <f>IF(AK337&lt;&gt;0,SUM(AK337:$AL337),0)</f>
        <v>0</v>
      </c>
      <c r="AL353" s="86">
        <f>IF(AL337&lt;&gt;0,SUM(AL337:$AL337),0)</f>
        <v>0</v>
      </c>
    </row>
    <row r="354" spans="3:38" x14ac:dyDescent="0.35">
      <c r="C354" s="25">
        <f t="shared" si="190"/>
        <v>8</v>
      </c>
      <c r="D354" s="17" t="s">
        <v>192</v>
      </c>
      <c r="K354" s="59" t="str">
        <f t="shared" si="189"/>
        <v>MMJPY</v>
      </c>
      <c r="L354" s="60"/>
      <c r="O354" s="86">
        <f>IF(O338&lt;&gt;0,SUM(O338:$AL338),0)</f>
        <v>452.1611111111111</v>
      </c>
      <c r="P354" s="86">
        <f>IF(P338&lt;&gt;0,SUM(P338:$AL338),0)</f>
        <v>416.22777777777776</v>
      </c>
      <c r="Q354" s="86">
        <f>IF(Q338&lt;&gt;0,SUM(Q338:$AL338),0)</f>
        <v>380.29444444444442</v>
      </c>
      <c r="R354" s="86">
        <f>IF(R338&lt;&gt;0,SUM(R338:$AL338),0)</f>
        <v>344.36111111111109</v>
      </c>
      <c r="S354" s="86">
        <f>IF(S338&lt;&gt;0,SUM(S338:$AL338),0)</f>
        <v>308.42777777777775</v>
      </c>
      <c r="T354" s="86">
        <f>IF(T338&lt;&gt;0,SUM(T338:$AL338),0)</f>
        <v>272.49444444444441</v>
      </c>
      <c r="U354" s="86">
        <f>IF(U338&lt;&gt;0,SUM(U338:$AL338),0)</f>
        <v>236.5611111111111</v>
      </c>
      <c r="V354" s="86">
        <f>IF(V338&lt;&gt;0,SUM(V338:$AL338),0)</f>
        <v>200.62777777777777</v>
      </c>
      <c r="W354" s="86">
        <f>IF(W338&lt;&gt;0,SUM(W338:$AL338),0)</f>
        <v>164.69444444444443</v>
      </c>
      <c r="X354" s="86">
        <f>IF(X338&lt;&gt;0,SUM(X338:$AL338),0)</f>
        <v>128.76111111111109</v>
      </c>
      <c r="Y354" s="86">
        <f>IF(Y338&lt;&gt;0,SUM(Y338:$AL338),0)</f>
        <v>92.827777777777769</v>
      </c>
      <c r="Z354" s="86">
        <f>IF(Z338&lt;&gt;0,SUM(Z338:$AL338),0)</f>
        <v>56.894444444444439</v>
      </c>
      <c r="AA354" s="86">
        <f>IF(AA338&lt;&gt;0,SUM(AA338:$AL338),0)</f>
        <v>20.961111111111109</v>
      </c>
      <c r="AB354" s="86">
        <f>IF(AB338&lt;&gt;0,SUM(AB338:$AL338),0)</f>
        <v>0</v>
      </c>
      <c r="AC354" s="86">
        <f>IF(AC338&lt;&gt;0,SUM(AC338:$AL338),0)</f>
        <v>0</v>
      </c>
      <c r="AD354" s="86">
        <f>IF(AD338&lt;&gt;0,SUM(AD338:$AL338),0)</f>
        <v>0</v>
      </c>
      <c r="AE354" s="86">
        <f>IF(AE338&lt;&gt;0,SUM(AE338:$AL338),0)</f>
        <v>0</v>
      </c>
      <c r="AF354" s="86">
        <f>IF(AF338&lt;&gt;0,SUM(AF338:$AL338),0)</f>
        <v>0</v>
      </c>
      <c r="AG354" s="86">
        <f>IF(AG338&lt;&gt;0,SUM(AG338:$AL338),0)</f>
        <v>0</v>
      </c>
      <c r="AH354" s="86">
        <f>IF(AH338&lt;&gt;0,SUM(AH338:$AL338),0)</f>
        <v>0</v>
      </c>
      <c r="AI354" s="86">
        <f>IF(AI338&lt;&gt;0,SUM(AI338:$AL338),0)</f>
        <v>0</v>
      </c>
      <c r="AJ354" s="86">
        <f>IF(AJ338&lt;&gt;0,SUM(AJ338:$AL338),0)</f>
        <v>0</v>
      </c>
      <c r="AK354" s="86">
        <f>IF(AK338&lt;&gt;0,SUM(AK338:$AL338),0)</f>
        <v>0</v>
      </c>
      <c r="AL354" s="86">
        <f>IF(AL338&lt;&gt;0,SUM(AL338:$AL338),0)</f>
        <v>0</v>
      </c>
    </row>
    <row r="355" spans="3:38" x14ac:dyDescent="0.35">
      <c r="C355" s="25">
        <f t="shared" si="190"/>
        <v>9</v>
      </c>
      <c r="D355" s="17" t="s">
        <v>193</v>
      </c>
      <c r="K355" s="59" t="str">
        <f t="shared" si="189"/>
        <v>MMJPY</v>
      </c>
      <c r="L355" s="60"/>
      <c r="O355" s="86">
        <f>IF(O339&lt;&gt;0,SUM(O339:$AL339),0)</f>
        <v>482.99999999999994</v>
      </c>
      <c r="P355" s="86">
        <f>IF(P339&lt;&gt;0,SUM(P339:$AL339),0)</f>
        <v>456.16666666666657</v>
      </c>
      <c r="Q355" s="86">
        <f>IF(Q339&lt;&gt;0,SUM(Q339:$AL339),0)</f>
        <v>423.96666666666658</v>
      </c>
      <c r="R355" s="86">
        <f>IF(R339&lt;&gt;0,SUM(R339:$AL339),0)</f>
        <v>391.76666666666659</v>
      </c>
      <c r="S355" s="86">
        <f>IF(S339&lt;&gt;0,SUM(S339:$AL339),0)</f>
        <v>359.56666666666661</v>
      </c>
      <c r="T355" s="86">
        <f>IF(T339&lt;&gt;0,SUM(T339:$AL339),0)</f>
        <v>327.36666666666662</v>
      </c>
      <c r="U355" s="86">
        <f>IF(U339&lt;&gt;0,SUM(U339:$AL339),0)</f>
        <v>295.16666666666663</v>
      </c>
      <c r="V355" s="86">
        <f>IF(V339&lt;&gt;0,SUM(V339:$AL339),0)</f>
        <v>262.96666666666664</v>
      </c>
      <c r="W355" s="86">
        <f>IF(W339&lt;&gt;0,SUM(W339:$AL339),0)</f>
        <v>230.76666666666665</v>
      </c>
      <c r="X355" s="86">
        <f>IF(X339&lt;&gt;0,SUM(X339:$AL339),0)</f>
        <v>198.56666666666666</v>
      </c>
      <c r="Y355" s="86">
        <f>IF(Y339&lt;&gt;0,SUM(Y339:$AL339),0)</f>
        <v>166.36666666666667</v>
      </c>
      <c r="Z355" s="86">
        <f>IF(Z339&lt;&gt;0,SUM(Z339:$AL339),0)</f>
        <v>134.16666666666669</v>
      </c>
      <c r="AA355" s="86">
        <f>IF(AA339&lt;&gt;0,SUM(AA339:$AL339),0)</f>
        <v>101.96666666666667</v>
      </c>
      <c r="AB355" s="86">
        <f>IF(AB339&lt;&gt;0,SUM(AB339:$AL339),0)</f>
        <v>69.76666666666668</v>
      </c>
      <c r="AC355" s="86">
        <f>IF(AC339&lt;&gt;0,SUM(AC339:$AL339),0)</f>
        <v>37.56666666666667</v>
      </c>
      <c r="AD355" s="86">
        <f>IF(AD339&lt;&gt;0,SUM(AD339:$AL339),0)</f>
        <v>5.3666666666666671</v>
      </c>
      <c r="AE355" s="86">
        <f>IF(AE339&lt;&gt;0,SUM(AE339:$AL339),0)</f>
        <v>0</v>
      </c>
      <c r="AF355" s="86">
        <f>IF(AF339&lt;&gt;0,SUM(AF339:$AL339),0)</f>
        <v>0</v>
      </c>
      <c r="AG355" s="86">
        <f>IF(AG339&lt;&gt;0,SUM(AG339:$AL339),0)</f>
        <v>0</v>
      </c>
      <c r="AH355" s="86">
        <f>IF(AH339&lt;&gt;0,SUM(AH339:$AL339),0)</f>
        <v>0</v>
      </c>
      <c r="AI355" s="86">
        <f>IF(AI339&lt;&gt;0,SUM(AI339:$AL339),0)</f>
        <v>0</v>
      </c>
      <c r="AJ355" s="86">
        <f>IF(AJ339&lt;&gt;0,SUM(AJ339:$AL339),0)</f>
        <v>0</v>
      </c>
      <c r="AK355" s="86">
        <f>IF(AK339&lt;&gt;0,SUM(AK339:$AL339),0)</f>
        <v>0</v>
      </c>
      <c r="AL355" s="86">
        <f>IF(AL339&lt;&gt;0,SUM(AL339:$AL339),0)</f>
        <v>0</v>
      </c>
    </row>
    <row r="356" spans="3:38" x14ac:dyDescent="0.35">
      <c r="C356" s="25">
        <f t="shared" si="190"/>
        <v>10</v>
      </c>
      <c r="D356" s="17" t="s">
        <v>194</v>
      </c>
      <c r="K356" s="59" t="str">
        <f t="shared" si="189"/>
        <v>MMJPY</v>
      </c>
      <c r="L356" s="60"/>
      <c r="O356" s="86">
        <f>IF(O340&lt;&gt;0,SUM(O340:$AL340),0)</f>
        <v>542.99999999999989</v>
      </c>
      <c r="P356" s="86">
        <f>IF(P340&lt;&gt;0,SUM(P340:$AL340),0)</f>
        <v>533.94999999999993</v>
      </c>
      <c r="Q356" s="86">
        <f>IF(Q340&lt;&gt;0,SUM(Q340:$AL340),0)</f>
        <v>497.74999999999989</v>
      </c>
      <c r="R356" s="86">
        <f>IF(R340&lt;&gt;0,SUM(R340:$AL340),0)</f>
        <v>461.5499999999999</v>
      </c>
      <c r="S356" s="86">
        <f>IF(S340&lt;&gt;0,SUM(S340:$AL340),0)</f>
        <v>425.34999999999991</v>
      </c>
      <c r="T356" s="86">
        <f>IF(T340&lt;&gt;0,SUM(T340:$AL340),0)</f>
        <v>389.14999999999992</v>
      </c>
      <c r="U356" s="86">
        <f>IF(U340&lt;&gt;0,SUM(U340:$AL340),0)</f>
        <v>352.94999999999993</v>
      </c>
      <c r="V356" s="86">
        <f>IF(V340&lt;&gt;0,SUM(V340:$AL340),0)</f>
        <v>316.74999999999994</v>
      </c>
      <c r="W356" s="86">
        <f>IF(W340&lt;&gt;0,SUM(W340:$AL340),0)</f>
        <v>280.54999999999995</v>
      </c>
      <c r="X356" s="86">
        <f>IF(X340&lt;&gt;0,SUM(X340:$AL340),0)</f>
        <v>244.35</v>
      </c>
      <c r="Y356" s="86">
        <f>IF(Y340&lt;&gt;0,SUM(Y340:$AL340),0)</f>
        <v>208.15</v>
      </c>
      <c r="Z356" s="86">
        <f>IF(Z340&lt;&gt;0,SUM(Z340:$AL340),0)</f>
        <v>171.95000000000002</v>
      </c>
      <c r="AA356" s="86">
        <f>IF(AA340&lt;&gt;0,SUM(AA340:$AL340),0)</f>
        <v>135.75</v>
      </c>
      <c r="AB356" s="86">
        <f>IF(AB340&lt;&gt;0,SUM(AB340:$AL340),0)</f>
        <v>99.550000000000011</v>
      </c>
      <c r="AC356" s="86">
        <f>IF(AC340&lt;&gt;0,SUM(AC340:$AL340),0)</f>
        <v>63.350000000000009</v>
      </c>
      <c r="AD356" s="86">
        <f>IF(AD340&lt;&gt;0,SUM(AD340:$AL340),0)</f>
        <v>27.150000000000002</v>
      </c>
      <c r="AE356" s="86">
        <f>IF(AE340&lt;&gt;0,SUM(AE340:$AL340),0)</f>
        <v>0</v>
      </c>
      <c r="AF356" s="86">
        <f>IF(AF340&lt;&gt;0,SUM(AF340:$AL340),0)</f>
        <v>0</v>
      </c>
      <c r="AG356" s="86">
        <f>IF(AG340&lt;&gt;0,SUM(AG340:$AL340),0)</f>
        <v>0</v>
      </c>
      <c r="AH356" s="86">
        <f>IF(AH340&lt;&gt;0,SUM(AH340:$AL340),0)</f>
        <v>0</v>
      </c>
      <c r="AI356" s="86">
        <f>IF(AI340&lt;&gt;0,SUM(AI340:$AL340),0)</f>
        <v>0</v>
      </c>
      <c r="AJ356" s="86">
        <f>IF(AJ340&lt;&gt;0,SUM(AJ340:$AL340),0)</f>
        <v>0</v>
      </c>
      <c r="AK356" s="86">
        <f>IF(AK340&lt;&gt;0,SUM(AK340:$AL340),0)</f>
        <v>0</v>
      </c>
      <c r="AL356" s="86">
        <f>IF(AL340&lt;&gt;0,SUM(AL340:$AL340),0)</f>
        <v>0</v>
      </c>
    </row>
    <row r="357" spans="3:38" x14ac:dyDescent="0.35">
      <c r="C357" s="25">
        <f t="shared" si="190"/>
        <v>11</v>
      </c>
      <c r="D357" s="17" t="s">
        <v>195</v>
      </c>
      <c r="K357" s="59" t="str">
        <f t="shared" si="189"/>
        <v>MMJPY</v>
      </c>
      <c r="L357" s="60"/>
      <c r="O357" s="86">
        <f>IF(O341&lt;&gt;0,SUM(O341:$AL341),0)</f>
        <v>0</v>
      </c>
      <c r="P357" s="86">
        <f>IF(P341&lt;&gt;0,SUM(P341:$AL341),0)</f>
        <v>0</v>
      </c>
      <c r="Q357" s="86">
        <f>IF(Q341&lt;&gt;0,SUM(Q341:$AL341),0)</f>
        <v>0</v>
      </c>
      <c r="R357" s="86">
        <f>IF(R341&lt;&gt;0,SUM(R341:$AL341),0)</f>
        <v>0</v>
      </c>
      <c r="S357" s="86">
        <f>IF(S341&lt;&gt;0,SUM(S341:$AL341),0)</f>
        <v>0</v>
      </c>
      <c r="T357" s="86">
        <f>IF(T341&lt;&gt;0,SUM(T341:$AL341),0)</f>
        <v>0</v>
      </c>
      <c r="U357" s="86">
        <f>IF(U341&lt;&gt;0,SUM(U341:$AL341),0)</f>
        <v>1300</v>
      </c>
      <c r="V357" s="86">
        <f>IF(V341&lt;&gt;0,SUM(V341:$AL341),0)</f>
        <v>1170</v>
      </c>
      <c r="W357" s="86">
        <f>IF(W341&lt;&gt;0,SUM(W341:$AL341),0)</f>
        <v>910</v>
      </c>
      <c r="X357" s="86">
        <f>IF(X341&lt;&gt;0,SUM(X341:$AL341),0)</f>
        <v>650</v>
      </c>
      <c r="Y357" s="86">
        <f>IF(Y341&lt;&gt;0,SUM(Y341:$AL341),0)</f>
        <v>390</v>
      </c>
      <c r="Z357" s="86">
        <f>IF(Z341&lt;&gt;0,SUM(Z341:$AL341),0)</f>
        <v>130</v>
      </c>
      <c r="AA357" s="86">
        <f>IF(AA341&lt;&gt;0,SUM(AA341:$AL341),0)</f>
        <v>0</v>
      </c>
      <c r="AB357" s="86">
        <f>IF(AB341&lt;&gt;0,SUM(AB341:$AL341),0)</f>
        <v>0</v>
      </c>
      <c r="AC357" s="86">
        <f>IF(AC341&lt;&gt;0,SUM(AC341:$AL341),0)</f>
        <v>0</v>
      </c>
      <c r="AD357" s="86">
        <f>IF(AD341&lt;&gt;0,SUM(AD341:$AL341),0)</f>
        <v>0</v>
      </c>
      <c r="AE357" s="86">
        <f>IF(AE341&lt;&gt;0,SUM(AE341:$AL341),0)</f>
        <v>0</v>
      </c>
      <c r="AF357" s="86">
        <f>IF(AF341&lt;&gt;0,SUM(AF341:$AL341),0)</f>
        <v>0</v>
      </c>
      <c r="AG357" s="86">
        <f>IF(AG341&lt;&gt;0,SUM(AG341:$AL341),0)</f>
        <v>0</v>
      </c>
      <c r="AH357" s="86">
        <f>IF(AH341&lt;&gt;0,SUM(AH341:$AL341),0)</f>
        <v>0</v>
      </c>
      <c r="AI357" s="86">
        <f>IF(AI341&lt;&gt;0,SUM(AI341:$AL341),0)</f>
        <v>0</v>
      </c>
      <c r="AJ357" s="86">
        <f>IF(AJ341&lt;&gt;0,SUM(AJ341:$AL341),0)</f>
        <v>0</v>
      </c>
      <c r="AK357" s="86">
        <f>IF(AK341&lt;&gt;0,SUM(AK341:$AL341),0)</f>
        <v>0</v>
      </c>
      <c r="AL357" s="86">
        <f>IF(AL341&lt;&gt;0,SUM(AL341:$AL341),0)</f>
        <v>0</v>
      </c>
    </row>
    <row r="358" spans="3:38" x14ac:dyDescent="0.35">
      <c r="C358" s="25">
        <f t="shared" si="190"/>
        <v>12</v>
      </c>
      <c r="D358" s="17" t="s">
        <v>196</v>
      </c>
      <c r="K358" s="59" t="str">
        <f t="shared" si="189"/>
        <v>MMJPY</v>
      </c>
      <c r="L358" s="60"/>
      <c r="O358" s="86">
        <f>IF(O342&lt;&gt;0,SUM(O342:$AL342),0)</f>
        <v>0</v>
      </c>
      <c r="P358" s="86">
        <f>IF(P342&lt;&gt;0,SUM(P342:$AL342),0)</f>
        <v>0</v>
      </c>
      <c r="Q358" s="86">
        <f>IF(Q342&lt;&gt;0,SUM(Q342:$AL342),0)</f>
        <v>0</v>
      </c>
      <c r="R358" s="86">
        <f>IF(R342&lt;&gt;0,SUM(R342:$AL342),0)</f>
        <v>0</v>
      </c>
      <c r="S358" s="86">
        <f>IF(S342&lt;&gt;0,SUM(S342:$AL342),0)</f>
        <v>0</v>
      </c>
      <c r="T358" s="86">
        <f>IF(T342&lt;&gt;0,SUM(T342:$AL342),0)</f>
        <v>0</v>
      </c>
      <c r="U358" s="86">
        <f>IF(U342&lt;&gt;0,SUM(U342:$AL342),0)</f>
        <v>0</v>
      </c>
      <c r="V358" s="86">
        <f>IF(V342&lt;&gt;0,SUM(V342:$AL342),0)</f>
        <v>2200</v>
      </c>
      <c r="W358" s="86">
        <f>IF(W342&lt;&gt;0,SUM(W342:$AL342),0)</f>
        <v>1980</v>
      </c>
      <c r="X358" s="86">
        <f>IF(X342&lt;&gt;0,SUM(X342:$AL342),0)</f>
        <v>1540</v>
      </c>
      <c r="Y358" s="86">
        <f>IF(Y342&lt;&gt;0,SUM(Y342:$AL342),0)</f>
        <v>1100</v>
      </c>
      <c r="Z358" s="86">
        <f>IF(Z342&lt;&gt;0,SUM(Z342:$AL342),0)</f>
        <v>660</v>
      </c>
      <c r="AA358" s="86">
        <f>IF(AA342&lt;&gt;0,SUM(AA342:$AL342),0)</f>
        <v>220</v>
      </c>
      <c r="AB358" s="86">
        <f>IF(AB342&lt;&gt;0,SUM(AB342:$AL342),0)</f>
        <v>0</v>
      </c>
      <c r="AC358" s="86">
        <f>IF(AC342&lt;&gt;0,SUM(AC342:$AL342),0)</f>
        <v>0</v>
      </c>
      <c r="AD358" s="86">
        <f>IF(AD342&lt;&gt;0,SUM(AD342:$AL342),0)</f>
        <v>0</v>
      </c>
      <c r="AE358" s="86">
        <f>IF(AE342&lt;&gt;0,SUM(AE342:$AL342),0)</f>
        <v>0</v>
      </c>
      <c r="AF358" s="86">
        <f>IF(AF342&lt;&gt;0,SUM(AF342:$AL342),0)</f>
        <v>0</v>
      </c>
      <c r="AG358" s="86">
        <f>IF(AG342&lt;&gt;0,SUM(AG342:$AL342),0)</f>
        <v>0</v>
      </c>
      <c r="AH358" s="86">
        <f>IF(AH342&lt;&gt;0,SUM(AH342:$AL342),0)</f>
        <v>0</v>
      </c>
      <c r="AI358" s="86">
        <f>IF(AI342&lt;&gt;0,SUM(AI342:$AL342),0)</f>
        <v>0</v>
      </c>
      <c r="AJ358" s="86">
        <f>IF(AJ342&lt;&gt;0,SUM(AJ342:$AL342),0)</f>
        <v>0</v>
      </c>
      <c r="AK358" s="86">
        <f>IF(AK342&lt;&gt;0,SUM(AK342:$AL342),0)</f>
        <v>0</v>
      </c>
      <c r="AL358" s="86">
        <f>IF(AL342&lt;&gt;0,SUM(AL342:$AL342),0)</f>
        <v>0</v>
      </c>
    </row>
    <row r="360" spans="3:38" x14ac:dyDescent="0.35">
      <c r="C360" s="16" t="s">
        <v>294</v>
      </c>
    </row>
    <row r="361" spans="3:38" x14ac:dyDescent="0.35">
      <c r="D361" s="17" t="s">
        <v>295</v>
      </c>
      <c r="K361" s="59" t="s">
        <v>26</v>
      </c>
      <c r="M361" s="83">
        <v>44652</v>
      </c>
    </row>
    <row r="362" spans="3:38" x14ac:dyDescent="0.35">
      <c r="D362" s="17" t="s">
        <v>296</v>
      </c>
      <c r="K362" s="59" t="s">
        <v>26</v>
      </c>
      <c r="M362" s="83">
        <v>45382</v>
      </c>
    </row>
    <row r="363" spans="3:38" x14ac:dyDescent="0.35">
      <c r="D363" s="17" t="s">
        <v>294</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291</v>
      </c>
    </row>
    <row r="366" spans="3:38" x14ac:dyDescent="0.35">
      <c r="D366" s="17" t="s">
        <v>298</v>
      </c>
      <c r="K366" s="59" t="s">
        <v>247</v>
      </c>
      <c r="M366" s="1">
        <v>0.5</v>
      </c>
    </row>
    <row r="367" spans="3:38" x14ac:dyDescent="0.35">
      <c r="D367" s="17" t="s">
        <v>297</v>
      </c>
      <c r="K367" s="59" t="s">
        <v>247</v>
      </c>
      <c r="M367" s="1">
        <v>0.7</v>
      </c>
    </row>
    <row r="369" spans="3:38" x14ac:dyDescent="0.35">
      <c r="C369" s="25">
        <v>1</v>
      </c>
      <c r="D369" s="17" t="s">
        <v>185</v>
      </c>
      <c r="K369" s="59" t="str">
        <f t="shared" ref="K369:K380" si="193">CurrencyUnit.In</f>
        <v>MMJPY</v>
      </c>
      <c r="L369" s="60"/>
      <c r="O369" s="86">
        <f>IF(O$363,O347*$M$366,O347*$M$367)</f>
        <v>0</v>
      </c>
      <c r="P369" s="86">
        <f t="shared" ref="P369:AL380" si="194">IF(P$363,P347*$M$366,P347*$M$367)</f>
        <v>0</v>
      </c>
      <c r="Q369" s="86">
        <f t="shared" si="194"/>
        <v>0</v>
      </c>
      <c r="R369" s="86">
        <f t="shared" si="194"/>
        <v>0</v>
      </c>
      <c r="S369" s="86">
        <f t="shared" si="194"/>
        <v>0</v>
      </c>
      <c r="T369" s="86">
        <f t="shared" si="194"/>
        <v>0</v>
      </c>
      <c r="U369" s="86">
        <f t="shared" si="194"/>
        <v>0</v>
      </c>
      <c r="V369" s="86">
        <f t="shared" si="194"/>
        <v>0</v>
      </c>
      <c r="W369" s="86">
        <f t="shared" si="194"/>
        <v>0</v>
      </c>
      <c r="X369" s="86">
        <f t="shared" si="194"/>
        <v>0</v>
      </c>
      <c r="Y369" s="86">
        <f t="shared" si="194"/>
        <v>0</v>
      </c>
      <c r="Z369" s="86">
        <f t="shared" si="194"/>
        <v>0</v>
      </c>
      <c r="AA369" s="86">
        <f t="shared" si="194"/>
        <v>0</v>
      </c>
      <c r="AB369" s="86">
        <f t="shared" si="194"/>
        <v>0</v>
      </c>
      <c r="AC369" s="86">
        <f t="shared" si="194"/>
        <v>0</v>
      </c>
      <c r="AD369" s="86">
        <f t="shared" si="194"/>
        <v>0</v>
      </c>
      <c r="AE369" s="86">
        <f t="shared" si="194"/>
        <v>0</v>
      </c>
      <c r="AF369" s="86">
        <f t="shared" si="194"/>
        <v>0</v>
      </c>
      <c r="AG369" s="86">
        <f t="shared" si="194"/>
        <v>0</v>
      </c>
      <c r="AH369" s="86">
        <f t="shared" si="194"/>
        <v>0</v>
      </c>
      <c r="AI369" s="86">
        <f t="shared" si="194"/>
        <v>0</v>
      </c>
      <c r="AJ369" s="86">
        <f t="shared" si="194"/>
        <v>0</v>
      </c>
      <c r="AK369" s="86">
        <f t="shared" si="194"/>
        <v>0</v>
      </c>
      <c r="AL369" s="86">
        <f t="shared" si="194"/>
        <v>0</v>
      </c>
    </row>
    <row r="370" spans="3:38" x14ac:dyDescent="0.35">
      <c r="C370" s="25">
        <f t="shared" ref="C370:C380" si="195">C369+1</f>
        <v>2</v>
      </c>
      <c r="D370" s="17" t="s">
        <v>186</v>
      </c>
      <c r="K370" s="59" t="str">
        <f t="shared" si="193"/>
        <v>MMJPY</v>
      </c>
      <c r="L370" s="60"/>
      <c r="O370" s="86">
        <f t="shared" ref="O370:AD380" si="196">IF(O$363,O348*$M$366,O348*$M$367)</f>
        <v>4.5344444444444445</v>
      </c>
      <c r="P370" s="86">
        <f t="shared" si="196"/>
        <v>0</v>
      </c>
      <c r="Q370" s="86">
        <f t="shared" si="196"/>
        <v>0</v>
      </c>
      <c r="R370" s="86">
        <f t="shared" si="196"/>
        <v>0</v>
      </c>
      <c r="S370" s="86">
        <f t="shared" si="196"/>
        <v>0</v>
      </c>
      <c r="T370" s="86">
        <f t="shared" si="196"/>
        <v>0</v>
      </c>
      <c r="U370" s="86">
        <f t="shared" si="196"/>
        <v>0</v>
      </c>
      <c r="V370" s="86">
        <f t="shared" si="196"/>
        <v>0</v>
      </c>
      <c r="W370" s="86">
        <f t="shared" si="196"/>
        <v>0</v>
      </c>
      <c r="X370" s="86">
        <f t="shared" si="196"/>
        <v>0</v>
      </c>
      <c r="Y370" s="86">
        <f t="shared" si="196"/>
        <v>0</v>
      </c>
      <c r="Z370" s="86">
        <f t="shared" si="196"/>
        <v>0</v>
      </c>
      <c r="AA370" s="86">
        <f t="shared" si="196"/>
        <v>0</v>
      </c>
      <c r="AB370" s="86">
        <f t="shared" si="196"/>
        <v>0</v>
      </c>
      <c r="AC370" s="86">
        <f t="shared" si="196"/>
        <v>0</v>
      </c>
      <c r="AD370" s="86">
        <f t="shared" si="196"/>
        <v>0</v>
      </c>
      <c r="AE370" s="86">
        <f t="shared" si="194"/>
        <v>0</v>
      </c>
      <c r="AF370" s="86">
        <f t="shared" si="194"/>
        <v>0</v>
      </c>
      <c r="AG370" s="86">
        <f t="shared" si="194"/>
        <v>0</v>
      </c>
      <c r="AH370" s="86">
        <f t="shared" si="194"/>
        <v>0</v>
      </c>
      <c r="AI370" s="86">
        <f t="shared" si="194"/>
        <v>0</v>
      </c>
      <c r="AJ370" s="86">
        <f t="shared" si="194"/>
        <v>0</v>
      </c>
      <c r="AK370" s="86">
        <f t="shared" si="194"/>
        <v>0</v>
      </c>
      <c r="AL370" s="86">
        <f t="shared" si="194"/>
        <v>0</v>
      </c>
    </row>
    <row r="371" spans="3:38" x14ac:dyDescent="0.35">
      <c r="C371" s="25">
        <f t="shared" si="195"/>
        <v>3</v>
      </c>
      <c r="D371" s="17" t="s">
        <v>187</v>
      </c>
      <c r="K371" s="59" t="str">
        <f t="shared" si="193"/>
        <v>MMJPY</v>
      </c>
      <c r="L371" s="60"/>
      <c r="O371" s="86">
        <f t="shared" si="196"/>
        <v>102.33611111111109</v>
      </c>
      <c r="P371" s="86">
        <f t="shared" si="194"/>
        <v>37.702777777777776</v>
      </c>
      <c r="Q371" s="86">
        <f t="shared" si="194"/>
        <v>0</v>
      </c>
      <c r="R371" s="86">
        <f t="shared" si="194"/>
        <v>0</v>
      </c>
      <c r="S371" s="86">
        <f t="shared" si="194"/>
        <v>0</v>
      </c>
      <c r="T371" s="86">
        <f t="shared" si="194"/>
        <v>0</v>
      </c>
      <c r="U371" s="86">
        <f t="shared" si="194"/>
        <v>0</v>
      </c>
      <c r="V371" s="86">
        <f t="shared" si="194"/>
        <v>0</v>
      </c>
      <c r="W371" s="86">
        <f t="shared" si="194"/>
        <v>0</v>
      </c>
      <c r="X371" s="86">
        <f t="shared" si="194"/>
        <v>0</v>
      </c>
      <c r="Y371" s="86">
        <f t="shared" si="194"/>
        <v>0</v>
      </c>
      <c r="Z371" s="86">
        <f t="shared" si="194"/>
        <v>0</v>
      </c>
      <c r="AA371" s="86">
        <f t="shared" si="194"/>
        <v>0</v>
      </c>
      <c r="AB371" s="86">
        <f t="shared" si="194"/>
        <v>0</v>
      </c>
      <c r="AC371" s="86">
        <f t="shared" si="194"/>
        <v>0</v>
      </c>
      <c r="AD371" s="86">
        <f t="shared" si="194"/>
        <v>0</v>
      </c>
      <c r="AE371" s="86">
        <f t="shared" si="194"/>
        <v>0</v>
      </c>
      <c r="AF371" s="86">
        <f t="shared" si="194"/>
        <v>0</v>
      </c>
      <c r="AG371" s="86">
        <f t="shared" si="194"/>
        <v>0</v>
      </c>
      <c r="AH371" s="86">
        <f t="shared" si="194"/>
        <v>0</v>
      </c>
      <c r="AI371" s="86">
        <f t="shared" si="194"/>
        <v>0</v>
      </c>
      <c r="AJ371" s="86">
        <f t="shared" si="194"/>
        <v>0</v>
      </c>
      <c r="AK371" s="86">
        <f t="shared" si="194"/>
        <v>0</v>
      </c>
      <c r="AL371" s="86">
        <f t="shared" si="194"/>
        <v>0</v>
      </c>
    </row>
    <row r="372" spans="3:38" x14ac:dyDescent="0.35">
      <c r="C372" s="25">
        <f t="shared" si="195"/>
        <v>4</v>
      </c>
      <c r="D372" s="17" t="s">
        <v>188</v>
      </c>
      <c r="K372" s="59" t="str">
        <f t="shared" si="193"/>
        <v>MMJPY</v>
      </c>
      <c r="L372" s="60"/>
      <c r="O372" s="86">
        <f t="shared" si="196"/>
        <v>171.07999999999998</v>
      </c>
      <c r="P372" s="86">
        <f t="shared" si="194"/>
        <v>85.539999999999992</v>
      </c>
      <c r="Q372" s="86">
        <f t="shared" si="194"/>
        <v>0</v>
      </c>
      <c r="R372" s="86">
        <f t="shared" si="194"/>
        <v>0</v>
      </c>
      <c r="S372" s="86">
        <f t="shared" si="194"/>
        <v>0</v>
      </c>
      <c r="T372" s="86">
        <f t="shared" si="194"/>
        <v>0</v>
      </c>
      <c r="U372" s="86">
        <f t="shared" si="194"/>
        <v>0</v>
      </c>
      <c r="V372" s="86">
        <f t="shared" si="194"/>
        <v>0</v>
      </c>
      <c r="W372" s="86">
        <f t="shared" si="194"/>
        <v>0</v>
      </c>
      <c r="X372" s="86">
        <f t="shared" si="194"/>
        <v>0</v>
      </c>
      <c r="Y372" s="86">
        <f t="shared" si="194"/>
        <v>0</v>
      </c>
      <c r="Z372" s="86">
        <f t="shared" si="194"/>
        <v>0</v>
      </c>
      <c r="AA372" s="86">
        <f t="shared" si="194"/>
        <v>0</v>
      </c>
      <c r="AB372" s="86">
        <f t="shared" si="194"/>
        <v>0</v>
      </c>
      <c r="AC372" s="86">
        <f t="shared" si="194"/>
        <v>0</v>
      </c>
      <c r="AD372" s="86">
        <f t="shared" si="194"/>
        <v>0</v>
      </c>
      <c r="AE372" s="86">
        <f t="shared" si="194"/>
        <v>0</v>
      </c>
      <c r="AF372" s="86">
        <f t="shared" si="194"/>
        <v>0</v>
      </c>
      <c r="AG372" s="86">
        <f t="shared" si="194"/>
        <v>0</v>
      </c>
      <c r="AH372" s="86">
        <f t="shared" si="194"/>
        <v>0</v>
      </c>
      <c r="AI372" s="86">
        <f t="shared" si="194"/>
        <v>0</v>
      </c>
      <c r="AJ372" s="86">
        <f t="shared" si="194"/>
        <v>0</v>
      </c>
      <c r="AK372" s="86">
        <f t="shared" si="194"/>
        <v>0</v>
      </c>
      <c r="AL372" s="86">
        <f t="shared" si="194"/>
        <v>0</v>
      </c>
    </row>
    <row r="373" spans="3:38" x14ac:dyDescent="0.35">
      <c r="C373" s="25">
        <f t="shared" si="195"/>
        <v>5</v>
      </c>
      <c r="D373" s="17" t="s">
        <v>189</v>
      </c>
      <c r="K373" s="59" t="str">
        <f t="shared" si="193"/>
        <v>MMJPY</v>
      </c>
      <c r="L373" s="60"/>
      <c r="O373" s="86">
        <f t="shared" si="196"/>
        <v>76.649999999999991</v>
      </c>
      <c r="P373" s="86">
        <f t="shared" si="194"/>
        <v>56.209999999999994</v>
      </c>
      <c r="Q373" s="86">
        <f t="shared" si="194"/>
        <v>35.769999999999996</v>
      </c>
      <c r="R373" s="86">
        <f t="shared" si="194"/>
        <v>15.329999999999998</v>
      </c>
      <c r="S373" s="86">
        <f t="shared" si="194"/>
        <v>0</v>
      </c>
      <c r="T373" s="86">
        <f t="shared" si="194"/>
        <v>0</v>
      </c>
      <c r="U373" s="86">
        <f t="shared" si="194"/>
        <v>0</v>
      </c>
      <c r="V373" s="86">
        <f t="shared" si="194"/>
        <v>0</v>
      </c>
      <c r="W373" s="86">
        <f t="shared" si="194"/>
        <v>0</v>
      </c>
      <c r="X373" s="86">
        <f t="shared" si="194"/>
        <v>0</v>
      </c>
      <c r="Y373" s="86">
        <f t="shared" si="194"/>
        <v>0</v>
      </c>
      <c r="Z373" s="86">
        <f t="shared" si="194"/>
        <v>0</v>
      </c>
      <c r="AA373" s="86">
        <f t="shared" si="194"/>
        <v>0</v>
      </c>
      <c r="AB373" s="86">
        <f t="shared" si="194"/>
        <v>0</v>
      </c>
      <c r="AC373" s="86">
        <f t="shared" si="194"/>
        <v>0</v>
      </c>
      <c r="AD373" s="86">
        <f t="shared" si="194"/>
        <v>0</v>
      </c>
      <c r="AE373" s="86">
        <f t="shared" si="194"/>
        <v>0</v>
      </c>
      <c r="AF373" s="86">
        <f t="shared" si="194"/>
        <v>0</v>
      </c>
      <c r="AG373" s="86">
        <f t="shared" si="194"/>
        <v>0</v>
      </c>
      <c r="AH373" s="86">
        <f t="shared" si="194"/>
        <v>0</v>
      </c>
      <c r="AI373" s="86">
        <f t="shared" si="194"/>
        <v>0</v>
      </c>
      <c r="AJ373" s="86">
        <f t="shared" si="194"/>
        <v>0</v>
      </c>
      <c r="AK373" s="86">
        <f t="shared" si="194"/>
        <v>0</v>
      </c>
      <c r="AL373" s="86">
        <f t="shared" si="194"/>
        <v>0</v>
      </c>
    </row>
    <row r="374" spans="3:38" x14ac:dyDescent="0.35">
      <c r="C374" s="25">
        <f t="shared" si="195"/>
        <v>6</v>
      </c>
      <c r="D374" s="17" t="s">
        <v>190</v>
      </c>
      <c r="K374" s="59" t="str">
        <f t="shared" si="193"/>
        <v>MMJPY</v>
      </c>
      <c r="L374" s="60"/>
      <c r="O374" s="86">
        <f t="shared" si="196"/>
        <v>89.946111111111108</v>
      </c>
      <c r="P374" s="86">
        <f t="shared" si="194"/>
        <v>79.259444444444441</v>
      </c>
      <c r="Q374" s="86">
        <f t="shared" si="194"/>
        <v>68.572777777777787</v>
      </c>
      <c r="R374" s="86">
        <f t="shared" si="194"/>
        <v>57.886111111111113</v>
      </c>
      <c r="S374" s="86">
        <f t="shared" si="194"/>
        <v>33.713888888888889</v>
      </c>
      <c r="T374" s="86">
        <f t="shared" si="194"/>
        <v>26.080555555555556</v>
      </c>
      <c r="U374" s="86">
        <f t="shared" si="194"/>
        <v>25.826111111111111</v>
      </c>
      <c r="V374" s="86">
        <f t="shared" si="194"/>
        <v>15.139444444444445</v>
      </c>
      <c r="W374" s="86">
        <f t="shared" si="194"/>
        <v>4.4527777777777775</v>
      </c>
      <c r="X374" s="86">
        <f t="shared" si="194"/>
        <v>0</v>
      </c>
      <c r="Y374" s="86">
        <f t="shared" si="194"/>
        <v>0</v>
      </c>
      <c r="Z374" s="86">
        <f t="shared" si="194"/>
        <v>0</v>
      </c>
      <c r="AA374" s="86">
        <f t="shared" si="194"/>
        <v>0</v>
      </c>
      <c r="AB374" s="86">
        <f t="shared" si="194"/>
        <v>0</v>
      </c>
      <c r="AC374" s="86">
        <f t="shared" si="194"/>
        <v>0</v>
      </c>
      <c r="AD374" s="86">
        <f t="shared" si="194"/>
        <v>0</v>
      </c>
      <c r="AE374" s="86">
        <f t="shared" si="194"/>
        <v>0</v>
      </c>
      <c r="AF374" s="86">
        <f t="shared" si="194"/>
        <v>0</v>
      </c>
      <c r="AG374" s="86">
        <f t="shared" si="194"/>
        <v>0</v>
      </c>
      <c r="AH374" s="86">
        <f t="shared" si="194"/>
        <v>0</v>
      </c>
      <c r="AI374" s="86">
        <f t="shared" si="194"/>
        <v>0</v>
      </c>
      <c r="AJ374" s="86">
        <f t="shared" si="194"/>
        <v>0</v>
      </c>
      <c r="AK374" s="86">
        <f t="shared" si="194"/>
        <v>0</v>
      </c>
      <c r="AL374" s="86">
        <f t="shared" si="194"/>
        <v>0</v>
      </c>
    </row>
    <row r="375" spans="3:38" x14ac:dyDescent="0.35">
      <c r="C375" s="25">
        <f t="shared" si="195"/>
        <v>7</v>
      </c>
      <c r="D375" s="17" t="s">
        <v>191</v>
      </c>
      <c r="K375" s="59" t="str">
        <f t="shared" si="193"/>
        <v>MMJPY</v>
      </c>
      <c r="L375" s="60"/>
      <c r="O375" s="86">
        <f t="shared" si="196"/>
        <v>109.85333333333331</v>
      </c>
      <c r="P375" s="86">
        <f t="shared" si="194"/>
        <v>97.533333333333317</v>
      </c>
      <c r="Q375" s="86">
        <f t="shared" si="194"/>
        <v>85.213333333333324</v>
      </c>
      <c r="R375" s="86">
        <f t="shared" si="194"/>
        <v>72.893333333333317</v>
      </c>
      <c r="S375" s="86">
        <f t="shared" si="194"/>
        <v>43.266666666666666</v>
      </c>
      <c r="T375" s="86">
        <f t="shared" si="194"/>
        <v>34.466666666666669</v>
      </c>
      <c r="U375" s="86">
        <f t="shared" si="194"/>
        <v>35.93333333333333</v>
      </c>
      <c r="V375" s="86">
        <f t="shared" si="194"/>
        <v>23.613333333333333</v>
      </c>
      <c r="W375" s="86">
        <f t="shared" si="194"/>
        <v>11.293333333333333</v>
      </c>
      <c r="X375" s="86">
        <f t="shared" si="194"/>
        <v>0</v>
      </c>
      <c r="Y375" s="86">
        <f t="shared" si="194"/>
        <v>0</v>
      </c>
      <c r="Z375" s="86">
        <f t="shared" si="194"/>
        <v>0</v>
      </c>
      <c r="AA375" s="86">
        <f t="shared" si="194"/>
        <v>0</v>
      </c>
      <c r="AB375" s="86">
        <f t="shared" si="194"/>
        <v>0</v>
      </c>
      <c r="AC375" s="86">
        <f t="shared" si="194"/>
        <v>0</v>
      </c>
      <c r="AD375" s="86">
        <f t="shared" si="194"/>
        <v>0</v>
      </c>
      <c r="AE375" s="86">
        <f t="shared" si="194"/>
        <v>0</v>
      </c>
      <c r="AF375" s="86">
        <f t="shared" si="194"/>
        <v>0</v>
      </c>
      <c r="AG375" s="86">
        <f t="shared" si="194"/>
        <v>0</v>
      </c>
      <c r="AH375" s="86">
        <f t="shared" si="194"/>
        <v>0</v>
      </c>
      <c r="AI375" s="86">
        <f t="shared" si="194"/>
        <v>0</v>
      </c>
      <c r="AJ375" s="86">
        <f t="shared" si="194"/>
        <v>0</v>
      </c>
      <c r="AK375" s="86">
        <f t="shared" si="194"/>
        <v>0</v>
      </c>
      <c r="AL375" s="86">
        <f t="shared" si="194"/>
        <v>0</v>
      </c>
    </row>
    <row r="376" spans="3:38" x14ac:dyDescent="0.35">
      <c r="C376" s="25">
        <f t="shared" si="195"/>
        <v>8</v>
      </c>
      <c r="D376" s="17" t="s">
        <v>192</v>
      </c>
      <c r="K376" s="59" t="str">
        <f t="shared" si="193"/>
        <v>MMJPY</v>
      </c>
      <c r="L376" s="60"/>
      <c r="O376" s="86">
        <f t="shared" si="196"/>
        <v>316.51277777777773</v>
      </c>
      <c r="P376" s="86">
        <f t="shared" si="194"/>
        <v>291.35944444444442</v>
      </c>
      <c r="Q376" s="86">
        <f t="shared" si="194"/>
        <v>266.20611111111106</v>
      </c>
      <c r="R376" s="86">
        <f t="shared" si="194"/>
        <v>241.05277777777775</v>
      </c>
      <c r="S376" s="86">
        <f t="shared" si="194"/>
        <v>154.21388888888887</v>
      </c>
      <c r="T376" s="86">
        <f t="shared" si="194"/>
        <v>136.24722222222221</v>
      </c>
      <c r="U376" s="86">
        <f t="shared" si="194"/>
        <v>165.59277777777777</v>
      </c>
      <c r="V376" s="86">
        <f t="shared" si="194"/>
        <v>140.43944444444443</v>
      </c>
      <c r="W376" s="86">
        <f t="shared" si="194"/>
        <v>115.2861111111111</v>
      </c>
      <c r="X376" s="86">
        <f t="shared" si="194"/>
        <v>90.132777777777761</v>
      </c>
      <c r="Y376" s="86">
        <f t="shared" si="194"/>
        <v>64.979444444444439</v>
      </c>
      <c r="Z376" s="86">
        <f t="shared" si="194"/>
        <v>39.826111111111103</v>
      </c>
      <c r="AA376" s="86">
        <f t="shared" si="194"/>
        <v>14.672777777777775</v>
      </c>
      <c r="AB376" s="86">
        <f t="shared" si="194"/>
        <v>0</v>
      </c>
      <c r="AC376" s="86">
        <f t="shared" si="194"/>
        <v>0</v>
      </c>
      <c r="AD376" s="86">
        <f t="shared" si="194"/>
        <v>0</v>
      </c>
      <c r="AE376" s="86">
        <f t="shared" si="194"/>
        <v>0</v>
      </c>
      <c r="AF376" s="86">
        <f t="shared" si="194"/>
        <v>0</v>
      </c>
      <c r="AG376" s="86">
        <f t="shared" si="194"/>
        <v>0</v>
      </c>
      <c r="AH376" s="86">
        <f t="shared" si="194"/>
        <v>0</v>
      </c>
      <c r="AI376" s="86">
        <f t="shared" si="194"/>
        <v>0</v>
      </c>
      <c r="AJ376" s="86">
        <f t="shared" si="194"/>
        <v>0</v>
      </c>
      <c r="AK376" s="86">
        <f t="shared" si="194"/>
        <v>0</v>
      </c>
      <c r="AL376" s="86">
        <f t="shared" si="194"/>
        <v>0</v>
      </c>
    </row>
    <row r="377" spans="3:38" x14ac:dyDescent="0.35">
      <c r="C377" s="25">
        <f t="shared" si="195"/>
        <v>9</v>
      </c>
      <c r="D377" s="17" t="s">
        <v>193</v>
      </c>
      <c r="K377" s="59" t="str">
        <f t="shared" si="193"/>
        <v>MMJPY</v>
      </c>
      <c r="L377" s="60"/>
      <c r="O377" s="86">
        <f t="shared" si="196"/>
        <v>338.09999999999997</v>
      </c>
      <c r="P377" s="86">
        <f t="shared" si="194"/>
        <v>319.31666666666661</v>
      </c>
      <c r="Q377" s="86">
        <f t="shared" si="194"/>
        <v>296.77666666666659</v>
      </c>
      <c r="R377" s="86">
        <f t="shared" si="194"/>
        <v>274.23666666666662</v>
      </c>
      <c r="S377" s="86">
        <f t="shared" si="194"/>
        <v>179.7833333333333</v>
      </c>
      <c r="T377" s="86">
        <f t="shared" si="194"/>
        <v>163.68333333333331</v>
      </c>
      <c r="U377" s="86">
        <f t="shared" si="194"/>
        <v>206.61666666666662</v>
      </c>
      <c r="V377" s="86">
        <f t="shared" si="194"/>
        <v>184.07666666666663</v>
      </c>
      <c r="W377" s="86">
        <f t="shared" si="194"/>
        <v>161.53666666666663</v>
      </c>
      <c r="X377" s="86">
        <f t="shared" si="194"/>
        <v>138.99666666666664</v>
      </c>
      <c r="Y377" s="86">
        <f t="shared" si="194"/>
        <v>116.45666666666666</v>
      </c>
      <c r="Z377" s="86">
        <f t="shared" si="194"/>
        <v>93.916666666666671</v>
      </c>
      <c r="AA377" s="86">
        <f t="shared" si="194"/>
        <v>71.376666666666665</v>
      </c>
      <c r="AB377" s="86">
        <f t="shared" si="194"/>
        <v>48.836666666666673</v>
      </c>
      <c r="AC377" s="86">
        <f t="shared" si="194"/>
        <v>26.296666666666667</v>
      </c>
      <c r="AD377" s="86">
        <f t="shared" si="194"/>
        <v>3.7566666666666668</v>
      </c>
      <c r="AE377" s="86">
        <f t="shared" si="194"/>
        <v>0</v>
      </c>
      <c r="AF377" s="86">
        <f t="shared" si="194"/>
        <v>0</v>
      </c>
      <c r="AG377" s="86">
        <f t="shared" si="194"/>
        <v>0</v>
      </c>
      <c r="AH377" s="86">
        <f t="shared" si="194"/>
        <v>0</v>
      </c>
      <c r="AI377" s="86">
        <f t="shared" si="194"/>
        <v>0</v>
      </c>
      <c r="AJ377" s="86">
        <f t="shared" si="194"/>
        <v>0</v>
      </c>
      <c r="AK377" s="86">
        <f t="shared" si="194"/>
        <v>0</v>
      </c>
      <c r="AL377" s="86">
        <f t="shared" si="194"/>
        <v>0</v>
      </c>
    </row>
    <row r="378" spans="3:38" x14ac:dyDescent="0.35">
      <c r="C378" s="25">
        <f t="shared" si="195"/>
        <v>10</v>
      </c>
      <c r="D378" s="17" t="s">
        <v>194</v>
      </c>
      <c r="K378" s="59" t="str">
        <f t="shared" si="193"/>
        <v>MMJPY</v>
      </c>
      <c r="L378" s="60"/>
      <c r="O378" s="86">
        <f t="shared" si="196"/>
        <v>380.09999999999991</v>
      </c>
      <c r="P378" s="86">
        <f t="shared" si="194"/>
        <v>373.76499999999993</v>
      </c>
      <c r="Q378" s="86">
        <f t="shared" si="194"/>
        <v>348.4249999999999</v>
      </c>
      <c r="R378" s="86">
        <f t="shared" si="194"/>
        <v>323.08499999999992</v>
      </c>
      <c r="S378" s="86">
        <f t="shared" si="194"/>
        <v>212.67499999999995</v>
      </c>
      <c r="T378" s="86">
        <f t="shared" si="194"/>
        <v>194.57499999999996</v>
      </c>
      <c r="U378" s="86">
        <f t="shared" si="194"/>
        <v>247.06499999999994</v>
      </c>
      <c r="V378" s="86">
        <f t="shared" si="194"/>
        <v>221.72499999999994</v>
      </c>
      <c r="W378" s="86">
        <f t="shared" si="194"/>
        <v>196.38499999999996</v>
      </c>
      <c r="X378" s="86">
        <f t="shared" si="194"/>
        <v>171.04499999999999</v>
      </c>
      <c r="Y378" s="86">
        <f t="shared" si="194"/>
        <v>145.70499999999998</v>
      </c>
      <c r="Z378" s="86">
        <f t="shared" si="194"/>
        <v>120.36500000000001</v>
      </c>
      <c r="AA378" s="86">
        <f t="shared" si="194"/>
        <v>95.024999999999991</v>
      </c>
      <c r="AB378" s="86">
        <f t="shared" si="194"/>
        <v>69.685000000000002</v>
      </c>
      <c r="AC378" s="86">
        <f t="shared" si="194"/>
        <v>44.345000000000006</v>
      </c>
      <c r="AD378" s="86">
        <f t="shared" si="194"/>
        <v>19.004999999999999</v>
      </c>
      <c r="AE378" s="86">
        <f t="shared" si="194"/>
        <v>0</v>
      </c>
      <c r="AF378" s="86">
        <f t="shared" si="194"/>
        <v>0</v>
      </c>
      <c r="AG378" s="86">
        <f t="shared" si="194"/>
        <v>0</v>
      </c>
      <c r="AH378" s="86">
        <f t="shared" si="194"/>
        <v>0</v>
      </c>
      <c r="AI378" s="86">
        <f t="shared" si="194"/>
        <v>0</v>
      </c>
      <c r="AJ378" s="86">
        <f t="shared" si="194"/>
        <v>0</v>
      </c>
      <c r="AK378" s="86">
        <f t="shared" si="194"/>
        <v>0</v>
      </c>
      <c r="AL378" s="86">
        <f t="shared" si="194"/>
        <v>0</v>
      </c>
    </row>
    <row r="379" spans="3:38" x14ac:dyDescent="0.35">
      <c r="C379" s="25">
        <f t="shared" si="195"/>
        <v>11</v>
      </c>
      <c r="D379" s="17" t="s">
        <v>195</v>
      </c>
      <c r="K379" s="59" t="str">
        <f t="shared" si="193"/>
        <v>MMJPY</v>
      </c>
      <c r="L379" s="60"/>
      <c r="O379" s="86">
        <f t="shared" si="196"/>
        <v>0</v>
      </c>
      <c r="P379" s="86">
        <f t="shared" si="194"/>
        <v>0</v>
      </c>
      <c r="Q379" s="86">
        <f t="shared" si="194"/>
        <v>0</v>
      </c>
      <c r="R379" s="86">
        <f t="shared" si="194"/>
        <v>0</v>
      </c>
      <c r="S379" s="86">
        <f t="shared" si="194"/>
        <v>0</v>
      </c>
      <c r="T379" s="86">
        <f t="shared" si="194"/>
        <v>0</v>
      </c>
      <c r="U379" s="86">
        <f t="shared" si="194"/>
        <v>909.99999999999989</v>
      </c>
      <c r="V379" s="86">
        <f t="shared" si="194"/>
        <v>819</v>
      </c>
      <c r="W379" s="86">
        <f t="shared" si="194"/>
        <v>637</v>
      </c>
      <c r="X379" s="86">
        <f t="shared" si="194"/>
        <v>454.99999999999994</v>
      </c>
      <c r="Y379" s="86">
        <f t="shared" si="194"/>
        <v>273</v>
      </c>
      <c r="Z379" s="86">
        <f t="shared" si="194"/>
        <v>91</v>
      </c>
      <c r="AA379" s="86">
        <f t="shared" si="194"/>
        <v>0</v>
      </c>
      <c r="AB379" s="86">
        <f t="shared" si="194"/>
        <v>0</v>
      </c>
      <c r="AC379" s="86">
        <f t="shared" si="194"/>
        <v>0</v>
      </c>
      <c r="AD379" s="86">
        <f t="shared" si="194"/>
        <v>0</v>
      </c>
      <c r="AE379" s="86">
        <f t="shared" si="194"/>
        <v>0</v>
      </c>
      <c r="AF379" s="86">
        <f t="shared" si="194"/>
        <v>0</v>
      </c>
      <c r="AG379" s="86">
        <f t="shared" si="194"/>
        <v>0</v>
      </c>
      <c r="AH379" s="86">
        <f t="shared" si="194"/>
        <v>0</v>
      </c>
      <c r="AI379" s="86">
        <f t="shared" si="194"/>
        <v>0</v>
      </c>
      <c r="AJ379" s="86">
        <f t="shared" si="194"/>
        <v>0</v>
      </c>
      <c r="AK379" s="86">
        <f t="shared" si="194"/>
        <v>0</v>
      </c>
      <c r="AL379" s="86">
        <f t="shared" si="194"/>
        <v>0</v>
      </c>
    </row>
    <row r="380" spans="3:38" x14ac:dyDescent="0.35">
      <c r="C380" s="25">
        <f t="shared" si="195"/>
        <v>12</v>
      </c>
      <c r="D380" s="17" t="s">
        <v>196</v>
      </c>
      <c r="K380" s="59" t="str">
        <f t="shared" si="193"/>
        <v>MMJPY</v>
      </c>
      <c r="L380" s="60"/>
      <c r="O380" s="86">
        <f t="shared" si="196"/>
        <v>0</v>
      </c>
      <c r="P380" s="86">
        <f t="shared" si="194"/>
        <v>0</v>
      </c>
      <c r="Q380" s="86">
        <f t="shared" si="194"/>
        <v>0</v>
      </c>
      <c r="R380" s="86">
        <f t="shared" si="194"/>
        <v>0</v>
      </c>
      <c r="S380" s="86">
        <f t="shared" si="194"/>
        <v>0</v>
      </c>
      <c r="T380" s="86">
        <f t="shared" si="194"/>
        <v>0</v>
      </c>
      <c r="U380" s="86">
        <f t="shared" si="194"/>
        <v>0</v>
      </c>
      <c r="V380" s="86">
        <f t="shared" si="194"/>
        <v>1540</v>
      </c>
      <c r="W380" s="86">
        <f t="shared" si="194"/>
        <v>1386</v>
      </c>
      <c r="X380" s="86">
        <f t="shared" si="194"/>
        <v>1078</v>
      </c>
      <c r="Y380" s="86">
        <f t="shared" si="194"/>
        <v>770</v>
      </c>
      <c r="Z380" s="86">
        <f t="shared" si="194"/>
        <v>461.99999999999994</v>
      </c>
      <c r="AA380" s="86">
        <f t="shared" si="194"/>
        <v>154</v>
      </c>
      <c r="AB380" s="86">
        <f t="shared" si="194"/>
        <v>0</v>
      </c>
      <c r="AC380" s="86">
        <f t="shared" si="194"/>
        <v>0</v>
      </c>
      <c r="AD380" s="86">
        <f t="shared" si="194"/>
        <v>0</v>
      </c>
      <c r="AE380" s="86">
        <f t="shared" si="194"/>
        <v>0</v>
      </c>
      <c r="AF380" s="86">
        <f t="shared" si="194"/>
        <v>0</v>
      </c>
      <c r="AG380" s="86">
        <f t="shared" ref="AG380:AL380" si="197">IF(AG$363,AG358*$M$366,AG358*$M$367)</f>
        <v>0</v>
      </c>
      <c r="AH380" s="86">
        <f t="shared" si="197"/>
        <v>0</v>
      </c>
      <c r="AI380" s="86">
        <f t="shared" si="197"/>
        <v>0</v>
      </c>
      <c r="AJ380" s="86">
        <f t="shared" si="197"/>
        <v>0</v>
      </c>
      <c r="AK380" s="86">
        <f t="shared" si="197"/>
        <v>0</v>
      </c>
      <c r="AL380" s="86">
        <f t="shared" si="197"/>
        <v>0</v>
      </c>
    </row>
    <row r="382" spans="3:38" x14ac:dyDescent="0.35">
      <c r="C382" s="16" t="s">
        <v>206</v>
      </c>
    </row>
    <row r="383" spans="3:38" x14ac:dyDescent="0.35">
      <c r="D383" s="17" t="s">
        <v>292</v>
      </c>
      <c r="K383" s="59" t="s">
        <v>247</v>
      </c>
      <c r="M383" s="1">
        <v>1.4E-2</v>
      </c>
    </row>
    <row r="385" spans="3:38" x14ac:dyDescent="0.35">
      <c r="C385" s="25">
        <v>1</v>
      </c>
      <c r="D385" s="17" t="s">
        <v>185</v>
      </c>
      <c r="K385" s="59" t="str">
        <f t="shared" ref="K385:K397" si="198">CurrencyUnit.In</f>
        <v>MMJPY</v>
      </c>
      <c r="L385" s="60">
        <f t="shared" ref="L385:L397" si="199" xml:space="preserve"> SUM(O385:AL385)</f>
        <v>0</v>
      </c>
      <c r="O385" s="87">
        <f>'Actual Data'!O123</f>
        <v>0</v>
      </c>
      <c r="P385" s="87">
        <f>'Actual Data'!P123</f>
        <v>0</v>
      </c>
      <c r="Q385" s="87">
        <f>'Actual Data'!Q123</f>
        <v>0</v>
      </c>
      <c r="R385" s="87">
        <f>'Actual Data'!R123</f>
        <v>0</v>
      </c>
      <c r="S385" s="86">
        <f t="shared" ref="S385:AL396" si="200">S369*$M$383</f>
        <v>0</v>
      </c>
      <c r="T385" s="86">
        <f t="shared" si="200"/>
        <v>0</v>
      </c>
      <c r="U385" s="86">
        <f t="shared" si="200"/>
        <v>0</v>
      </c>
      <c r="V385" s="86">
        <f t="shared" si="200"/>
        <v>0</v>
      </c>
      <c r="W385" s="86">
        <f t="shared" si="200"/>
        <v>0</v>
      </c>
      <c r="X385" s="86">
        <f t="shared" si="200"/>
        <v>0</v>
      </c>
      <c r="Y385" s="86">
        <f t="shared" si="200"/>
        <v>0</v>
      </c>
      <c r="Z385" s="86">
        <f t="shared" si="200"/>
        <v>0</v>
      </c>
      <c r="AA385" s="86">
        <f t="shared" si="200"/>
        <v>0</v>
      </c>
      <c r="AB385" s="86">
        <f t="shared" si="200"/>
        <v>0</v>
      </c>
      <c r="AC385" s="86">
        <f t="shared" si="200"/>
        <v>0</v>
      </c>
      <c r="AD385" s="86">
        <f t="shared" si="200"/>
        <v>0</v>
      </c>
      <c r="AE385" s="86">
        <f t="shared" si="200"/>
        <v>0</v>
      </c>
      <c r="AF385" s="86">
        <f t="shared" si="200"/>
        <v>0</v>
      </c>
      <c r="AG385" s="86">
        <f t="shared" si="200"/>
        <v>0</v>
      </c>
      <c r="AH385" s="86">
        <f t="shared" si="200"/>
        <v>0</v>
      </c>
      <c r="AI385" s="86">
        <f t="shared" si="200"/>
        <v>0</v>
      </c>
      <c r="AJ385" s="86">
        <f t="shared" si="200"/>
        <v>0</v>
      </c>
      <c r="AK385" s="86">
        <f t="shared" si="200"/>
        <v>0</v>
      </c>
      <c r="AL385" s="86">
        <f t="shared" si="200"/>
        <v>0</v>
      </c>
    </row>
    <row r="386" spans="3:38" x14ac:dyDescent="0.35">
      <c r="C386" s="25">
        <f t="shared" ref="C386:C396" si="201">C385+1</f>
        <v>2</v>
      </c>
      <c r="D386" s="17" t="s">
        <v>186</v>
      </c>
      <c r="K386" s="59" t="str">
        <f t="shared" si="198"/>
        <v>MMJPY</v>
      </c>
      <c r="L386" s="60">
        <f t="shared" si="199"/>
        <v>0</v>
      </c>
      <c r="O386" s="87">
        <f>'Actual Data'!O124</f>
        <v>0</v>
      </c>
      <c r="P386" s="87">
        <f>'Actual Data'!P124</f>
        <v>0</v>
      </c>
      <c r="Q386" s="87">
        <f>'Actual Data'!Q124</f>
        <v>0</v>
      </c>
      <c r="R386" s="87">
        <f>'Actual Data'!R124</f>
        <v>0</v>
      </c>
      <c r="S386" s="86">
        <f t="shared" ref="S386:AD386" si="202">S370*$M$383</f>
        <v>0</v>
      </c>
      <c r="T386" s="86">
        <f t="shared" si="202"/>
        <v>0</v>
      </c>
      <c r="U386" s="86">
        <f t="shared" si="202"/>
        <v>0</v>
      </c>
      <c r="V386" s="86">
        <f t="shared" si="202"/>
        <v>0</v>
      </c>
      <c r="W386" s="86">
        <f t="shared" si="202"/>
        <v>0</v>
      </c>
      <c r="X386" s="86">
        <f t="shared" si="202"/>
        <v>0</v>
      </c>
      <c r="Y386" s="86">
        <f t="shared" si="202"/>
        <v>0</v>
      </c>
      <c r="Z386" s="86">
        <f t="shared" si="202"/>
        <v>0</v>
      </c>
      <c r="AA386" s="86">
        <f t="shared" si="202"/>
        <v>0</v>
      </c>
      <c r="AB386" s="86">
        <f t="shared" si="202"/>
        <v>0</v>
      </c>
      <c r="AC386" s="86">
        <f t="shared" si="202"/>
        <v>0</v>
      </c>
      <c r="AD386" s="86">
        <f t="shared" si="202"/>
        <v>0</v>
      </c>
      <c r="AE386" s="86">
        <f t="shared" si="200"/>
        <v>0</v>
      </c>
      <c r="AF386" s="86">
        <f t="shared" si="200"/>
        <v>0</v>
      </c>
      <c r="AG386" s="86">
        <f t="shared" si="200"/>
        <v>0</v>
      </c>
      <c r="AH386" s="86">
        <f t="shared" si="200"/>
        <v>0</v>
      </c>
      <c r="AI386" s="86">
        <f t="shared" si="200"/>
        <v>0</v>
      </c>
      <c r="AJ386" s="86">
        <f t="shared" si="200"/>
        <v>0</v>
      </c>
      <c r="AK386" s="86">
        <f t="shared" si="200"/>
        <v>0</v>
      </c>
      <c r="AL386" s="86">
        <f t="shared" si="200"/>
        <v>0</v>
      </c>
    </row>
    <row r="387" spans="3:38" x14ac:dyDescent="0.35">
      <c r="C387" s="25">
        <f t="shared" si="201"/>
        <v>3</v>
      </c>
      <c r="D387" s="17" t="s">
        <v>187</v>
      </c>
      <c r="K387" s="59" t="str">
        <f t="shared" si="198"/>
        <v>MMJPY</v>
      </c>
      <c r="L387" s="60">
        <f t="shared" si="199"/>
        <v>2</v>
      </c>
      <c r="O387" s="87">
        <f>'Actual Data'!O125</f>
        <v>1</v>
      </c>
      <c r="P387" s="87">
        <f>'Actual Data'!P125</f>
        <v>1</v>
      </c>
      <c r="Q387" s="87">
        <f>'Actual Data'!Q125</f>
        <v>0</v>
      </c>
      <c r="R387" s="87">
        <f>'Actual Data'!R125</f>
        <v>0</v>
      </c>
      <c r="S387" s="86">
        <f t="shared" si="200"/>
        <v>0</v>
      </c>
      <c r="T387" s="86">
        <f t="shared" si="200"/>
        <v>0</v>
      </c>
      <c r="U387" s="86">
        <f t="shared" si="200"/>
        <v>0</v>
      </c>
      <c r="V387" s="86">
        <f t="shared" si="200"/>
        <v>0</v>
      </c>
      <c r="W387" s="86">
        <f t="shared" si="200"/>
        <v>0</v>
      </c>
      <c r="X387" s="86">
        <f t="shared" si="200"/>
        <v>0</v>
      </c>
      <c r="Y387" s="86">
        <f t="shared" si="200"/>
        <v>0</v>
      </c>
      <c r="Z387" s="86">
        <f t="shared" si="200"/>
        <v>0</v>
      </c>
      <c r="AA387" s="86">
        <f t="shared" si="200"/>
        <v>0</v>
      </c>
      <c r="AB387" s="86">
        <f t="shared" si="200"/>
        <v>0</v>
      </c>
      <c r="AC387" s="86">
        <f t="shared" si="200"/>
        <v>0</v>
      </c>
      <c r="AD387" s="86">
        <f t="shared" si="200"/>
        <v>0</v>
      </c>
      <c r="AE387" s="86">
        <f t="shared" si="200"/>
        <v>0</v>
      </c>
      <c r="AF387" s="86">
        <f t="shared" si="200"/>
        <v>0</v>
      </c>
      <c r="AG387" s="86">
        <f t="shared" si="200"/>
        <v>0</v>
      </c>
      <c r="AH387" s="86">
        <f t="shared" si="200"/>
        <v>0</v>
      </c>
      <c r="AI387" s="86">
        <f t="shared" si="200"/>
        <v>0</v>
      </c>
      <c r="AJ387" s="86">
        <f t="shared" si="200"/>
        <v>0</v>
      </c>
      <c r="AK387" s="86">
        <f t="shared" si="200"/>
        <v>0</v>
      </c>
      <c r="AL387" s="86">
        <f t="shared" si="200"/>
        <v>0</v>
      </c>
    </row>
    <row r="388" spans="3:38" x14ac:dyDescent="0.35">
      <c r="C388" s="25">
        <f t="shared" si="201"/>
        <v>4</v>
      </c>
      <c r="D388" s="17" t="s">
        <v>188</v>
      </c>
      <c r="K388" s="59" t="str">
        <f t="shared" si="198"/>
        <v>MMJPY</v>
      </c>
      <c r="L388" s="60">
        <f t="shared" si="199"/>
        <v>3</v>
      </c>
      <c r="O388" s="87">
        <f>'Actual Data'!O126</f>
        <v>2</v>
      </c>
      <c r="P388" s="87">
        <f>'Actual Data'!P126</f>
        <v>1</v>
      </c>
      <c r="Q388" s="87">
        <f>'Actual Data'!Q126</f>
        <v>0</v>
      </c>
      <c r="R388" s="87">
        <f>'Actual Data'!R126</f>
        <v>0</v>
      </c>
      <c r="S388" s="86">
        <f t="shared" si="200"/>
        <v>0</v>
      </c>
      <c r="T388" s="86">
        <f t="shared" si="200"/>
        <v>0</v>
      </c>
      <c r="U388" s="86">
        <f t="shared" si="200"/>
        <v>0</v>
      </c>
      <c r="V388" s="86">
        <f t="shared" si="200"/>
        <v>0</v>
      </c>
      <c r="W388" s="86">
        <f t="shared" si="200"/>
        <v>0</v>
      </c>
      <c r="X388" s="86">
        <f t="shared" si="200"/>
        <v>0</v>
      </c>
      <c r="Y388" s="86">
        <f t="shared" si="200"/>
        <v>0</v>
      </c>
      <c r="Z388" s="86">
        <f t="shared" si="200"/>
        <v>0</v>
      </c>
      <c r="AA388" s="86">
        <f t="shared" si="200"/>
        <v>0</v>
      </c>
      <c r="AB388" s="86">
        <f t="shared" si="200"/>
        <v>0</v>
      </c>
      <c r="AC388" s="86">
        <f t="shared" si="200"/>
        <v>0</v>
      </c>
      <c r="AD388" s="86">
        <f t="shared" si="200"/>
        <v>0</v>
      </c>
      <c r="AE388" s="86">
        <f t="shared" si="200"/>
        <v>0</v>
      </c>
      <c r="AF388" s="86">
        <f t="shared" si="200"/>
        <v>0</v>
      </c>
      <c r="AG388" s="86">
        <f t="shared" si="200"/>
        <v>0</v>
      </c>
      <c r="AH388" s="86">
        <f t="shared" si="200"/>
        <v>0</v>
      </c>
      <c r="AI388" s="86">
        <f t="shared" si="200"/>
        <v>0</v>
      </c>
      <c r="AJ388" s="86">
        <f t="shared" si="200"/>
        <v>0</v>
      </c>
      <c r="AK388" s="86">
        <f t="shared" si="200"/>
        <v>0</v>
      </c>
      <c r="AL388" s="86">
        <f t="shared" si="200"/>
        <v>0</v>
      </c>
    </row>
    <row r="389" spans="3:38" x14ac:dyDescent="0.35">
      <c r="C389" s="25">
        <f t="shared" si="201"/>
        <v>5</v>
      </c>
      <c r="D389" s="17" t="s">
        <v>189</v>
      </c>
      <c r="K389" s="59" t="str">
        <f t="shared" si="198"/>
        <v>MMJPY</v>
      </c>
      <c r="L389" s="60">
        <f t="shared" si="199"/>
        <v>3</v>
      </c>
      <c r="O389" s="87">
        <f>'Actual Data'!O127</f>
        <v>1</v>
      </c>
      <c r="P389" s="87">
        <f>'Actual Data'!P127</f>
        <v>1</v>
      </c>
      <c r="Q389" s="87">
        <f>'Actual Data'!Q127</f>
        <v>1</v>
      </c>
      <c r="R389" s="87">
        <f>'Actual Data'!R127</f>
        <v>0</v>
      </c>
      <c r="S389" s="86">
        <f t="shared" si="200"/>
        <v>0</v>
      </c>
      <c r="T389" s="86">
        <f t="shared" si="200"/>
        <v>0</v>
      </c>
      <c r="U389" s="86">
        <f t="shared" si="200"/>
        <v>0</v>
      </c>
      <c r="V389" s="86">
        <f t="shared" si="200"/>
        <v>0</v>
      </c>
      <c r="W389" s="86">
        <f t="shared" si="200"/>
        <v>0</v>
      </c>
      <c r="X389" s="86">
        <f t="shared" si="200"/>
        <v>0</v>
      </c>
      <c r="Y389" s="86">
        <f t="shared" si="200"/>
        <v>0</v>
      </c>
      <c r="Z389" s="86">
        <f t="shared" si="200"/>
        <v>0</v>
      </c>
      <c r="AA389" s="86">
        <f t="shared" si="200"/>
        <v>0</v>
      </c>
      <c r="AB389" s="86">
        <f t="shared" si="200"/>
        <v>0</v>
      </c>
      <c r="AC389" s="86">
        <f t="shared" si="200"/>
        <v>0</v>
      </c>
      <c r="AD389" s="86">
        <f t="shared" si="200"/>
        <v>0</v>
      </c>
      <c r="AE389" s="86">
        <f t="shared" si="200"/>
        <v>0</v>
      </c>
      <c r="AF389" s="86">
        <f t="shared" si="200"/>
        <v>0</v>
      </c>
      <c r="AG389" s="86">
        <f t="shared" si="200"/>
        <v>0</v>
      </c>
      <c r="AH389" s="86">
        <f t="shared" si="200"/>
        <v>0</v>
      </c>
      <c r="AI389" s="86">
        <f t="shared" si="200"/>
        <v>0</v>
      </c>
      <c r="AJ389" s="86">
        <f t="shared" si="200"/>
        <v>0</v>
      </c>
      <c r="AK389" s="86">
        <f t="shared" si="200"/>
        <v>0</v>
      </c>
      <c r="AL389" s="86">
        <f t="shared" si="200"/>
        <v>0</v>
      </c>
    </row>
    <row r="390" spans="3:38" x14ac:dyDescent="0.35">
      <c r="C390" s="25">
        <f t="shared" si="201"/>
        <v>6</v>
      </c>
      <c r="D390" s="17" t="s">
        <v>190</v>
      </c>
      <c r="K390" s="59" t="str">
        <f t="shared" si="198"/>
        <v>MMJPY</v>
      </c>
      <c r="L390" s="60">
        <f t="shared" si="199"/>
        <v>5.4729788888888891</v>
      </c>
      <c r="O390" s="87">
        <f>'Actual Data'!O128</f>
        <v>1</v>
      </c>
      <c r="P390" s="87">
        <f>'Actual Data'!P128</f>
        <v>1</v>
      </c>
      <c r="Q390" s="87">
        <f>'Actual Data'!Q128</f>
        <v>1</v>
      </c>
      <c r="R390" s="87">
        <f>'Actual Data'!R128</f>
        <v>1</v>
      </c>
      <c r="S390" s="86">
        <f t="shared" si="200"/>
        <v>0.47199444444444444</v>
      </c>
      <c r="T390" s="86">
        <f t="shared" si="200"/>
        <v>0.36512777777777777</v>
      </c>
      <c r="U390" s="86">
        <f t="shared" si="200"/>
        <v>0.36156555555555553</v>
      </c>
      <c r="V390" s="86">
        <f t="shared" si="200"/>
        <v>0.21195222222222224</v>
      </c>
      <c r="W390" s="86">
        <f t="shared" si="200"/>
        <v>6.2338888888888888E-2</v>
      </c>
      <c r="X390" s="86">
        <f t="shared" si="200"/>
        <v>0</v>
      </c>
      <c r="Y390" s="86">
        <f t="shared" si="200"/>
        <v>0</v>
      </c>
      <c r="Z390" s="86">
        <f t="shared" si="200"/>
        <v>0</v>
      </c>
      <c r="AA390" s="86">
        <f t="shared" si="200"/>
        <v>0</v>
      </c>
      <c r="AB390" s="86">
        <f t="shared" si="200"/>
        <v>0</v>
      </c>
      <c r="AC390" s="86">
        <f t="shared" si="200"/>
        <v>0</v>
      </c>
      <c r="AD390" s="86">
        <f t="shared" si="200"/>
        <v>0</v>
      </c>
      <c r="AE390" s="86">
        <f t="shared" si="200"/>
        <v>0</v>
      </c>
      <c r="AF390" s="86">
        <f t="shared" si="200"/>
        <v>0</v>
      </c>
      <c r="AG390" s="86">
        <f t="shared" si="200"/>
        <v>0</v>
      </c>
      <c r="AH390" s="86">
        <f t="shared" si="200"/>
        <v>0</v>
      </c>
      <c r="AI390" s="86">
        <f t="shared" si="200"/>
        <v>0</v>
      </c>
      <c r="AJ390" s="86">
        <f t="shared" si="200"/>
        <v>0</v>
      </c>
      <c r="AK390" s="86">
        <f t="shared" si="200"/>
        <v>0</v>
      </c>
      <c r="AL390" s="86">
        <f t="shared" si="200"/>
        <v>0</v>
      </c>
    </row>
    <row r="391" spans="3:38" x14ac:dyDescent="0.35">
      <c r="C391" s="25">
        <f t="shared" si="201"/>
        <v>7</v>
      </c>
      <c r="D391" s="17" t="s">
        <v>191</v>
      </c>
      <c r="K391" s="59" t="str">
        <f t="shared" si="198"/>
        <v>MMJPY</v>
      </c>
      <c r="L391" s="60">
        <f t="shared" si="199"/>
        <v>7.0800266666666669</v>
      </c>
      <c r="O391" s="87">
        <f>'Actual Data'!O129</f>
        <v>2</v>
      </c>
      <c r="P391" s="87">
        <f>'Actual Data'!P129</f>
        <v>1</v>
      </c>
      <c r="Q391" s="87">
        <f>'Actual Data'!Q129</f>
        <v>1</v>
      </c>
      <c r="R391" s="87">
        <f>'Actual Data'!R129</f>
        <v>1</v>
      </c>
      <c r="S391" s="86">
        <f t="shared" si="200"/>
        <v>0.60573333333333335</v>
      </c>
      <c r="T391" s="86">
        <f t="shared" si="200"/>
        <v>0.48253333333333337</v>
      </c>
      <c r="U391" s="86">
        <f t="shared" si="200"/>
        <v>0.50306666666666666</v>
      </c>
      <c r="V391" s="86">
        <f t="shared" si="200"/>
        <v>0.3305866666666667</v>
      </c>
      <c r="W391" s="86">
        <f t="shared" si="200"/>
        <v>0.15810666666666667</v>
      </c>
      <c r="X391" s="86">
        <f t="shared" si="200"/>
        <v>0</v>
      </c>
      <c r="Y391" s="86">
        <f t="shared" si="200"/>
        <v>0</v>
      </c>
      <c r="Z391" s="86">
        <f t="shared" si="200"/>
        <v>0</v>
      </c>
      <c r="AA391" s="86">
        <f t="shared" si="200"/>
        <v>0</v>
      </c>
      <c r="AB391" s="86">
        <f t="shared" si="200"/>
        <v>0</v>
      </c>
      <c r="AC391" s="86">
        <f t="shared" si="200"/>
        <v>0</v>
      </c>
      <c r="AD391" s="86">
        <f t="shared" si="200"/>
        <v>0</v>
      </c>
      <c r="AE391" s="86">
        <f t="shared" si="200"/>
        <v>0</v>
      </c>
      <c r="AF391" s="86">
        <f t="shared" si="200"/>
        <v>0</v>
      </c>
      <c r="AG391" s="86">
        <f t="shared" si="200"/>
        <v>0</v>
      </c>
      <c r="AH391" s="86">
        <f t="shared" si="200"/>
        <v>0</v>
      </c>
      <c r="AI391" s="86">
        <f t="shared" si="200"/>
        <v>0</v>
      </c>
      <c r="AJ391" s="86">
        <f t="shared" si="200"/>
        <v>0</v>
      </c>
      <c r="AK391" s="86">
        <f t="shared" si="200"/>
        <v>0</v>
      </c>
      <c r="AL391" s="86">
        <f t="shared" si="200"/>
        <v>0</v>
      </c>
    </row>
    <row r="392" spans="3:38" x14ac:dyDescent="0.35">
      <c r="C392" s="25">
        <f t="shared" si="201"/>
        <v>8</v>
      </c>
      <c r="D392" s="17" t="s">
        <v>192</v>
      </c>
      <c r="K392" s="59" t="str">
        <f t="shared" si="198"/>
        <v>MMJPY</v>
      </c>
      <c r="L392" s="60">
        <f t="shared" si="199"/>
        <v>27.899467777777776</v>
      </c>
      <c r="O392" s="87">
        <f>'Actual Data'!O130</f>
        <v>4</v>
      </c>
      <c r="P392" s="87">
        <f>'Actual Data'!P130</f>
        <v>4</v>
      </c>
      <c r="Q392" s="87">
        <f>'Actual Data'!Q130</f>
        <v>4</v>
      </c>
      <c r="R392" s="87">
        <f>'Actual Data'!R130</f>
        <v>3</v>
      </c>
      <c r="S392" s="86">
        <f t="shared" si="200"/>
        <v>2.1589944444444442</v>
      </c>
      <c r="T392" s="86">
        <f t="shared" si="200"/>
        <v>1.9074611111111108</v>
      </c>
      <c r="U392" s="86">
        <f t="shared" si="200"/>
        <v>2.3182988888888887</v>
      </c>
      <c r="V392" s="86">
        <f t="shared" si="200"/>
        <v>1.9661522222222221</v>
      </c>
      <c r="W392" s="86">
        <f t="shared" si="200"/>
        <v>1.6140055555555555</v>
      </c>
      <c r="X392" s="86">
        <f t="shared" si="200"/>
        <v>1.2618588888888886</v>
      </c>
      <c r="Y392" s="86">
        <f t="shared" si="200"/>
        <v>0.90971222222222214</v>
      </c>
      <c r="Z392" s="86">
        <f t="shared" si="200"/>
        <v>0.55756555555555543</v>
      </c>
      <c r="AA392" s="86">
        <f t="shared" si="200"/>
        <v>0.20541888888888885</v>
      </c>
      <c r="AB392" s="86">
        <f t="shared" si="200"/>
        <v>0</v>
      </c>
      <c r="AC392" s="86">
        <f t="shared" si="200"/>
        <v>0</v>
      </c>
      <c r="AD392" s="86">
        <f t="shared" si="200"/>
        <v>0</v>
      </c>
      <c r="AE392" s="86">
        <f t="shared" si="200"/>
        <v>0</v>
      </c>
      <c r="AF392" s="86">
        <f t="shared" si="200"/>
        <v>0</v>
      </c>
      <c r="AG392" s="86">
        <f t="shared" si="200"/>
        <v>0</v>
      </c>
      <c r="AH392" s="86">
        <f t="shared" si="200"/>
        <v>0</v>
      </c>
      <c r="AI392" s="86">
        <f t="shared" si="200"/>
        <v>0</v>
      </c>
      <c r="AJ392" s="86">
        <f t="shared" si="200"/>
        <v>0</v>
      </c>
      <c r="AK392" s="86">
        <f t="shared" si="200"/>
        <v>0</v>
      </c>
      <c r="AL392" s="86">
        <f t="shared" si="200"/>
        <v>0</v>
      </c>
    </row>
    <row r="393" spans="3:38" x14ac:dyDescent="0.35">
      <c r="C393" s="25">
        <f t="shared" si="201"/>
        <v>9</v>
      </c>
      <c r="D393" s="17" t="s">
        <v>193</v>
      </c>
      <c r="K393" s="59" t="str">
        <f t="shared" si="198"/>
        <v>MMJPY</v>
      </c>
      <c r="L393" s="60">
        <f t="shared" si="199"/>
        <v>36.534666666666659</v>
      </c>
      <c r="O393" s="87">
        <f>'Actual Data'!O131</f>
        <v>5</v>
      </c>
      <c r="P393" s="87">
        <f>'Actual Data'!P131</f>
        <v>4</v>
      </c>
      <c r="Q393" s="87">
        <f>'Actual Data'!Q131</f>
        <v>4</v>
      </c>
      <c r="R393" s="87">
        <f>'Actual Data'!R131</f>
        <v>4</v>
      </c>
      <c r="S393" s="86">
        <f t="shared" si="200"/>
        <v>2.5169666666666664</v>
      </c>
      <c r="T393" s="86">
        <f t="shared" si="200"/>
        <v>2.2915666666666663</v>
      </c>
      <c r="U393" s="86">
        <f t="shared" si="200"/>
        <v>2.8926333333333325</v>
      </c>
      <c r="V393" s="86">
        <f t="shared" si="200"/>
        <v>2.5770733333333329</v>
      </c>
      <c r="W393" s="86">
        <f t="shared" si="200"/>
        <v>2.2615133333333328</v>
      </c>
      <c r="X393" s="86">
        <f t="shared" si="200"/>
        <v>1.945953333333333</v>
      </c>
      <c r="Y393" s="86">
        <f t="shared" si="200"/>
        <v>1.6303933333333334</v>
      </c>
      <c r="Z393" s="86">
        <f t="shared" si="200"/>
        <v>1.3148333333333335</v>
      </c>
      <c r="AA393" s="86">
        <f t="shared" si="200"/>
        <v>0.99927333333333335</v>
      </c>
      <c r="AB393" s="86">
        <f t="shared" si="200"/>
        <v>0.6837133333333334</v>
      </c>
      <c r="AC393" s="86">
        <f t="shared" si="200"/>
        <v>0.36815333333333333</v>
      </c>
      <c r="AD393" s="86">
        <f t="shared" si="200"/>
        <v>5.2593333333333339E-2</v>
      </c>
      <c r="AE393" s="86">
        <f t="shared" si="200"/>
        <v>0</v>
      </c>
      <c r="AF393" s="86">
        <f t="shared" si="200"/>
        <v>0</v>
      </c>
      <c r="AG393" s="86">
        <f t="shared" si="200"/>
        <v>0</v>
      </c>
      <c r="AH393" s="86">
        <f t="shared" si="200"/>
        <v>0</v>
      </c>
      <c r="AI393" s="86">
        <f t="shared" si="200"/>
        <v>0</v>
      </c>
      <c r="AJ393" s="86">
        <f t="shared" si="200"/>
        <v>0</v>
      </c>
      <c r="AK393" s="86">
        <f t="shared" si="200"/>
        <v>0</v>
      </c>
      <c r="AL393" s="86">
        <f t="shared" si="200"/>
        <v>0</v>
      </c>
    </row>
    <row r="394" spans="3:38" x14ac:dyDescent="0.35">
      <c r="C394" s="25">
        <f t="shared" si="201"/>
        <v>10</v>
      </c>
      <c r="D394" s="17" t="s">
        <v>194</v>
      </c>
      <c r="K394" s="59" t="str">
        <f t="shared" si="198"/>
        <v>MMJPY</v>
      </c>
      <c r="L394" s="60">
        <f t="shared" si="199"/>
        <v>44.326399999999992</v>
      </c>
      <c r="O394" s="87">
        <f>'Actual Data'!O132</f>
        <v>5</v>
      </c>
      <c r="P394" s="87">
        <f>'Actual Data'!P132</f>
        <v>5</v>
      </c>
      <c r="Q394" s="87">
        <f>'Actual Data'!Q132</f>
        <v>5</v>
      </c>
      <c r="R394" s="87">
        <f>'Actual Data'!R132</f>
        <v>5</v>
      </c>
      <c r="S394" s="86">
        <f t="shared" si="200"/>
        <v>2.9774499999999993</v>
      </c>
      <c r="T394" s="86">
        <f t="shared" si="200"/>
        <v>2.7240499999999996</v>
      </c>
      <c r="U394" s="86">
        <f t="shared" si="200"/>
        <v>3.458909999999999</v>
      </c>
      <c r="V394" s="86">
        <f t="shared" si="200"/>
        <v>3.1041499999999993</v>
      </c>
      <c r="W394" s="86">
        <f t="shared" si="200"/>
        <v>2.7493899999999996</v>
      </c>
      <c r="X394" s="86">
        <f t="shared" si="200"/>
        <v>2.3946299999999998</v>
      </c>
      <c r="Y394" s="86">
        <f t="shared" si="200"/>
        <v>2.0398699999999996</v>
      </c>
      <c r="Z394" s="86">
        <f t="shared" si="200"/>
        <v>1.6851100000000001</v>
      </c>
      <c r="AA394" s="86">
        <f t="shared" si="200"/>
        <v>1.3303499999999999</v>
      </c>
      <c r="AB394" s="86">
        <f t="shared" si="200"/>
        <v>0.97559000000000007</v>
      </c>
      <c r="AC394" s="86">
        <f t="shared" si="200"/>
        <v>0.6208300000000001</v>
      </c>
      <c r="AD394" s="86">
        <f t="shared" si="200"/>
        <v>0.26606999999999997</v>
      </c>
      <c r="AE394" s="86">
        <f t="shared" si="200"/>
        <v>0</v>
      </c>
      <c r="AF394" s="86">
        <f t="shared" si="200"/>
        <v>0</v>
      </c>
      <c r="AG394" s="86">
        <f t="shared" si="200"/>
        <v>0</v>
      </c>
      <c r="AH394" s="86">
        <f t="shared" si="200"/>
        <v>0</v>
      </c>
      <c r="AI394" s="86">
        <f t="shared" si="200"/>
        <v>0</v>
      </c>
      <c r="AJ394" s="86">
        <f t="shared" si="200"/>
        <v>0</v>
      </c>
      <c r="AK394" s="86">
        <f t="shared" si="200"/>
        <v>0</v>
      </c>
      <c r="AL394" s="86">
        <f t="shared" si="200"/>
        <v>0</v>
      </c>
    </row>
    <row r="395" spans="3:38" x14ac:dyDescent="0.35">
      <c r="C395" s="25">
        <f t="shared" si="201"/>
        <v>11</v>
      </c>
      <c r="D395" s="17" t="s">
        <v>195</v>
      </c>
      <c r="K395" s="59" t="str">
        <f t="shared" si="198"/>
        <v>MMJPY</v>
      </c>
      <c r="L395" s="60">
        <f t="shared" si="199"/>
        <v>44.59</v>
      </c>
      <c r="O395" s="87">
        <f>'Actual Data'!O133</f>
        <v>0</v>
      </c>
      <c r="P395" s="87">
        <f>'Actual Data'!P133</f>
        <v>0</v>
      </c>
      <c r="Q395" s="87">
        <f>'Actual Data'!Q133</f>
        <v>0</v>
      </c>
      <c r="R395" s="87">
        <f>'Actual Data'!R133</f>
        <v>0</v>
      </c>
      <c r="S395" s="86">
        <f t="shared" si="200"/>
        <v>0</v>
      </c>
      <c r="T395" s="86">
        <f t="shared" si="200"/>
        <v>0</v>
      </c>
      <c r="U395" s="86">
        <f t="shared" si="200"/>
        <v>12.739999999999998</v>
      </c>
      <c r="V395" s="86">
        <f t="shared" si="200"/>
        <v>11.466000000000001</v>
      </c>
      <c r="W395" s="86">
        <f t="shared" si="200"/>
        <v>8.918000000000001</v>
      </c>
      <c r="X395" s="86">
        <f t="shared" si="200"/>
        <v>6.3699999999999992</v>
      </c>
      <c r="Y395" s="86">
        <f t="shared" si="200"/>
        <v>3.8220000000000001</v>
      </c>
      <c r="Z395" s="86">
        <f t="shared" si="200"/>
        <v>1.274</v>
      </c>
      <c r="AA395" s="86">
        <f t="shared" si="200"/>
        <v>0</v>
      </c>
      <c r="AB395" s="86">
        <f t="shared" si="200"/>
        <v>0</v>
      </c>
      <c r="AC395" s="86">
        <f t="shared" si="200"/>
        <v>0</v>
      </c>
      <c r="AD395" s="86">
        <f t="shared" si="200"/>
        <v>0</v>
      </c>
      <c r="AE395" s="86">
        <f t="shared" si="200"/>
        <v>0</v>
      </c>
      <c r="AF395" s="86">
        <f t="shared" si="200"/>
        <v>0</v>
      </c>
      <c r="AG395" s="86">
        <f t="shared" si="200"/>
        <v>0</v>
      </c>
      <c r="AH395" s="86">
        <f t="shared" si="200"/>
        <v>0</v>
      </c>
      <c r="AI395" s="86">
        <f t="shared" si="200"/>
        <v>0</v>
      </c>
      <c r="AJ395" s="86">
        <f t="shared" si="200"/>
        <v>0</v>
      </c>
      <c r="AK395" s="86">
        <f t="shared" si="200"/>
        <v>0</v>
      </c>
      <c r="AL395" s="86">
        <f t="shared" si="200"/>
        <v>0</v>
      </c>
    </row>
    <row r="396" spans="3:38" x14ac:dyDescent="0.35">
      <c r="C396" s="25">
        <f t="shared" si="201"/>
        <v>12</v>
      </c>
      <c r="D396" s="17" t="s">
        <v>196</v>
      </c>
      <c r="K396" s="59" t="str">
        <f t="shared" si="198"/>
        <v>MMJPY</v>
      </c>
      <c r="L396" s="60">
        <f t="shared" si="199"/>
        <v>75.460000000000008</v>
      </c>
      <c r="O396" s="87">
        <f>'Actual Data'!O134</f>
        <v>0</v>
      </c>
      <c r="P396" s="87">
        <f>'Actual Data'!P134</f>
        <v>0</v>
      </c>
      <c r="Q396" s="87">
        <f>'Actual Data'!Q134</f>
        <v>0</v>
      </c>
      <c r="R396" s="87">
        <f>'Actual Data'!R134</f>
        <v>0</v>
      </c>
      <c r="S396" s="86">
        <f t="shared" si="200"/>
        <v>0</v>
      </c>
      <c r="T396" s="86">
        <f t="shared" si="200"/>
        <v>0</v>
      </c>
      <c r="U396" s="86">
        <f t="shared" si="200"/>
        <v>0</v>
      </c>
      <c r="V396" s="86">
        <f t="shared" si="200"/>
        <v>21.56</v>
      </c>
      <c r="W396" s="86">
        <f t="shared" si="200"/>
        <v>19.404</v>
      </c>
      <c r="X396" s="86">
        <f t="shared" si="200"/>
        <v>15.092000000000001</v>
      </c>
      <c r="Y396" s="86">
        <f t="shared" si="200"/>
        <v>10.78</v>
      </c>
      <c r="Z396" s="86">
        <f t="shared" si="200"/>
        <v>6.4679999999999991</v>
      </c>
      <c r="AA396" s="86">
        <f t="shared" si="200"/>
        <v>2.1560000000000001</v>
      </c>
      <c r="AB396" s="86">
        <f t="shared" si="200"/>
        <v>0</v>
      </c>
      <c r="AC396" s="86">
        <f t="shared" si="200"/>
        <v>0</v>
      </c>
      <c r="AD396" s="86">
        <f t="shared" si="200"/>
        <v>0</v>
      </c>
      <c r="AE396" s="86">
        <f t="shared" si="200"/>
        <v>0</v>
      </c>
      <c r="AF396" s="86">
        <f t="shared" si="200"/>
        <v>0</v>
      </c>
      <c r="AG396" s="86">
        <f t="shared" ref="AG396:AL396" si="203">AG380*$M$383</f>
        <v>0</v>
      </c>
      <c r="AH396" s="86">
        <f t="shared" si="203"/>
        <v>0</v>
      </c>
      <c r="AI396" s="86">
        <f t="shared" si="203"/>
        <v>0</v>
      </c>
      <c r="AJ396" s="86">
        <f t="shared" si="203"/>
        <v>0</v>
      </c>
      <c r="AK396" s="86">
        <f t="shared" si="203"/>
        <v>0</v>
      </c>
      <c r="AL396" s="86">
        <f t="shared" si="203"/>
        <v>0</v>
      </c>
    </row>
    <row r="397" spans="3:38" x14ac:dyDescent="0.35">
      <c r="D397" s="8" t="s">
        <v>219</v>
      </c>
      <c r="E397" s="9"/>
      <c r="F397" s="9"/>
      <c r="G397" s="9"/>
      <c r="H397" s="9"/>
      <c r="I397" s="9"/>
      <c r="J397" s="9"/>
      <c r="K397" s="61" t="str">
        <f t="shared" si="198"/>
        <v>MMJPY</v>
      </c>
      <c r="L397" s="62">
        <f t="shared" si="199"/>
        <v>249.36353999999994</v>
      </c>
      <c r="M397" s="9"/>
      <c r="N397" s="9"/>
      <c r="O397" s="78">
        <f t="shared" ref="O397:X397" si="204">SUM(O385:O396)</f>
        <v>21</v>
      </c>
      <c r="P397" s="78">
        <f t="shared" si="204"/>
        <v>18</v>
      </c>
      <c r="Q397" s="78">
        <f t="shared" si="204"/>
        <v>16</v>
      </c>
      <c r="R397" s="78">
        <f t="shared" si="204"/>
        <v>14</v>
      </c>
      <c r="S397" s="78">
        <f t="shared" si="204"/>
        <v>8.7311388888888875</v>
      </c>
      <c r="T397" s="78">
        <f t="shared" si="204"/>
        <v>7.7707388888888875</v>
      </c>
      <c r="U397" s="78">
        <f t="shared" si="204"/>
        <v>22.274474444444444</v>
      </c>
      <c r="V397" s="78">
        <f t="shared" si="204"/>
        <v>41.215914444444444</v>
      </c>
      <c r="W397" s="78">
        <f t="shared" si="204"/>
        <v>35.167354444444442</v>
      </c>
      <c r="X397" s="78">
        <f t="shared" si="204"/>
        <v>27.064442222222219</v>
      </c>
      <c r="Y397" s="78">
        <f t="shared" ref="Y397:AL397" si="205">SUM(Y385:Y396)</f>
        <v>19.181975555555553</v>
      </c>
      <c r="Z397" s="78">
        <f t="shared" si="205"/>
        <v>11.299508888888887</v>
      </c>
      <c r="AA397" s="78">
        <f t="shared" si="205"/>
        <v>4.6910422222222223</v>
      </c>
      <c r="AB397" s="78">
        <f t="shared" si="205"/>
        <v>1.6593033333333334</v>
      </c>
      <c r="AC397" s="78">
        <f t="shared" si="205"/>
        <v>0.98898333333333344</v>
      </c>
      <c r="AD397" s="78">
        <f t="shared" si="205"/>
        <v>0.3186633333333333</v>
      </c>
      <c r="AE397" s="78">
        <f t="shared" si="205"/>
        <v>0</v>
      </c>
      <c r="AF397" s="78">
        <f t="shared" si="205"/>
        <v>0</v>
      </c>
      <c r="AG397" s="78">
        <f t="shared" si="205"/>
        <v>0</v>
      </c>
      <c r="AH397" s="78">
        <f t="shared" si="205"/>
        <v>0</v>
      </c>
      <c r="AI397" s="78">
        <f t="shared" si="205"/>
        <v>0</v>
      </c>
      <c r="AJ397" s="78">
        <f t="shared" si="205"/>
        <v>0</v>
      </c>
      <c r="AK397" s="78">
        <f t="shared" si="205"/>
        <v>0</v>
      </c>
      <c r="AL397" s="78">
        <f t="shared" si="205"/>
        <v>0</v>
      </c>
    </row>
  </sheetData>
  <phoneticPr fontId="2"/>
  <conditionalFormatting sqref="O5:AL5">
    <cfRule type="expression" dxfId="261" priority="21">
      <formula>O5="Fcst"</formula>
    </cfRule>
    <cfRule type="expression" dxfId="260" priority="22">
      <formula>O5="Act"</formula>
    </cfRule>
  </conditionalFormatting>
  <conditionalFormatting sqref="J4">
    <cfRule type="expression" dxfId="259" priority="19">
      <formula>J4=TRUE</formula>
    </cfRule>
    <cfRule type="expression" dxfId="258" priority="20">
      <formula>J4=FALSE</formula>
    </cfRule>
  </conditionalFormatting>
  <conditionalFormatting sqref="J3">
    <cfRule type="expression" dxfId="257" priority="17">
      <formula>J3="OK"</formula>
    </cfRule>
    <cfRule type="expression" dxfId="256" priority="18">
      <formula>J3="ERROR"</formula>
    </cfRule>
  </conditionalFormatting>
  <conditionalFormatting sqref="O9:AL10">
    <cfRule type="cellIs" dxfId="255" priority="23" stopIfTrue="1" operator="equal">
      <formula>TRUE</formula>
    </cfRule>
    <cfRule type="cellIs" dxfId="254" priority="24" stopIfTrue="1" operator="equal">
      <formula>FALSE</formula>
    </cfRule>
  </conditionalFormatting>
  <conditionalFormatting sqref="AA5:AD5">
    <cfRule type="expression" dxfId="253" priority="13">
      <formula>AA5="Fcst"</formula>
    </cfRule>
    <cfRule type="expression" dxfId="252" priority="14">
      <formula>AA5="Act"</formula>
    </cfRule>
  </conditionalFormatting>
  <conditionalFormatting sqref="AA9:AD10">
    <cfRule type="cellIs" dxfId="251" priority="15" stopIfTrue="1" operator="equal">
      <formula>TRUE</formula>
    </cfRule>
    <cfRule type="cellIs" dxfId="250" priority="16" stopIfTrue="1" operator="equal">
      <formula>FALSE</formula>
    </cfRule>
  </conditionalFormatting>
  <conditionalFormatting sqref="O200:AL211">
    <cfRule type="cellIs" dxfId="249" priority="11" stopIfTrue="1" operator="equal">
      <formula>TRUE</formula>
    </cfRule>
    <cfRule type="cellIs" dxfId="248" priority="12" stopIfTrue="1" operator="equal">
      <formula>FALSE</formula>
    </cfRule>
  </conditionalFormatting>
  <conditionalFormatting sqref="O216:AL227">
    <cfRule type="cellIs" dxfId="247" priority="9" stopIfTrue="1" operator="equal">
      <formula>TRUE</formula>
    </cfRule>
    <cfRule type="cellIs" dxfId="246" priority="10" stopIfTrue="1" operator="equal">
      <formula>FALSE</formula>
    </cfRule>
  </conditionalFormatting>
  <conditionalFormatting sqref="O289:AL300">
    <cfRule type="cellIs" dxfId="245" priority="7" stopIfTrue="1" operator="equal">
      <formula>TRUE</formula>
    </cfRule>
    <cfRule type="cellIs" dxfId="244" priority="8" stopIfTrue="1" operator="equal">
      <formula>FALSE</formula>
    </cfRule>
  </conditionalFormatting>
  <conditionalFormatting sqref="O303:AL314">
    <cfRule type="cellIs" dxfId="243" priority="5" stopIfTrue="1" operator="equal">
      <formula>TRUE</formula>
    </cfRule>
    <cfRule type="cellIs" dxfId="242" priority="6" stopIfTrue="1" operator="equal">
      <formula>FALSE</formula>
    </cfRule>
  </conditionalFormatting>
  <conditionalFormatting sqref="O317:AL328">
    <cfRule type="cellIs" dxfId="241" priority="3" stopIfTrue="1" operator="equal">
      <formula>TRUE</formula>
    </cfRule>
    <cfRule type="cellIs" dxfId="240" priority="4" stopIfTrue="1" operator="equal">
      <formula>FALSE</formula>
    </cfRule>
  </conditionalFormatting>
  <conditionalFormatting sqref="O363:AL363">
    <cfRule type="cellIs" dxfId="239" priority="1" stopIfTrue="1" operator="equal">
      <formula>TRUE</formula>
    </cfRule>
    <cfRule type="cellIs" dxfId="238"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8" sqref="O28"/>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3"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-1568</v>
      </c>
      <c r="O24" s="81">
        <v>-382</v>
      </c>
      <c r="P24" s="81">
        <v>-395</v>
      </c>
      <c r="Q24" s="81">
        <v>-405</v>
      </c>
      <c r="R24" s="81">
        <v>-386</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-1286</v>
      </c>
      <c r="O25" s="84">
        <v>-206</v>
      </c>
      <c r="P25" s="81">
        <v>-396</v>
      </c>
      <c r="Q25" s="81">
        <v>-374</v>
      </c>
      <c r="R25" s="81">
        <v>-310</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-1021</v>
      </c>
      <c r="O26" s="84">
        <v>-354</v>
      </c>
      <c r="P26" s="81">
        <v>-342</v>
      </c>
      <c r="Q26" s="81">
        <v>-166</v>
      </c>
      <c r="R26" s="81">
        <v>-159</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-69</v>
      </c>
      <c r="O27" s="84">
        <v>-21</v>
      </c>
      <c r="P27" s="81">
        <v>-18</v>
      </c>
      <c r="Q27" s="81">
        <v>-16</v>
      </c>
      <c r="R27" s="81">
        <v>-14</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-92</v>
      </c>
      <c r="O35" s="84">
        <v>-25</v>
      </c>
      <c r="P35" s="84">
        <v>-24</v>
      </c>
      <c r="Q35" s="84">
        <v>-22</v>
      </c>
      <c r="R35" s="84">
        <v>-21</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-657</v>
      </c>
      <c r="O38" s="84">
        <v>-141</v>
      </c>
      <c r="P38" s="84">
        <v>-127</v>
      </c>
      <c r="Q38" s="84">
        <v>-179</v>
      </c>
      <c r="R38" s="84">
        <v>-210</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415</v>
      </c>
      <c r="O95" s="81">
        <v>139</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427</v>
      </c>
      <c r="O96" s="81">
        <v>0</v>
      </c>
      <c r="P96" s="81">
        <v>183</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73</v>
      </c>
      <c r="O97" s="81">
        <v>0</v>
      </c>
      <c r="P97" s="81">
        <v>0</v>
      </c>
      <c r="Q97" s="81">
        <v>44</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0</v>
      </c>
      <c r="Q98" s="81">
        <v>23</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0</v>
      </c>
      <c r="Q99" s="81">
        <v>26</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0</v>
      </c>
      <c r="P100" s="81">
        <v>54</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0</v>
      </c>
      <c r="O101" s="81">
        <v>0</v>
      </c>
      <c r="P101" s="81">
        <v>0</v>
      </c>
      <c r="Q101" s="81">
        <v>0</v>
      </c>
      <c r="R101" s="81">
        <v>0</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0</v>
      </c>
      <c r="O102" s="81">
        <v>0</v>
      </c>
      <c r="P102" s="81">
        <v>0</v>
      </c>
      <c r="Q102" s="81">
        <v>0</v>
      </c>
      <c r="R102" s="81">
        <v>0</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1286</v>
      </c>
      <c r="M105" s="9"/>
      <c r="N105" s="9"/>
      <c r="O105" s="78">
        <f>SUM(O93:O104)</f>
        <v>206</v>
      </c>
      <c r="P105" s="13">
        <f>SUM(P93:P104)</f>
        <v>396</v>
      </c>
      <c r="Q105" s="13">
        <f>SUM(Q93:Q104)</f>
        <v>374</v>
      </c>
      <c r="R105" s="13">
        <f>SUM(R93:R104)</f>
        <v>310</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6</v>
      </c>
      <c r="O109" s="81">
        <v>6</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146</v>
      </c>
      <c r="O110" s="81">
        <v>92</v>
      </c>
      <c r="P110" s="81">
        <v>54</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244</v>
      </c>
      <c r="O111" s="81">
        <v>122</v>
      </c>
      <c r="P111" s="81">
        <v>122</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109</v>
      </c>
      <c r="O112" s="81">
        <v>29</v>
      </c>
      <c r="P112" s="81">
        <v>29</v>
      </c>
      <c r="Q112" s="81">
        <v>29</v>
      </c>
      <c r="R112" s="81">
        <v>22</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123</v>
      </c>
      <c r="O116" s="81">
        <v>27</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117</v>
      </c>
      <c r="O117" s="81">
        <v>9</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1021</v>
      </c>
      <c r="M120" s="9"/>
      <c r="N120" s="9"/>
      <c r="O120" s="78">
        <f>SUM(O108:O119)</f>
        <v>354</v>
      </c>
      <c r="P120" s="13">
        <f>SUM(P108:P119)</f>
        <v>342</v>
      </c>
      <c r="Q120" s="13">
        <f>SUM(Q108:Q119)</f>
        <v>166</v>
      </c>
      <c r="R120" s="13">
        <f>SUM(R108:R119)</f>
        <v>159</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2</v>
      </c>
      <c r="O125" s="81">
        <v>1</v>
      </c>
      <c r="P125" s="81">
        <v>1</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3</v>
      </c>
      <c r="O126" s="81">
        <v>2</v>
      </c>
      <c r="P126" s="81">
        <v>1</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3</v>
      </c>
      <c r="O127" s="81">
        <v>1</v>
      </c>
      <c r="P127" s="81">
        <v>1</v>
      </c>
      <c r="Q127" s="81">
        <v>1</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4</v>
      </c>
      <c r="O128" s="81">
        <v>1</v>
      </c>
      <c r="P128" s="81">
        <v>1</v>
      </c>
      <c r="Q128" s="81">
        <v>1</v>
      </c>
      <c r="R128" s="81">
        <v>1</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5</v>
      </c>
      <c r="O129" s="81">
        <v>2</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15</v>
      </c>
      <c r="O130" s="81">
        <v>4</v>
      </c>
      <c r="P130" s="81">
        <v>4</v>
      </c>
      <c r="Q130" s="81">
        <v>4</v>
      </c>
      <c r="R130" s="81">
        <v>3</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17</v>
      </c>
      <c r="O131" s="81">
        <v>5</v>
      </c>
      <c r="P131" s="81">
        <v>4</v>
      </c>
      <c r="Q131" s="81">
        <v>4</v>
      </c>
      <c r="R131" s="81">
        <v>4</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20</v>
      </c>
      <c r="O132" s="81">
        <v>5</v>
      </c>
      <c r="P132" s="81">
        <v>5</v>
      </c>
      <c r="Q132" s="81">
        <v>5</v>
      </c>
      <c r="R132" s="81">
        <v>5</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69</v>
      </c>
      <c r="M135" s="9"/>
      <c r="N135" s="9"/>
      <c r="O135" s="78">
        <f>SUM(O123:O134)</f>
        <v>21</v>
      </c>
      <c r="P135" s="13">
        <f>SUM(P123:P134)</f>
        <v>18</v>
      </c>
      <c r="Q135" s="13">
        <f>SUM(Q123:Q134)</f>
        <v>16</v>
      </c>
      <c r="R135" s="13">
        <f>SUM(R123:R134)</f>
        <v>14</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4">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4">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6</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146</v>
      </c>
      <c r="O161" s="81">
        <v>54</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244</v>
      </c>
      <c r="O162" s="81">
        <v>122</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110</v>
      </c>
      <c r="O163" s="81">
        <v>80</v>
      </c>
      <c r="P163" s="81">
        <v>51</v>
      </c>
      <c r="Q163" s="81">
        <v>22</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129</v>
      </c>
      <c r="O164" s="81">
        <v>113</v>
      </c>
      <c r="P164" s="81">
        <v>98</v>
      </c>
      <c r="Q164" s="81">
        <v>83</v>
      </c>
      <c r="R164" s="81">
        <v>67</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157</v>
      </c>
      <c r="O165" s="81">
        <v>140</v>
      </c>
      <c r="P165" s="81">
        <v>122</v>
      </c>
      <c r="Q165" s="81">
        <v>104</v>
      </c>
      <c r="R165" s="81">
        <v>87</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452</v>
      </c>
      <c r="O166" s="81">
        <v>416</v>
      </c>
      <c r="P166" s="81">
        <v>380</v>
      </c>
      <c r="Q166" s="81">
        <v>345</v>
      </c>
      <c r="R166" s="81">
        <v>309</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483</v>
      </c>
      <c r="O167" s="81">
        <v>456</v>
      </c>
      <c r="P167" s="81">
        <v>424</v>
      </c>
      <c r="Q167" s="81">
        <v>392</v>
      </c>
      <c r="R167" s="81">
        <v>360</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543</v>
      </c>
      <c r="O168" s="81">
        <v>534</v>
      </c>
      <c r="P168" s="81">
        <v>498</v>
      </c>
      <c r="Q168" s="81">
        <v>461</v>
      </c>
      <c r="R168" s="81">
        <v>425</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2"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2022-06-23T04:15:31Z</dcterms:modified>
</cp:coreProperties>
</file>