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7 - Ship Case\"/>
    </mc:Choice>
  </mc:AlternateContent>
  <xr:revisionPtr revIDLastSave="0" documentId="8_{1FA1B169-C217-4484-B446-2E995FCE4CDE}"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9" i="13" l="1"/>
  <c r="Q39" i="13"/>
  <c r="P39" i="13"/>
  <c r="O39" i="13"/>
  <c r="S37" i="13"/>
  <c r="R37" i="13"/>
  <c r="Q37" i="13"/>
  <c r="P37" i="13"/>
  <c r="O37" i="13"/>
  <c r="R33" i="13"/>
  <c r="Q33" i="13"/>
  <c r="P33" i="13"/>
  <c r="O33" i="13"/>
  <c r="R29" i="13"/>
  <c r="Q29" i="13"/>
  <c r="P29" i="13"/>
  <c r="O29" i="13"/>
  <c r="R21" i="13"/>
  <c r="Q21" i="13"/>
  <c r="P21" i="13"/>
  <c r="O21" i="13"/>
  <c r="R33" i="14"/>
  <c r="Q33" i="14"/>
  <c r="P33" i="14"/>
  <c r="O33" i="14"/>
  <c r="R29" i="14"/>
  <c r="Q29" i="14"/>
  <c r="P29" i="14"/>
  <c r="O29" i="14"/>
  <c r="K211" i="14"/>
  <c r="K208" i="14"/>
  <c r="R205" i="14"/>
  <c r="Q205" i="14"/>
  <c r="P205" i="14"/>
  <c r="O205" i="14"/>
  <c r="N205" i="14"/>
  <c r="K72" i="14"/>
  <c r="K71" i="14"/>
  <c r="O68" i="14"/>
  <c r="K68" i="14"/>
  <c r="K67" i="14"/>
  <c r="K66" i="14"/>
  <c r="K65" i="14"/>
  <c r="K64" i="14"/>
  <c r="R61" i="14"/>
  <c r="Q61" i="14"/>
  <c r="P61" i="14"/>
  <c r="O61" i="14"/>
  <c r="O72" i="14" s="1"/>
  <c r="K61" i="14"/>
  <c r="K60" i="14"/>
  <c r="K59" i="14"/>
  <c r="K58" i="14"/>
  <c r="K57" i="14"/>
  <c r="K56" i="14"/>
  <c r="K55" i="14"/>
  <c r="K54" i="14"/>
  <c r="K51" i="14"/>
  <c r="K50" i="14"/>
  <c r="K49" i="14"/>
  <c r="K48" i="14"/>
  <c r="K47" i="14"/>
  <c r="K46" i="14"/>
  <c r="K45" i="14"/>
  <c r="K44" i="14"/>
  <c r="O51" i="14"/>
  <c r="O71" i="14" s="1"/>
  <c r="O73" i="14" s="1"/>
  <c r="K43" i="14"/>
  <c r="K140" i="13"/>
  <c r="K138" i="13"/>
  <c r="K129" i="13"/>
  <c r="K128" i="13"/>
  <c r="K127" i="13"/>
  <c r="K135" i="13"/>
  <c r="K134" i="13"/>
  <c r="K133" i="13"/>
  <c r="M190" i="13"/>
  <c r="M189" i="13"/>
  <c r="M188" i="13"/>
  <c r="M187" i="13"/>
  <c r="K196" i="13"/>
  <c r="K195" i="13"/>
  <c r="K194" i="13"/>
  <c r="K187" i="13"/>
  <c r="M177" i="13"/>
  <c r="M176" i="13"/>
  <c r="M175" i="13"/>
  <c r="M174" i="13"/>
  <c r="K183" i="13"/>
  <c r="K182" i="13"/>
  <c r="K181" i="13"/>
  <c r="K174" i="13"/>
  <c r="M164" i="13"/>
  <c r="M163" i="13"/>
  <c r="M162" i="13"/>
  <c r="M161" i="13"/>
  <c r="K170" i="13"/>
  <c r="K169" i="13"/>
  <c r="K168" i="13"/>
  <c r="K161" i="13"/>
  <c r="K157" i="13"/>
  <c r="K156" i="13"/>
  <c r="K155" i="13"/>
  <c r="M151" i="13"/>
  <c r="M150" i="13"/>
  <c r="M149" i="13"/>
  <c r="M148" i="13"/>
  <c r="K148" i="13"/>
  <c r="K119" i="13"/>
  <c r="K118" i="13"/>
  <c r="K117" i="13"/>
  <c r="K116" i="13"/>
  <c r="K115" i="13"/>
  <c r="K238" i="14"/>
  <c r="K232" i="14"/>
  <c r="K225" i="14"/>
  <c r="K219" i="14"/>
  <c r="R112" i="13"/>
  <c r="R32" i="13" s="1"/>
  <c r="Q112" i="13"/>
  <c r="Q32" i="13" s="1"/>
  <c r="P112" i="13"/>
  <c r="P32" i="13" s="1"/>
  <c r="O112" i="13"/>
  <c r="O32" i="13" s="1"/>
  <c r="K112" i="13"/>
  <c r="K111" i="13"/>
  <c r="R108" i="13"/>
  <c r="R31" i="13" s="1"/>
  <c r="Q108" i="13"/>
  <c r="Q31" i="13" s="1"/>
  <c r="P108" i="13"/>
  <c r="P31" i="13" s="1"/>
  <c r="O108" i="13"/>
  <c r="O31" i="13" s="1"/>
  <c r="K108" i="13"/>
  <c r="K107" i="13"/>
  <c r="R104" i="13"/>
  <c r="R30" i="13" s="1"/>
  <c r="Q104" i="13"/>
  <c r="Q30" i="13" s="1"/>
  <c r="P104" i="13"/>
  <c r="P30" i="13" s="1"/>
  <c r="O104" i="13"/>
  <c r="O30" i="13" s="1"/>
  <c r="K104" i="13"/>
  <c r="O102" i="13"/>
  <c r="K102" i="13"/>
  <c r="K101" i="13"/>
  <c r="M111" i="13" l="1"/>
  <c r="AC112" i="13" s="1"/>
  <c r="AC32" i="13" s="1"/>
  <c r="M107" i="13"/>
  <c r="AK108" i="13" s="1"/>
  <c r="AK31" i="13" s="1"/>
  <c r="X108" i="13" l="1"/>
  <c r="X31" i="13" s="1"/>
  <c r="AB108" i="13"/>
  <c r="AB31" i="13" s="1"/>
  <c r="AA112" i="13"/>
  <c r="AA32" i="13" s="1"/>
  <c r="U108" i="13"/>
  <c r="U31" i="13" s="1"/>
  <c r="AK112" i="13"/>
  <c r="AK32" i="13" s="1"/>
  <c r="AJ108" i="13"/>
  <c r="AJ31" i="13" s="1"/>
  <c r="V108" i="13"/>
  <c r="V31" i="13" s="1"/>
  <c r="AI108" i="13"/>
  <c r="AI31" i="13" s="1"/>
  <c r="AJ112" i="13"/>
  <c r="AJ32" i="13" s="1"/>
  <c r="W108" i="13"/>
  <c r="W31" i="13" s="1"/>
  <c r="AD112" i="13"/>
  <c r="AD32" i="13" s="1"/>
  <c r="Y108" i="13"/>
  <c r="Y31" i="13" s="1"/>
  <c r="S108" i="13"/>
  <c r="S31" i="13" s="1"/>
  <c r="AF112" i="13"/>
  <c r="AF32" i="13" s="1"/>
  <c r="AH112" i="13"/>
  <c r="AH32" i="13" s="1"/>
  <c r="AB112" i="13"/>
  <c r="AB32" i="13" s="1"/>
  <c r="AL108" i="13"/>
  <c r="AL31" i="13" s="1"/>
  <c r="Z112" i="13"/>
  <c r="Z32" i="13" s="1"/>
  <c r="AE112" i="13"/>
  <c r="AE32" i="13" s="1"/>
  <c r="AC108" i="13"/>
  <c r="AC31" i="13" s="1"/>
  <c r="AG112" i="13"/>
  <c r="AG32" i="13" s="1"/>
  <c r="AL112" i="13"/>
  <c r="AL32" i="13" s="1"/>
  <c r="T108" i="13"/>
  <c r="T31" i="13" s="1"/>
  <c r="AE108" i="13"/>
  <c r="AE31" i="13" s="1"/>
  <c r="AD108" i="13"/>
  <c r="AD31" i="13" s="1"/>
  <c r="AG108" i="13"/>
  <c r="AG31" i="13" s="1"/>
  <c r="Y112" i="13"/>
  <c r="Y32" i="13" s="1"/>
  <c r="AA108" i="13"/>
  <c r="AA31" i="13" s="1"/>
  <c r="AF108" i="13"/>
  <c r="AF31" i="13" s="1"/>
  <c r="AH108" i="13"/>
  <c r="AH31" i="13" s="1"/>
  <c r="Z108" i="13"/>
  <c r="Z31" i="13" s="1"/>
  <c r="AI112" i="13"/>
  <c r="AI32" i="13" s="1"/>
  <c r="X112" i="13"/>
  <c r="X32" i="13" s="1"/>
  <c r="W112" i="13"/>
  <c r="W32" i="13" s="1"/>
  <c r="V112" i="13"/>
  <c r="V32" i="13" s="1"/>
  <c r="U112" i="13"/>
  <c r="U32" i="13" s="1"/>
  <c r="T112" i="13"/>
  <c r="T32" i="13" s="1"/>
  <c r="S112" i="13"/>
  <c r="S32" i="13" s="1"/>
  <c r="L108" i="13" l="1"/>
  <c r="L112" i="13"/>
  <c r="R98" i="13" l="1"/>
  <c r="R28" i="13" s="1"/>
  <c r="Q98" i="13"/>
  <c r="Q28" i="13" s="1"/>
  <c r="P98" i="13"/>
  <c r="P28" i="13" s="1"/>
  <c r="O98" i="13"/>
  <c r="O28" i="13" s="1"/>
  <c r="K91" i="13"/>
  <c r="K93" i="13"/>
  <c r="K88" i="13"/>
  <c r="K86" i="13"/>
  <c r="K98" i="13"/>
  <c r="K97" i="13"/>
  <c r="K96"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82"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78"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74" i="13"/>
  <c r="R70" i="13"/>
  <c r="R24" i="13" s="1"/>
  <c r="Q70" i="13"/>
  <c r="Q24" i="13" s="1"/>
  <c r="P70" i="13"/>
  <c r="P24" i="13" s="1"/>
  <c r="O70" i="13"/>
  <c r="O24" i="13" s="1"/>
  <c r="K95" i="15"/>
  <c r="K47" i="15"/>
  <c r="M65" i="13"/>
  <c r="M69" i="13" s="1"/>
  <c r="K65" i="13"/>
  <c r="K63" i="13"/>
  <c r="K70" i="13"/>
  <c r="K69"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P397" i="15" l="1"/>
  <c r="P82" i="13" s="1"/>
  <c r="P27" i="13" s="1"/>
  <c r="Q397" i="15"/>
  <c r="Q82" i="13" s="1"/>
  <c r="Q27" i="13" s="1"/>
  <c r="R397" i="15"/>
  <c r="R82" i="13" s="1"/>
  <c r="R27" i="13" s="1"/>
  <c r="O397" i="15"/>
  <c r="O82" i="13" s="1"/>
  <c r="O27" i="13" s="1"/>
  <c r="V227" i="15"/>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55" i="13" s="1"/>
  <c r="O22" i="13" s="1"/>
  <c r="P128" i="15"/>
  <c r="Q128" i="15"/>
  <c r="R128" i="15"/>
  <c r="Q162" i="15"/>
  <c r="Q55" i="13" s="1"/>
  <c r="Q22" i="13" s="1"/>
  <c r="P162" i="15"/>
  <c r="P55" i="13" s="1"/>
  <c r="P22" i="13" s="1"/>
  <c r="R162" i="15"/>
  <c r="R55" i="13" s="1"/>
  <c r="R22" i="13" s="1"/>
  <c r="O128" i="15"/>
  <c r="L59" i="13"/>
  <c r="R51" i="13" l="1"/>
  <c r="R20" i="13" s="1"/>
  <c r="Q51" i="13"/>
  <c r="Q20" i="13" s="1"/>
  <c r="P51" i="13"/>
  <c r="P20" i="13" s="1"/>
  <c r="O51"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47" i="13" l="1"/>
  <c r="O19" i="13" s="1"/>
  <c r="R47" i="13"/>
  <c r="R19" i="13" s="1"/>
  <c r="Q47" i="13"/>
  <c r="Q19" i="13" s="1"/>
  <c r="P47" i="13"/>
  <c r="P19"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X240" i="15" l="1"/>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AB193" i="15" l="1"/>
  <c r="AB227" i="15" s="1"/>
  <c r="AB255" i="15" s="1"/>
  <c r="AA211" i="15"/>
  <c r="Y269" i="15"/>
  <c r="Y240" i="15"/>
  <c r="Y268" i="15" s="1"/>
  <c r="AA192" i="15"/>
  <c r="AA226" i="15" s="1"/>
  <c r="AA254" i="15" s="1"/>
  <c r="Z210" i="15"/>
  <c r="Z241" i="15"/>
  <c r="Z269" i="15" s="1"/>
  <c r="O37" i="14"/>
  <c r="O39" i="14" s="1"/>
  <c r="P37" i="14"/>
  <c r="P39" i="14" s="1"/>
  <c r="Q37" i="14"/>
  <c r="Q39" i="14" s="1"/>
  <c r="R37" i="14"/>
  <c r="R39" i="14" s="1"/>
  <c r="P68" i="14" l="1"/>
  <c r="P72" i="14" s="1"/>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R68" i="14" l="1"/>
  <c r="R72" i="14" s="1"/>
  <c r="Q68" i="14"/>
  <c r="Q72" i="14" s="1"/>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Q51" i="14" l="1"/>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AC269" i="15" l="1"/>
  <c r="AC240" i="15"/>
  <c r="AC268" i="15" s="1"/>
  <c r="AD241" i="15"/>
  <c r="AD269" i="15" s="1"/>
  <c r="AF193" i="15"/>
  <c r="AF227" i="15" s="1"/>
  <c r="AF255" i="15" s="1"/>
  <c r="AE211" i="15"/>
  <c r="AE192" i="15"/>
  <c r="AE226" i="15" s="1"/>
  <c r="AE254" i="15" s="1"/>
  <c r="AD210" i="15"/>
  <c r="L119" i="14"/>
  <c r="L121" i="14"/>
  <c r="L112" i="14"/>
  <c r="L132" i="14"/>
  <c r="L93" i="14"/>
  <c r="L98" i="14"/>
  <c r="L108" i="14"/>
  <c r="AE241" i="15" l="1"/>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207" i="15"/>
  <c r="P185" i="15"/>
  <c r="P219" i="15" s="1"/>
  <c r="P247" i="15" s="1"/>
  <c r="O203" i="15"/>
  <c r="P186" i="15"/>
  <c r="P220" i="15" s="1"/>
  <c r="P248" i="15" s="1"/>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24" i="13" s="1"/>
  <c r="O132" i="13" s="1"/>
  <c r="O135"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328" i="15" l="1"/>
  <c r="O324" i="15"/>
  <c r="P189" i="15"/>
  <c r="P223" i="15" s="1"/>
  <c r="P251" i="15" s="1"/>
  <c r="O209" i="15"/>
  <c r="P191" i="15"/>
  <c r="P225" i="15" s="1"/>
  <c r="P253" i="15" s="1"/>
  <c r="O326" i="15"/>
  <c r="O206" i="15"/>
  <c r="O236" i="15" s="1"/>
  <c r="O180" i="13"/>
  <c r="O182" i="13" s="1"/>
  <c r="O117" i="13" s="1"/>
  <c r="O167" i="13"/>
  <c r="O193" i="13"/>
  <c r="O154" i="13"/>
  <c r="O155"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42" i="15"/>
  <c r="O358" i="15" s="1"/>
  <c r="O380" i="15" s="1"/>
  <c r="O318" i="15"/>
  <c r="O320" i="15"/>
  <c r="O334" i="15" s="1"/>
  <c r="O323" i="15"/>
  <c r="O337" i="15" s="1"/>
  <c r="O338" i="15"/>
  <c r="O333" i="15"/>
  <c r="O321" i="15"/>
  <c r="O335" i="15" s="1"/>
  <c r="O128" i="13" s="1"/>
  <c r="O317" i="15"/>
  <c r="O331" i="15" s="1"/>
  <c r="O347" i="15" s="1"/>
  <c r="O369" i="15" s="1"/>
  <c r="O233" i="15"/>
  <c r="Q185" i="15"/>
  <c r="Q219" i="15" s="1"/>
  <c r="Q247" i="15" s="1"/>
  <c r="P203" i="15"/>
  <c r="O239" i="15"/>
  <c r="Q191" i="15"/>
  <c r="Q225" i="15" s="1"/>
  <c r="Q253" i="15" s="1"/>
  <c r="P209" i="15"/>
  <c r="O230" i="15"/>
  <c r="Q184" i="15"/>
  <c r="Q218" i="15" s="1"/>
  <c r="Q246" i="15" s="1"/>
  <c r="P202" i="15"/>
  <c r="O235" i="15"/>
  <c r="O237" i="15"/>
  <c r="Q187" i="15"/>
  <c r="Q221" i="15" s="1"/>
  <c r="Q249" i="15" s="1"/>
  <c r="P205" i="15"/>
  <c r="Q186" i="15"/>
  <c r="Q220" i="15" s="1"/>
  <c r="Q248" i="15" s="1"/>
  <c r="P204" i="15"/>
  <c r="Q189" i="15"/>
  <c r="Q223" i="15" s="1"/>
  <c r="Q251" i="15" s="1"/>
  <c r="P207" i="15"/>
  <c r="P172" i="15"/>
  <c r="P167" i="15"/>
  <c r="O47" i="15"/>
  <c r="O166" i="15" s="1"/>
  <c r="O168" i="15" s="1"/>
  <c r="O87"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124" i="13" l="1"/>
  <c r="P132" i="13" s="1"/>
  <c r="P135" i="13" s="1"/>
  <c r="P36" i="13" s="1"/>
  <c r="P323" i="15"/>
  <c r="Q188" i="15"/>
  <c r="Q222" i="15" s="1"/>
  <c r="Q250" i="15" s="1"/>
  <c r="P206" i="15"/>
  <c r="P208" i="15"/>
  <c r="P238" i="15" s="1"/>
  <c r="O181" i="13"/>
  <c r="O183" i="13" s="1"/>
  <c r="O195" i="13"/>
  <c r="O118" i="13" s="1"/>
  <c r="O194" i="13"/>
  <c r="P180" i="13"/>
  <c r="P181" i="13" s="1"/>
  <c r="P167" i="13"/>
  <c r="P193" i="13"/>
  <c r="P154" i="13"/>
  <c r="P155" i="13" s="1"/>
  <c r="O156" i="13"/>
  <c r="O168" i="13"/>
  <c r="O169" i="13"/>
  <c r="O116" i="13" s="1"/>
  <c r="P200" i="15"/>
  <c r="P230" i="15" s="1"/>
  <c r="O88"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28" i="13" s="1"/>
  <c r="P317" i="15"/>
  <c r="P331" i="15" s="1"/>
  <c r="P347" i="15" s="1"/>
  <c r="P369" i="15" s="1"/>
  <c r="P334" i="15"/>
  <c r="P337" i="15"/>
  <c r="P327" i="15"/>
  <c r="P341" i="15" s="1"/>
  <c r="P357" i="15" s="1"/>
  <c r="P379" i="15" s="1"/>
  <c r="P237" i="15"/>
  <c r="P233" i="15"/>
  <c r="R189" i="15"/>
  <c r="R223" i="15" s="1"/>
  <c r="R251" i="15" s="1"/>
  <c r="Q207" i="15"/>
  <c r="R182" i="15"/>
  <c r="R216" i="15" s="1"/>
  <c r="R244" i="15" s="1"/>
  <c r="R185" i="15"/>
  <c r="R219" i="15" s="1"/>
  <c r="R247" i="15" s="1"/>
  <c r="Q203" i="15"/>
  <c r="P234" i="15"/>
  <c r="P239" i="15"/>
  <c r="R186" i="15"/>
  <c r="R220" i="15" s="1"/>
  <c r="R248" i="15" s="1"/>
  <c r="Q204" i="15"/>
  <c r="R191" i="15"/>
  <c r="R225" i="15" s="1"/>
  <c r="R253" i="15" s="1"/>
  <c r="Q209" i="15"/>
  <c r="P235" i="15"/>
  <c r="P236" i="15"/>
  <c r="R187" i="15"/>
  <c r="R221" i="15" s="1"/>
  <c r="R249" i="15" s="1"/>
  <c r="Q205" i="15"/>
  <c r="R188" i="15"/>
  <c r="R222" i="15" s="1"/>
  <c r="R250" i="15" s="1"/>
  <c r="Q206" i="15"/>
  <c r="P232" i="15"/>
  <c r="R184" i="15"/>
  <c r="R218" i="15" s="1"/>
  <c r="R246" i="15" s="1"/>
  <c r="Q202" i="15"/>
  <c r="O270" i="15"/>
  <c r="O74" i="13" s="1"/>
  <c r="O176" i="15"/>
  <c r="O173" i="15"/>
  <c r="O92" i="13" s="1"/>
  <c r="P95" i="15"/>
  <c r="P171" i="15" s="1"/>
  <c r="P47" i="15"/>
  <c r="P166" i="15" s="1"/>
  <c r="P168" i="15" s="1"/>
  <c r="P87" i="13" s="1"/>
  <c r="P88"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O196" i="13" l="1"/>
  <c r="Q208" i="15"/>
  <c r="R190" i="15"/>
  <c r="R224" i="15" s="1"/>
  <c r="R252" i="15" s="1"/>
  <c r="P183" i="13"/>
  <c r="Q201" i="15"/>
  <c r="R183" i="15"/>
  <c r="R217" i="15" s="1"/>
  <c r="R245" i="15" s="1"/>
  <c r="Q200" i="15"/>
  <c r="Q230" i="15" s="1"/>
  <c r="O157" i="13"/>
  <c r="O115" i="13"/>
  <c r="O119" i="13" s="1"/>
  <c r="P182" i="13"/>
  <c r="P117" i="13" s="1"/>
  <c r="P195" i="13"/>
  <c r="P118" i="13" s="1"/>
  <c r="P194" i="13"/>
  <c r="P196" i="13" s="1"/>
  <c r="P156" i="13"/>
  <c r="O170" i="13"/>
  <c r="P169" i="13"/>
  <c r="P116" i="13" s="1"/>
  <c r="P168" i="13"/>
  <c r="O93" i="13"/>
  <c r="Q363" i="15"/>
  <c r="Q290" i="15"/>
  <c r="Q318" i="15" s="1"/>
  <c r="Q332" i="15" s="1"/>
  <c r="Q292" i="15"/>
  <c r="P343" i="15"/>
  <c r="P78" i="13" s="1"/>
  <c r="P26" i="13" s="1"/>
  <c r="Q309" i="15"/>
  <c r="Q307" i="15"/>
  <c r="Q312" i="15"/>
  <c r="Q314" i="15"/>
  <c r="Q293" i="15"/>
  <c r="Q296" i="15"/>
  <c r="O78" i="13"/>
  <c r="O26" i="13" s="1"/>
  <c r="Q306" i="15"/>
  <c r="Q303" i="15"/>
  <c r="Q297" i="15"/>
  <c r="Q299" i="15"/>
  <c r="Q294" i="15"/>
  <c r="Q311" i="15"/>
  <c r="Q310" i="15"/>
  <c r="Q324" i="15" s="1"/>
  <c r="Q291" i="15"/>
  <c r="Q305" i="15"/>
  <c r="Q289" i="15"/>
  <c r="Q308" i="15"/>
  <c r="Q313" i="15"/>
  <c r="Q298" i="15"/>
  <c r="Q300" i="15"/>
  <c r="Q295" i="15"/>
  <c r="O25" i="13"/>
  <c r="Q235" i="15"/>
  <c r="Q238" i="15"/>
  <c r="S185" i="15"/>
  <c r="S219" i="15" s="1"/>
  <c r="S247" i="15" s="1"/>
  <c r="R203" i="15"/>
  <c r="S187" i="15"/>
  <c r="S221" i="15" s="1"/>
  <c r="S249" i="15" s="1"/>
  <c r="R205" i="15"/>
  <c r="S190" i="15"/>
  <c r="S224" i="15" s="1"/>
  <c r="S252" i="15" s="1"/>
  <c r="R208" i="15"/>
  <c r="Q231" i="15"/>
  <c r="Q239" i="15"/>
  <c r="S191" i="15"/>
  <c r="S225" i="15" s="1"/>
  <c r="S253" i="15" s="1"/>
  <c r="R209" i="15"/>
  <c r="Q234" i="15"/>
  <c r="S182" i="15"/>
  <c r="S216" i="15" s="1"/>
  <c r="S244" i="15" s="1"/>
  <c r="R200" i="15"/>
  <c r="P270" i="15"/>
  <c r="P74"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P92" i="13" s="1"/>
  <c r="P93"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24" i="13" s="1"/>
  <c r="Q132" i="13" s="1"/>
  <c r="Q135"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S183" i="15" l="1"/>
  <c r="S217" i="15" s="1"/>
  <c r="S245" i="15" s="1"/>
  <c r="R201" i="15"/>
  <c r="R231" i="15" s="1"/>
  <c r="O101" i="13"/>
  <c r="P102" i="13" s="1"/>
  <c r="O35" i="13"/>
  <c r="P157" i="13"/>
  <c r="P115" i="13"/>
  <c r="P119" i="13" s="1"/>
  <c r="P35" i="13" s="1"/>
  <c r="Q180" i="13"/>
  <c r="Q181" i="13" s="1"/>
  <c r="Q193" i="13"/>
  <c r="Q154" i="13"/>
  <c r="Q156" i="13" s="1"/>
  <c r="Q115" i="13" s="1"/>
  <c r="Q167" i="13"/>
  <c r="P170" i="13"/>
  <c r="P101" i="13"/>
  <c r="Q102" i="13"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28" i="13" s="1"/>
  <c r="Q319" i="15"/>
  <c r="Q333" i="15" s="1"/>
  <c r="Q338" i="15"/>
  <c r="R237" i="15"/>
  <c r="R234" i="15"/>
  <c r="Q270" i="15"/>
  <c r="Q74"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Q87" i="13" s="1"/>
  <c r="O178" i="15"/>
  <c r="O68" i="13" s="1"/>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182" i="13" l="1"/>
  <c r="Q117" i="13" s="1"/>
  <c r="Q194" i="13"/>
  <c r="Q195" i="13"/>
  <c r="Q118" i="13" s="1"/>
  <c r="Q155" i="13"/>
  <c r="Q157" i="13" s="1"/>
  <c r="Q169" i="13"/>
  <c r="Q116" i="13" s="1"/>
  <c r="Q168" i="13"/>
  <c r="Q88"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74"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P68" i="13" s="1"/>
  <c r="Q173" i="15"/>
  <c r="Q92"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24" i="13" s="1"/>
  <c r="R132" i="13" s="1"/>
  <c r="R135"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Q196" i="13" l="1"/>
  <c r="Q183" i="13"/>
  <c r="O138" i="13"/>
  <c r="O140" i="13" s="1"/>
  <c r="O38" i="13" s="1"/>
  <c r="Q119" i="13"/>
  <c r="Q35" i="13" s="1"/>
  <c r="R154" i="13"/>
  <c r="R155" i="13" s="1"/>
  <c r="R180" i="13"/>
  <c r="R182" i="13" s="1"/>
  <c r="R117" i="13" s="1"/>
  <c r="R167" i="13"/>
  <c r="R193" i="13"/>
  <c r="Q170" i="13"/>
  <c r="R320" i="15"/>
  <c r="Q93" i="13"/>
  <c r="R317" i="15"/>
  <c r="R331" i="15" s="1"/>
  <c r="R347" i="15" s="1"/>
  <c r="R369" i="15" s="1"/>
  <c r="R324" i="15"/>
  <c r="R335" i="15"/>
  <c r="R128" i="13" s="1"/>
  <c r="R323" i="15"/>
  <c r="R337" i="15" s="1"/>
  <c r="R322" i="15"/>
  <c r="R336" i="15" s="1"/>
  <c r="Q78" i="13"/>
  <c r="Q26" i="13" s="1"/>
  <c r="R321" i="15"/>
  <c r="R325" i="15"/>
  <c r="R339" i="15" s="1"/>
  <c r="R334" i="15"/>
  <c r="R338" i="15"/>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74"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P138" i="13" l="1"/>
  <c r="P140" i="13" s="1"/>
  <c r="P38" i="13" s="1"/>
  <c r="R156" i="13"/>
  <c r="R115" i="13" s="1"/>
  <c r="R181" i="13"/>
  <c r="R183" i="13" s="1"/>
  <c r="R194" i="13"/>
  <c r="R196" i="13" s="1"/>
  <c r="R195" i="13"/>
  <c r="R118" i="13" s="1"/>
  <c r="R168" i="13"/>
  <c r="R169" i="13"/>
  <c r="R116" i="13" s="1"/>
  <c r="Q101" i="13"/>
  <c r="R102"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74"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92" i="13" s="1"/>
  <c r="R168" i="15"/>
  <c r="R87" i="13" s="1"/>
  <c r="S172" i="15"/>
  <c r="S167" i="15"/>
  <c r="Q178" i="15"/>
  <c r="Q68" i="13" s="1"/>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24" i="13" s="1"/>
  <c r="S132" i="13" s="1"/>
  <c r="S135"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S328" i="15" l="1"/>
  <c r="S342" i="15" s="1"/>
  <c r="S358" i="15" s="1"/>
  <c r="S380" i="15" s="1"/>
  <c r="S396" i="15" s="1"/>
  <c r="R157" i="13"/>
  <c r="R119" i="13"/>
  <c r="S193" i="13"/>
  <c r="S154" i="13"/>
  <c r="S156" i="13" s="1"/>
  <c r="S115" i="13" s="1"/>
  <c r="S180" i="13"/>
  <c r="S181" i="13" s="1"/>
  <c r="S167" i="13"/>
  <c r="R170" i="13"/>
  <c r="R93" i="13"/>
  <c r="R88" i="13"/>
  <c r="S318" i="15"/>
  <c r="S332" i="15" s="1"/>
  <c r="S348" i="15" s="1"/>
  <c r="S326" i="15"/>
  <c r="S340" i="15" s="1"/>
  <c r="S319" i="15"/>
  <c r="S333" i="15" s="1"/>
  <c r="S320" i="15"/>
  <c r="S334" i="15" s="1"/>
  <c r="S321" i="15"/>
  <c r="S335" i="15" s="1"/>
  <c r="S128" i="13" s="1"/>
  <c r="V262" i="15"/>
  <c r="S317" i="15"/>
  <c r="S331" i="15" s="1"/>
  <c r="S347" i="15" s="1"/>
  <c r="S327" i="15"/>
  <c r="S341" i="15" s="1"/>
  <c r="S357" i="15" s="1"/>
  <c r="R78"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74" i="13" s="1"/>
  <c r="U25" i="13" s="1"/>
  <c r="V231" i="15"/>
  <c r="V259" i="15" s="1"/>
  <c r="X184" i="15"/>
  <c r="X218" i="15" s="1"/>
  <c r="X246" i="15" s="1"/>
  <c r="W202" i="15"/>
  <c r="X183" i="15"/>
  <c r="X217" i="15" s="1"/>
  <c r="X245" i="15" s="1"/>
  <c r="W201" i="15"/>
  <c r="V230" i="15"/>
  <c r="V258" i="15" s="1"/>
  <c r="L262" i="15"/>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182" i="13" l="1"/>
  <c r="S117" i="13" s="1"/>
  <c r="S155" i="13"/>
  <c r="S157" i="13" s="1"/>
  <c r="R35" i="13"/>
  <c r="S195" i="13"/>
  <c r="S118" i="13" s="1"/>
  <c r="S194" i="13"/>
  <c r="S196" i="13" s="1"/>
  <c r="S168" i="13"/>
  <c r="S169" i="13"/>
  <c r="S116" i="13" s="1"/>
  <c r="S370" i="15"/>
  <c r="S386" i="15" s="1"/>
  <c r="S379" i="15"/>
  <c r="S395" i="15" s="1"/>
  <c r="S369" i="15"/>
  <c r="S385" i="15" s="1"/>
  <c r="T363" i="15"/>
  <c r="S351" i="15"/>
  <c r="S127" i="13" s="1"/>
  <c r="S129" i="13" s="1"/>
  <c r="S134" i="13" s="1"/>
  <c r="S349" i="15"/>
  <c r="S350" i="15"/>
  <c r="T304" i="15"/>
  <c r="T309" i="15"/>
  <c r="S343" i="15"/>
  <c r="R26" i="13"/>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74"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92" i="13" s="1"/>
  <c r="S121" i="15"/>
  <c r="S126" i="15"/>
  <c r="S118" i="15"/>
  <c r="S120" i="15"/>
  <c r="S119" i="15"/>
  <c r="S122" i="15"/>
  <c r="R178" i="15"/>
  <c r="R68" i="13" s="1"/>
  <c r="S127" i="15"/>
  <c r="T172" i="15"/>
  <c r="T167" i="15"/>
  <c r="S124" i="15"/>
  <c r="S168" i="15"/>
  <c r="S87" i="13" s="1"/>
  <c r="S123" i="15"/>
  <c r="S125" i="15"/>
  <c r="S162" i="15"/>
  <c r="T89" i="15"/>
  <c r="T83" i="15"/>
  <c r="T91" i="15"/>
  <c r="T94" i="15"/>
  <c r="T90" i="15"/>
  <c r="T85" i="15"/>
  <c r="T86" i="15"/>
  <c r="T93" i="15"/>
  <c r="T92" i="15"/>
  <c r="T87" i="15"/>
  <c r="T84" i="15"/>
  <c r="T88" i="15"/>
  <c r="S64" i="15"/>
  <c r="S47"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24" i="13" s="1"/>
  <c r="T132" i="13" s="1"/>
  <c r="T135"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T317" i="15" l="1"/>
  <c r="S183" i="13"/>
  <c r="T318" i="15"/>
  <c r="T327" i="15"/>
  <c r="Q138" i="13"/>
  <c r="Q140" i="13" s="1"/>
  <c r="S119" i="13"/>
  <c r="S35" i="13" s="1"/>
  <c r="T167" i="13"/>
  <c r="T180" i="13"/>
  <c r="T182" i="13" s="1"/>
  <c r="T117" i="13" s="1"/>
  <c r="T193" i="13"/>
  <c r="T154" i="13"/>
  <c r="T156" i="13" s="1"/>
  <c r="T115" i="13" s="1"/>
  <c r="S170" i="13"/>
  <c r="S88" i="13"/>
  <c r="S96" i="13" s="1"/>
  <c r="S372" i="15"/>
  <c r="S388" i="15" s="1"/>
  <c r="S93" i="13"/>
  <c r="S97" i="13" s="1"/>
  <c r="S371" i="15"/>
  <c r="S387" i="15" s="1"/>
  <c r="S373" i="15"/>
  <c r="S389" i="15" s="1"/>
  <c r="R101" i="13"/>
  <c r="S102" i="13" s="1"/>
  <c r="T328" i="15"/>
  <c r="T333" i="15"/>
  <c r="T349" i="15" s="1"/>
  <c r="T341" i="15"/>
  <c r="T357" i="15" s="1"/>
  <c r="T332" i="15"/>
  <c r="T348" i="15" s="1"/>
  <c r="T324" i="15"/>
  <c r="T338" i="15" s="1"/>
  <c r="T331" i="15"/>
  <c r="T347" i="15" s="1"/>
  <c r="T321" i="15"/>
  <c r="T335" i="15" s="1"/>
  <c r="T128" i="13" s="1"/>
  <c r="T337" i="15"/>
  <c r="T342" i="15"/>
  <c r="T358" i="15" s="1"/>
  <c r="T326" i="15"/>
  <c r="T340" i="15" s="1"/>
  <c r="S78"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74"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51" i="13" s="1"/>
  <c r="S177" i="15"/>
  <c r="T95" i="15"/>
  <c r="T171" i="15" s="1"/>
  <c r="U52" i="15"/>
  <c r="U132" i="15" s="1"/>
  <c r="U150" i="15" s="1"/>
  <c r="T47" i="15"/>
  <c r="T166" i="15" s="1"/>
  <c r="S55"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Q38" i="13" l="1"/>
  <c r="T181" i="13"/>
  <c r="T183" i="13" s="1"/>
  <c r="T195" i="13"/>
  <c r="T118" i="13" s="1"/>
  <c r="T194" i="13"/>
  <c r="T155" i="13"/>
  <c r="T157" i="13" s="1"/>
  <c r="T169" i="13"/>
  <c r="T116" i="13" s="1"/>
  <c r="T119" i="13" s="1"/>
  <c r="T35" i="13" s="1"/>
  <c r="T168" i="13"/>
  <c r="T371" i="15"/>
  <c r="T387" i="15" s="1"/>
  <c r="T380" i="15"/>
  <c r="T396" i="15" s="1"/>
  <c r="T370" i="15"/>
  <c r="T386" i="15" s="1"/>
  <c r="T379" i="15"/>
  <c r="T395" i="15" s="1"/>
  <c r="T372" i="15"/>
  <c r="T388" i="15" s="1"/>
  <c r="T369" i="15"/>
  <c r="T385" i="15" s="1"/>
  <c r="S98" i="13"/>
  <c r="S104" i="13"/>
  <c r="S30" i="13" s="1"/>
  <c r="T351" i="15"/>
  <c r="T127" i="13" s="1"/>
  <c r="T129" i="13" s="1"/>
  <c r="T134" i="13" s="1"/>
  <c r="U363" i="15"/>
  <c r="U313" i="15"/>
  <c r="U327" i="15" s="1"/>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74"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92" i="13" s="1"/>
  <c r="T93" i="13" s="1"/>
  <c r="T97" i="13" s="1"/>
  <c r="T118" i="15"/>
  <c r="T125" i="15"/>
  <c r="T119" i="15"/>
  <c r="T126" i="15"/>
  <c r="T120" i="15"/>
  <c r="T124" i="15"/>
  <c r="U172" i="15"/>
  <c r="U167" i="15"/>
  <c r="T127" i="15"/>
  <c r="T168" i="15"/>
  <c r="T87" i="13" s="1"/>
  <c r="T88" i="13" s="1"/>
  <c r="T96" i="13" s="1"/>
  <c r="T121" i="15"/>
  <c r="T122" i="15"/>
  <c r="T123" i="15"/>
  <c r="S178" i="15"/>
  <c r="S68" i="13" s="1"/>
  <c r="S22" i="13"/>
  <c r="T162" i="15"/>
  <c r="S20" i="13"/>
  <c r="U92" i="15"/>
  <c r="U84" i="15"/>
  <c r="U93" i="15"/>
  <c r="U91" i="15"/>
  <c r="U94" i="15"/>
  <c r="U89" i="15"/>
  <c r="U90" i="15"/>
  <c r="U88" i="15"/>
  <c r="U87" i="15"/>
  <c r="U83" i="15"/>
  <c r="U86" i="15"/>
  <c r="U85" i="15"/>
  <c r="T64" i="15"/>
  <c r="T47" i="13" s="1"/>
  <c r="S19" i="13"/>
  <c r="S21" i="13" s="1"/>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24" i="13" s="1"/>
  <c r="U132" i="13" s="1"/>
  <c r="U135"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170" i="13" l="1"/>
  <c r="U167" i="13"/>
  <c r="U154" i="13"/>
  <c r="U156" i="13" s="1"/>
  <c r="U115" i="13" s="1"/>
  <c r="U180" i="13"/>
  <c r="U182" i="13" s="1"/>
  <c r="U117" i="13" s="1"/>
  <c r="U193" i="13"/>
  <c r="T196" i="13"/>
  <c r="T98" i="13"/>
  <c r="T28" i="13" s="1"/>
  <c r="S28" i="13"/>
  <c r="T373" i="15"/>
  <c r="T389" i="15" s="1"/>
  <c r="U317" i="15"/>
  <c r="U331" i="15" s="1"/>
  <c r="U347" i="15" s="1"/>
  <c r="U320" i="15"/>
  <c r="U334" i="15" s="1"/>
  <c r="U350" i="15" s="1"/>
  <c r="U323" i="15"/>
  <c r="U337" i="15" s="1"/>
  <c r="U325" i="15"/>
  <c r="U339" i="15" s="1"/>
  <c r="U322" i="15"/>
  <c r="U336" i="15" s="1"/>
  <c r="U319" i="15"/>
  <c r="U333" i="15" s="1"/>
  <c r="U349" i="15" s="1"/>
  <c r="U321" i="15"/>
  <c r="U335" i="15" s="1"/>
  <c r="U128" i="13" s="1"/>
  <c r="T78" i="13"/>
  <c r="U318" i="15"/>
  <c r="U332" i="15" s="1"/>
  <c r="U348" i="15" s="1"/>
  <c r="U328" i="15"/>
  <c r="U342" i="15" s="1"/>
  <c r="U358" i="15" s="1"/>
  <c r="U326" i="15"/>
  <c r="U340" i="15" s="1"/>
  <c r="U324" i="15"/>
  <c r="U338" i="15" s="1"/>
  <c r="Z232" i="15"/>
  <c r="Z260" i="15" s="1"/>
  <c r="Y270" i="15"/>
  <c r="Y74"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51" i="13" s="1"/>
  <c r="S70" i="13"/>
  <c r="U95" i="15"/>
  <c r="U171" i="15" s="1"/>
  <c r="T55" i="13"/>
  <c r="V52" i="15"/>
  <c r="V132" i="15" s="1"/>
  <c r="V150" i="15" s="1"/>
  <c r="U47" i="15"/>
  <c r="U166" i="15" s="1"/>
  <c r="U168" i="15" s="1"/>
  <c r="U87" i="13" s="1"/>
  <c r="U88" i="13" s="1"/>
  <c r="U96"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R138" i="13" l="1"/>
  <c r="R140" i="13" s="1"/>
  <c r="U181" i="13"/>
  <c r="U183" i="13" s="1"/>
  <c r="U195" i="13"/>
  <c r="U118" i="13" s="1"/>
  <c r="U194" i="13"/>
  <c r="U155" i="13"/>
  <c r="U157" i="13" s="1"/>
  <c r="U169" i="13"/>
  <c r="U116" i="13" s="1"/>
  <c r="U168" i="13"/>
  <c r="U372" i="15"/>
  <c r="U388" i="15" s="1"/>
  <c r="U369" i="15"/>
  <c r="U385" i="15" s="1"/>
  <c r="U371" i="15"/>
  <c r="U387" i="15" s="1"/>
  <c r="U380" i="15"/>
  <c r="U396" i="15" s="1"/>
  <c r="U370" i="15"/>
  <c r="U386" i="15" s="1"/>
  <c r="U351" i="15"/>
  <c r="U127" i="13" s="1"/>
  <c r="U129" i="13" s="1"/>
  <c r="U134" i="13" s="1"/>
  <c r="V363" i="15"/>
  <c r="U343" i="15"/>
  <c r="U78" i="13" s="1"/>
  <c r="U26" i="13" s="1"/>
  <c r="V296" i="15"/>
  <c r="V298" i="15"/>
  <c r="V292" i="15"/>
  <c r="V305" i="15"/>
  <c r="V290" i="15"/>
  <c r="V309" i="15"/>
  <c r="V313" i="15"/>
  <c r="V303" i="15"/>
  <c r="V293" i="15"/>
  <c r="V294" i="15"/>
  <c r="V311" i="15"/>
  <c r="V308" i="15"/>
  <c r="V326" i="15"/>
  <c r="V300" i="15"/>
  <c r="V342" i="15" s="1"/>
  <c r="V307" i="15"/>
  <c r="V297" i="15"/>
  <c r="V299" i="15"/>
  <c r="T26" i="13"/>
  <c r="V295" i="15"/>
  <c r="V289" i="15"/>
  <c r="V291" i="15"/>
  <c r="V306" i="15"/>
  <c r="V304" i="15"/>
  <c r="V310" i="15"/>
  <c r="V314" i="15"/>
  <c r="AA239" i="15"/>
  <c r="AA267" i="15" s="1"/>
  <c r="AC191" i="15"/>
  <c r="AC225" i="15" s="1"/>
  <c r="AC253" i="15" s="1"/>
  <c r="AB209" i="15"/>
  <c r="AA237" i="15"/>
  <c r="AA265" i="15" s="1"/>
  <c r="AA236" i="15"/>
  <c r="AA264" i="15" s="1"/>
  <c r="Z270" i="15"/>
  <c r="Z74"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92" i="13" s="1"/>
  <c r="U93" i="13" s="1"/>
  <c r="U97" i="13" s="1"/>
  <c r="U98" i="13" s="1"/>
  <c r="U176" i="15"/>
  <c r="T178" i="15"/>
  <c r="T68" i="13" s="1"/>
  <c r="U118" i="15"/>
  <c r="U125" i="15"/>
  <c r="U127" i="15"/>
  <c r="U121" i="15"/>
  <c r="S24" i="13"/>
  <c r="U120" i="15"/>
  <c r="U122" i="15"/>
  <c r="U123" i="15"/>
  <c r="V167" i="15"/>
  <c r="V172" i="15"/>
  <c r="U126" i="15"/>
  <c r="U162" i="15"/>
  <c r="U55"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47" i="13" s="1"/>
  <c r="T19" i="13"/>
  <c r="V7" i="13"/>
  <c r="V124" i="13" s="1"/>
  <c r="V132"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322" i="15" l="1"/>
  <c r="T21" i="13"/>
  <c r="V324" i="15"/>
  <c r="U170" i="13"/>
  <c r="V321" i="15"/>
  <c r="U196" i="13"/>
  <c r="R38" i="13"/>
  <c r="U119" i="13"/>
  <c r="U35" i="13" s="1"/>
  <c r="V154" i="13"/>
  <c r="V156" i="13" s="1"/>
  <c r="V115" i="13" s="1"/>
  <c r="V180" i="13"/>
  <c r="V182" i="13" s="1"/>
  <c r="V117" i="13" s="1"/>
  <c r="V167" i="13"/>
  <c r="V193" i="13"/>
  <c r="U28" i="13"/>
  <c r="U373" i="15"/>
  <c r="U389" i="15" s="1"/>
  <c r="V328" i="15"/>
  <c r="V336" i="15"/>
  <c r="V317" i="15"/>
  <c r="V331" i="15" s="1"/>
  <c r="V347" i="15" s="1"/>
  <c r="V335" i="15"/>
  <c r="V128"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74"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70" i="13"/>
  <c r="T24" i="13" s="1"/>
  <c r="U177" i="15"/>
  <c r="U128" i="15"/>
  <c r="U51" i="13" s="1"/>
  <c r="V95" i="15"/>
  <c r="V171" i="15" s="1"/>
  <c r="W52" i="15"/>
  <c r="W132" i="15" s="1"/>
  <c r="W150" i="15" s="1"/>
  <c r="V47" i="15"/>
  <c r="V166" i="15" s="1"/>
  <c r="V168" i="15" s="1"/>
  <c r="V87" i="13" s="1"/>
  <c r="V88" i="13" s="1"/>
  <c r="V96"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181" i="13" l="1"/>
  <c r="V183" i="13" s="1"/>
  <c r="V195" i="13"/>
  <c r="V118" i="13" s="1"/>
  <c r="V194" i="13"/>
  <c r="V155" i="13"/>
  <c r="V157" i="13" s="1"/>
  <c r="V169" i="13"/>
  <c r="V116" i="13" s="1"/>
  <c r="V168" i="13"/>
  <c r="V370" i="15"/>
  <c r="V386" i="15" s="1"/>
  <c r="V369" i="15"/>
  <c r="V385" i="15" s="1"/>
  <c r="V372" i="15"/>
  <c r="V388" i="15" s="1"/>
  <c r="V371" i="15"/>
  <c r="V387" i="15" s="1"/>
  <c r="V351" i="15"/>
  <c r="V127" i="13" s="1"/>
  <c r="V129" i="13" s="1"/>
  <c r="V134" i="13" s="1"/>
  <c r="V135" i="13" s="1"/>
  <c r="V36" i="13" s="1"/>
  <c r="W363" i="15"/>
  <c r="W307" i="15"/>
  <c r="W299" i="15"/>
  <c r="W293" i="15"/>
  <c r="V343" i="15"/>
  <c r="V78"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74"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92" i="13" s="1"/>
  <c r="V93" i="13" s="1"/>
  <c r="V97" i="13" s="1"/>
  <c r="V98" i="13" s="1"/>
  <c r="U178" i="15"/>
  <c r="U68" i="13" s="1"/>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47" i="13" s="1"/>
  <c r="U19" i="13"/>
  <c r="U21" i="13" s="1"/>
  <c r="V5" i="13"/>
  <c r="V5" i="14"/>
  <c r="W7" i="13"/>
  <c r="W124" i="13" s="1"/>
  <c r="W132" i="13" s="1"/>
  <c r="W135"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327" i="15" l="1"/>
  <c r="W341" i="15" s="1"/>
  <c r="V119" i="13"/>
  <c r="V35" i="13" s="1"/>
  <c r="V196" i="13"/>
  <c r="V170" i="13"/>
  <c r="W323" i="15"/>
  <c r="W180" i="13"/>
  <c r="W182" i="13" s="1"/>
  <c r="W117" i="13" s="1"/>
  <c r="W167" i="13"/>
  <c r="W193" i="13"/>
  <c r="W154" i="13"/>
  <c r="W155" i="13" s="1"/>
  <c r="V28" i="13"/>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V26" i="13"/>
  <c r="W322" i="15"/>
  <c r="W326" i="15"/>
  <c r="W340" i="15" s="1"/>
  <c r="AF184" i="15"/>
  <c r="AF218" i="15" s="1"/>
  <c r="AF246" i="15" s="1"/>
  <c r="AE202" i="15"/>
  <c r="AC270" i="15"/>
  <c r="AC74"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70" i="13"/>
  <c r="U24" i="13" s="1"/>
  <c r="V177" i="15"/>
  <c r="V128" i="15"/>
  <c r="V51" i="13" s="1"/>
  <c r="W95" i="15"/>
  <c r="W171" i="15" s="1"/>
  <c r="X52" i="15"/>
  <c r="X132" i="15" s="1"/>
  <c r="X150" i="15" s="1"/>
  <c r="W47" i="15"/>
  <c r="W166" i="15" s="1"/>
  <c r="W168" i="15" s="1"/>
  <c r="W87" i="13" s="1"/>
  <c r="W88" i="13" s="1"/>
  <c r="W96" i="13" s="1"/>
  <c r="V162" i="15"/>
  <c r="V144" i="15"/>
  <c r="W102" i="15"/>
  <c r="W105" i="15"/>
  <c r="W104" i="15"/>
  <c r="W106" i="15"/>
  <c r="W101" i="15"/>
  <c r="W117" i="15" s="1"/>
  <c r="W108" i="15"/>
  <c r="W111" i="15"/>
  <c r="W100" i="15"/>
  <c r="W116" i="15" s="1"/>
  <c r="W110" i="15"/>
  <c r="W109" i="15"/>
  <c r="W107" i="15"/>
  <c r="W103" i="15"/>
  <c r="W61" i="15"/>
  <c r="W141" i="15" s="1"/>
  <c r="W159" i="15" s="1"/>
  <c r="W162" i="15" s="1"/>
  <c r="W55" i="13" s="1"/>
  <c r="W22"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351" i="15" l="1"/>
  <c r="W127" i="13" s="1"/>
  <c r="W128" i="13"/>
  <c r="W181" i="13"/>
  <c r="W183" i="13" s="1"/>
  <c r="W195" i="13"/>
  <c r="W118" i="13" s="1"/>
  <c r="W194" i="13"/>
  <c r="W156" i="13"/>
  <c r="W169" i="13"/>
  <c r="W116" i="13" s="1"/>
  <c r="W168" i="13"/>
  <c r="W373" i="15"/>
  <c r="W389" i="15" s="1"/>
  <c r="W369" i="15"/>
  <c r="W385" i="15" s="1"/>
  <c r="W370" i="15"/>
  <c r="W386" i="15" s="1"/>
  <c r="W372" i="15"/>
  <c r="W388" i="15" s="1"/>
  <c r="W371" i="15"/>
  <c r="W387" i="15" s="1"/>
  <c r="W343" i="15"/>
  <c r="W78" i="13" s="1"/>
  <c r="AG190" i="15"/>
  <c r="AG224" i="15" s="1"/>
  <c r="AG252" i="15" s="1"/>
  <c r="AF208" i="15"/>
  <c r="AE235" i="15"/>
  <c r="AE263" i="15" s="1"/>
  <c r="AD270" i="15"/>
  <c r="AD74"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92" i="13" s="1"/>
  <c r="W93" i="13" s="1"/>
  <c r="W97" i="13" s="1"/>
  <c r="W98" i="13" s="1"/>
  <c r="V178" i="15"/>
  <c r="V68" i="13" s="1"/>
  <c r="W176" i="15"/>
  <c r="W126" i="15"/>
  <c r="W118" i="15"/>
  <c r="W127" i="15"/>
  <c r="W124" i="15"/>
  <c r="W121" i="15"/>
  <c r="W125" i="15"/>
  <c r="W119" i="15"/>
  <c r="W122" i="15"/>
  <c r="W123" i="15"/>
  <c r="W120" i="15"/>
  <c r="V55" i="13"/>
  <c r="V20" i="13"/>
  <c r="V19" i="13"/>
  <c r="W64" i="15"/>
  <c r="W47" i="13" s="1"/>
  <c r="X7" i="13"/>
  <c r="X124" i="13" s="1"/>
  <c r="X132" i="13" s="1"/>
  <c r="X135"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129" i="13" l="1"/>
  <c r="W134" i="13" s="1"/>
  <c r="W196" i="13"/>
  <c r="W157" i="13"/>
  <c r="W115" i="13"/>
  <c r="X180" i="13"/>
  <c r="X182" i="13" s="1"/>
  <c r="X117" i="13" s="1"/>
  <c r="X167" i="13"/>
  <c r="X154" i="13"/>
  <c r="X155" i="13" s="1"/>
  <c r="X193" i="13"/>
  <c r="W170" i="13"/>
  <c r="W28" i="13"/>
  <c r="X363" i="15"/>
  <c r="X308" i="15"/>
  <c r="X300" i="15"/>
  <c r="X328" i="15" s="1"/>
  <c r="X342" i="15" s="1"/>
  <c r="X298" i="15"/>
  <c r="X292" i="15"/>
  <c r="X311" i="15"/>
  <c r="X290" i="15"/>
  <c r="X305" i="15"/>
  <c r="X295" i="15"/>
  <c r="X314" i="15"/>
  <c r="W26" i="13"/>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74"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V70" i="13"/>
  <c r="V24" i="13" s="1"/>
  <c r="W177" i="15"/>
  <c r="X172" i="15"/>
  <c r="X167" i="15"/>
  <c r="V21" i="13"/>
  <c r="V22"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W51" i="13" l="1"/>
  <c r="W20" i="13" s="1"/>
  <c r="X325" i="15"/>
  <c r="X339" i="15" s="1"/>
  <c r="X181" i="13"/>
  <c r="X183" i="13" s="1"/>
  <c r="W119" i="13"/>
  <c r="W35" i="13" s="1"/>
  <c r="X195" i="13"/>
  <c r="X118" i="13" s="1"/>
  <c r="X194" i="13"/>
  <c r="X156" i="13"/>
  <c r="X169" i="13"/>
  <c r="X116" i="13" s="1"/>
  <c r="X168"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74"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W68" i="13" s="1"/>
  <c r="X95" i="15"/>
  <c r="X171" i="15" s="1"/>
  <c r="X161" i="15"/>
  <c r="Y52" i="15"/>
  <c r="Y132" i="15" s="1"/>
  <c r="Y150" i="15" s="1"/>
  <c r="X47" i="15"/>
  <c r="X166" i="15" s="1"/>
  <c r="X168" i="15" s="1"/>
  <c r="X87" i="13" s="1"/>
  <c r="X88" i="13" s="1"/>
  <c r="X96"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24" i="13" s="1"/>
  <c r="Y132" i="13" s="1"/>
  <c r="Y135"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21" i="13" l="1"/>
  <c r="X351" i="15"/>
  <c r="X127" i="13" s="1"/>
  <c r="X128" i="13"/>
  <c r="X196" i="13"/>
  <c r="X157" i="13"/>
  <c r="X115" i="13"/>
  <c r="Y167" i="13"/>
  <c r="Y180" i="13"/>
  <c r="Y182" i="13" s="1"/>
  <c r="Y117" i="13" s="1"/>
  <c r="Y154" i="13"/>
  <c r="Y155" i="13" s="1"/>
  <c r="Y193" i="13"/>
  <c r="X170" i="13"/>
  <c r="X372" i="15"/>
  <c r="X388" i="15" s="1"/>
  <c r="X369" i="15"/>
  <c r="X385" i="15" s="1"/>
  <c r="X373" i="15"/>
  <c r="X389" i="15" s="1"/>
  <c r="X370" i="15"/>
  <c r="X386" i="15" s="1"/>
  <c r="X371" i="15"/>
  <c r="X387" i="15" s="1"/>
  <c r="X353" i="15"/>
  <c r="X352" i="15"/>
  <c r="Y363" i="15"/>
  <c r="Y310" i="15"/>
  <c r="Y300" i="15"/>
  <c r="Y328" i="15" s="1"/>
  <c r="Y342" i="15" s="1"/>
  <c r="Y295" i="15"/>
  <c r="X343" i="15"/>
  <c r="X78"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74"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92" i="13" s="1"/>
  <c r="X93" i="13" s="1"/>
  <c r="X97" i="13" s="1"/>
  <c r="X98" i="13" s="1"/>
  <c r="W70" i="13"/>
  <c r="W24"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47" i="13" l="1"/>
  <c r="X19" i="13" s="1"/>
  <c r="X129" i="13"/>
  <c r="X134" i="13" s="1"/>
  <c r="Y181" i="13"/>
  <c r="Y183" i="13" s="1"/>
  <c r="X119" i="13"/>
  <c r="X35" i="13" s="1"/>
  <c r="Y194" i="13"/>
  <c r="Y195" i="13"/>
  <c r="Y118" i="13" s="1"/>
  <c r="Y156" i="13"/>
  <c r="Y168" i="13"/>
  <c r="Y169" i="13"/>
  <c r="Y116" i="13" s="1"/>
  <c r="X28"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X26" i="13"/>
  <c r="AK189" i="15"/>
  <c r="AK223" i="15" s="1"/>
  <c r="AK251" i="15" s="1"/>
  <c r="AJ207" i="15"/>
  <c r="AK191" i="15"/>
  <c r="AK225" i="15" s="1"/>
  <c r="AK253" i="15" s="1"/>
  <c r="AJ209" i="15"/>
  <c r="AK183" i="15"/>
  <c r="AK217" i="15" s="1"/>
  <c r="AK245" i="15" s="1"/>
  <c r="AJ201" i="15"/>
  <c r="AI236" i="15"/>
  <c r="AI264" i="15" s="1"/>
  <c r="AH270" i="15"/>
  <c r="AH74"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55" i="13"/>
  <c r="Y161" i="15"/>
  <c r="Y162" i="15" s="1"/>
  <c r="Y55" i="13" s="1"/>
  <c r="Y22" i="13" s="1"/>
  <c r="Z52" i="15"/>
  <c r="Z132" i="15" s="1"/>
  <c r="Z150" i="15" s="1"/>
  <c r="Y47" i="15"/>
  <c r="Y166" i="15" s="1"/>
  <c r="Y168" i="15" s="1"/>
  <c r="Y87" i="13" s="1"/>
  <c r="Y88" i="13" s="1"/>
  <c r="Y96" i="13" s="1"/>
  <c r="Y102" i="15"/>
  <c r="Y104" i="15"/>
  <c r="Y107" i="15"/>
  <c r="Y101" i="15"/>
  <c r="Y117" i="15" s="1"/>
  <c r="Y108" i="15"/>
  <c r="Y109" i="15"/>
  <c r="Y105" i="15"/>
  <c r="Y100" i="15"/>
  <c r="Y116" i="15" s="1"/>
  <c r="Y106" i="15"/>
  <c r="Y111" i="15"/>
  <c r="Y110" i="15"/>
  <c r="Y103" i="15"/>
  <c r="Z54" i="15"/>
  <c r="Z134" i="15" s="1"/>
  <c r="Z152" i="15" s="1"/>
  <c r="Y64" i="15"/>
  <c r="Y5" i="13"/>
  <c r="Y5" i="15"/>
  <c r="Z7" i="13"/>
  <c r="Z124" i="13" s="1"/>
  <c r="Z132" i="13" s="1"/>
  <c r="Z135"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X51" i="13" l="1"/>
  <c r="X20" i="13" s="1"/>
  <c r="X21" i="13" s="1"/>
  <c r="Y47" i="13"/>
  <c r="Y19" i="13" s="1"/>
  <c r="Y351" i="15"/>
  <c r="Y127" i="13" s="1"/>
  <c r="Y128" i="13"/>
  <c r="Y157" i="13"/>
  <c r="Y115" i="13"/>
  <c r="Z154" i="13"/>
  <c r="Z156" i="13" s="1"/>
  <c r="Z115" i="13" s="1"/>
  <c r="Z180" i="13"/>
  <c r="Z181" i="13" s="1"/>
  <c r="Z167" i="13"/>
  <c r="Z193" i="13"/>
  <c r="Y196" i="13"/>
  <c r="Y170" i="13"/>
  <c r="Y369" i="15"/>
  <c r="Y385" i="15" s="1"/>
  <c r="Y371" i="15"/>
  <c r="Y387" i="15" s="1"/>
  <c r="Y370" i="15"/>
  <c r="Y386" i="15" s="1"/>
  <c r="Y372" i="15"/>
  <c r="Y388" i="15" s="1"/>
  <c r="Y352" i="15"/>
  <c r="Y353" i="15"/>
  <c r="Z363" i="15"/>
  <c r="Z311" i="15"/>
  <c r="Y343" i="15"/>
  <c r="Y78"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74"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92" i="13" s="1"/>
  <c r="Y93" i="13" s="1"/>
  <c r="Y97" i="13" s="1"/>
  <c r="X178" i="15"/>
  <c r="X68" i="13" s="1"/>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Y373" i="15" l="1"/>
  <c r="Y389" i="15" s="1"/>
  <c r="Z317" i="15"/>
  <c r="Z331" i="15" s="1"/>
  <c r="Z347" i="15" s="1"/>
  <c r="Z327" i="15"/>
  <c r="Y129" i="13"/>
  <c r="Y134" i="13" s="1"/>
  <c r="Z155" i="13"/>
  <c r="Z157" i="13" s="1"/>
  <c r="Z182" i="13"/>
  <c r="Z117" i="13" s="1"/>
  <c r="Y119" i="13"/>
  <c r="Y35" i="13" s="1"/>
  <c r="Z194" i="13"/>
  <c r="Z195" i="13"/>
  <c r="Z118" i="13" s="1"/>
  <c r="Z168" i="13"/>
  <c r="Z169" i="13"/>
  <c r="Z116" i="13" s="1"/>
  <c r="Y375" i="15"/>
  <c r="Y391" i="15" s="1"/>
  <c r="Y374" i="15"/>
  <c r="Y390" i="15" s="1"/>
  <c r="Y98"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74"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X70" i="13"/>
  <c r="X24" i="13" s="1"/>
  <c r="Y177" i="15"/>
  <c r="Y128" i="15"/>
  <c r="Z95" i="15"/>
  <c r="Z171" i="15" s="1"/>
  <c r="AA52" i="15"/>
  <c r="AA132" i="15" s="1"/>
  <c r="AA150" i="15" s="1"/>
  <c r="Z47" i="15"/>
  <c r="Z166" i="15" s="1"/>
  <c r="Z168" i="15" s="1"/>
  <c r="Z87" i="13" s="1"/>
  <c r="Z88" i="13" s="1"/>
  <c r="Z96" i="13" s="1"/>
  <c r="Z161" i="15"/>
  <c r="Z162" i="15" s="1"/>
  <c r="Z55" i="13" s="1"/>
  <c r="Z109" i="15"/>
  <c r="Z101" i="15"/>
  <c r="Z117" i="15" s="1"/>
  <c r="Z107" i="15"/>
  <c r="Z100" i="15"/>
  <c r="Z116" i="15" s="1"/>
  <c r="Z108" i="15"/>
  <c r="Z111" i="15"/>
  <c r="Z110" i="15"/>
  <c r="Z105" i="15"/>
  <c r="Z104" i="15"/>
  <c r="Z102" i="15"/>
  <c r="Z103" i="15"/>
  <c r="Z106" i="15"/>
  <c r="Z64" i="15"/>
  <c r="Z5" i="13"/>
  <c r="Z5" i="15"/>
  <c r="AA7" i="13"/>
  <c r="AA124" i="13" s="1"/>
  <c r="AA132" i="13" s="1"/>
  <c r="AA135"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47" i="13" l="1"/>
  <c r="Z19" i="13" s="1"/>
  <c r="Y51" i="13"/>
  <c r="Y20" i="13" s="1"/>
  <c r="Y21" i="13" s="1"/>
  <c r="Z183" i="13"/>
  <c r="Z351" i="15"/>
  <c r="Z127" i="13" s="1"/>
  <c r="Z128" i="13"/>
  <c r="Z119" i="13"/>
  <c r="Z35" i="13" s="1"/>
  <c r="AA193" i="13"/>
  <c r="AA180" i="13"/>
  <c r="AA181" i="13" s="1"/>
  <c r="AA154" i="13"/>
  <c r="AA156" i="13" s="1"/>
  <c r="AA115" i="13" s="1"/>
  <c r="AA167" i="13"/>
  <c r="Z196" i="13"/>
  <c r="Z170"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78" i="13" s="1"/>
  <c r="Z26"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74" i="13" s="1"/>
  <c r="AK25" i="13" s="1"/>
  <c r="Z173" i="15"/>
  <c r="Z92" i="13" s="1"/>
  <c r="Z93" i="13" s="1"/>
  <c r="Z97" i="13" s="1"/>
  <c r="Z98" i="13" s="1"/>
  <c r="Z28" i="13" s="1"/>
  <c r="Y178" i="15"/>
  <c r="Y68" i="13" s="1"/>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Z373" i="15" l="1"/>
  <c r="Z389" i="15" s="1"/>
  <c r="AA318" i="15"/>
  <c r="AA332" i="15" s="1"/>
  <c r="AA348" i="15" s="1"/>
  <c r="Z129" i="13"/>
  <c r="Z134" i="13" s="1"/>
  <c r="AA182" i="13"/>
  <c r="AA117" i="13" s="1"/>
  <c r="AA195" i="13"/>
  <c r="AA118" i="13" s="1"/>
  <c r="AA194" i="13"/>
  <c r="AA155" i="13"/>
  <c r="AA157" i="13" s="1"/>
  <c r="AA169" i="13"/>
  <c r="AA116" i="13" s="1"/>
  <c r="AA119" i="13" s="1"/>
  <c r="AA35" i="13" s="1"/>
  <c r="AA168" i="13"/>
  <c r="AA370" i="15"/>
  <c r="AA386" i="15" s="1"/>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Y70" i="13"/>
  <c r="Y24" i="13" s="1"/>
  <c r="Z177" i="15"/>
  <c r="Z128" i="15"/>
  <c r="AA95" i="15"/>
  <c r="AA171" i="15" s="1"/>
  <c r="AB52" i="15"/>
  <c r="AB132" i="15" s="1"/>
  <c r="AB150" i="15" s="1"/>
  <c r="AA47" i="15"/>
  <c r="AA166" i="15" s="1"/>
  <c r="AA168" i="15" s="1"/>
  <c r="AA87" i="13" s="1"/>
  <c r="AA88" i="13" s="1"/>
  <c r="AA96" i="13" s="1"/>
  <c r="AB62" i="15"/>
  <c r="AB142" i="15" s="1"/>
  <c r="AB160" i="15" s="1"/>
  <c r="AA142" i="15"/>
  <c r="AA160" i="15" s="1"/>
  <c r="AA162" i="15" s="1"/>
  <c r="AA55" i="13" s="1"/>
  <c r="AA22" i="13" s="1"/>
  <c r="Z144" i="15"/>
  <c r="AA109" i="15"/>
  <c r="AA103" i="15"/>
  <c r="AA104" i="15"/>
  <c r="AA110" i="15"/>
  <c r="AA100" i="15"/>
  <c r="AA116" i="15" s="1"/>
  <c r="AA102" i="15"/>
  <c r="AA101" i="15"/>
  <c r="AA117" i="15" s="1"/>
  <c r="AA108" i="15"/>
  <c r="AA105" i="15"/>
  <c r="AA106" i="15"/>
  <c r="AA111" i="15"/>
  <c r="AA107" i="15"/>
  <c r="AA64" i="15"/>
  <c r="AA5" i="13"/>
  <c r="AA5" i="15"/>
  <c r="AB7" i="13"/>
  <c r="AB124" i="13" s="1"/>
  <c r="AB132" i="13" s="1"/>
  <c r="AB135"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47" i="13" l="1"/>
  <c r="AA19" i="13" s="1"/>
  <c r="Z51" i="13"/>
  <c r="Z20" i="13" s="1"/>
  <c r="Z21" i="13" s="1"/>
  <c r="AA196" i="13"/>
  <c r="AA351" i="15"/>
  <c r="AA127" i="13" s="1"/>
  <c r="AA128" i="13"/>
  <c r="AA170" i="13"/>
  <c r="AA183" i="13"/>
  <c r="AB180" i="13"/>
  <c r="AB182" i="13" s="1"/>
  <c r="AB117" i="13" s="1"/>
  <c r="AB167" i="13"/>
  <c r="AB154" i="13"/>
  <c r="AB156" i="13" s="1"/>
  <c r="AB115" i="13" s="1"/>
  <c r="AB193" i="13"/>
  <c r="AA374" i="15"/>
  <c r="AA390" i="15" s="1"/>
  <c r="AA371" i="15"/>
  <c r="AA387" i="15" s="1"/>
  <c r="AA372" i="15"/>
  <c r="AA388" i="15" s="1"/>
  <c r="AA369" i="15"/>
  <c r="AA385" i="15" s="1"/>
  <c r="AA357" i="15"/>
  <c r="AB363" i="15"/>
  <c r="AA353" i="15"/>
  <c r="AB305" i="15"/>
  <c r="AB294" i="15"/>
  <c r="AB303" i="15"/>
  <c r="AB289" i="15"/>
  <c r="AA343" i="15"/>
  <c r="AA78" i="13" s="1"/>
  <c r="AA26"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74" i="13"/>
  <c r="AL25" i="13" s="1"/>
  <c r="AA176" i="15"/>
  <c r="AA173" i="15"/>
  <c r="AA92" i="13" s="1"/>
  <c r="AA93" i="13" s="1"/>
  <c r="AA97" i="13" s="1"/>
  <c r="AA98" i="13" s="1"/>
  <c r="AA28" i="13" s="1"/>
  <c r="Z178" i="15"/>
  <c r="Z68" i="13" s="1"/>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A373" i="15" l="1"/>
  <c r="AA389" i="15" s="1"/>
  <c r="AB328" i="15"/>
  <c r="AA129" i="13"/>
  <c r="AA134" i="13" s="1"/>
  <c r="AB181" i="13"/>
  <c r="AB183" i="13" s="1"/>
  <c r="AB195" i="13"/>
  <c r="AB118" i="13" s="1"/>
  <c r="AB194" i="13"/>
  <c r="AB196" i="13" s="1"/>
  <c r="AB155" i="13"/>
  <c r="AB157" i="13" s="1"/>
  <c r="AB169" i="13"/>
  <c r="AB116" i="13" s="1"/>
  <c r="AB119" i="13" s="1"/>
  <c r="AB35" i="13" s="1"/>
  <c r="AB168" i="13"/>
  <c r="AA375" i="15"/>
  <c r="AA391" i="15" s="1"/>
  <c r="AA379" i="15"/>
  <c r="AA395" i="15" s="1"/>
  <c r="AB317" i="15"/>
  <c r="AB331" i="15" s="1"/>
  <c r="AB347" i="15" s="1"/>
  <c r="L74"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Z70" i="13"/>
  <c r="Z24" i="13" s="1"/>
  <c r="AA128" i="15"/>
  <c r="AA177" i="15"/>
  <c r="AB95" i="15"/>
  <c r="AB171" i="15" s="1"/>
  <c r="AC52" i="15"/>
  <c r="AC132" i="15" s="1"/>
  <c r="AC150" i="15" s="1"/>
  <c r="AB47" i="15"/>
  <c r="AB166" i="15" s="1"/>
  <c r="AB168" i="15" s="1"/>
  <c r="AB87" i="13" s="1"/>
  <c r="AB88" i="13" s="1"/>
  <c r="AB96" i="13" s="1"/>
  <c r="AC63" i="15"/>
  <c r="AC143" i="15" s="1"/>
  <c r="AC161" i="15" s="1"/>
  <c r="AB143" i="15"/>
  <c r="AB161" i="15" s="1"/>
  <c r="AB162" i="15" s="1"/>
  <c r="AB55" i="13" s="1"/>
  <c r="AB22"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24" i="13" s="1"/>
  <c r="AC132" i="13" s="1"/>
  <c r="AC135"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47" i="13" l="1"/>
  <c r="AB19" i="13" s="1"/>
  <c r="AA51" i="13"/>
  <c r="AA20" i="13" s="1"/>
  <c r="AA21" i="13" s="1"/>
  <c r="AB351" i="15"/>
  <c r="AB127" i="13" s="1"/>
  <c r="AB128" i="13"/>
  <c r="AB170" i="13"/>
  <c r="AC167" i="13"/>
  <c r="AC154" i="13"/>
  <c r="AC156" i="13" s="1"/>
  <c r="AC115" i="13" s="1"/>
  <c r="AC193" i="13"/>
  <c r="AC180" i="13"/>
  <c r="AC182" i="13" s="1"/>
  <c r="AC117"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78" i="13" s="1"/>
  <c r="AB26" i="13" s="1"/>
  <c r="AC294" i="15"/>
  <c r="AC311" i="15"/>
  <c r="AC309" i="15"/>
  <c r="AC297" i="15"/>
  <c r="AC291" i="15"/>
  <c r="AC295" i="15"/>
  <c r="AC289" i="15"/>
  <c r="AC308" i="15"/>
  <c r="AC304" i="15"/>
  <c r="AC318" i="15" s="1"/>
  <c r="AC310" i="15"/>
  <c r="AC300" i="15"/>
  <c r="AC313" i="15"/>
  <c r="AC312" i="15"/>
  <c r="AC292" i="15"/>
  <c r="AB173" i="15"/>
  <c r="AB92" i="13" s="1"/>
  <c r="AB93" i="13" s="1"/>
  <c r="AB97" i="13" s="1"/>
  <c r="AB98" i="13" s="1"/>
  <c r="AB28" i="13" s="1"/>
  <c r="AA178" i="15"/>
  <c r="AA68" i="13" s="1"/>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324" i="15" l="1"/>
  <c r="AC338" i="15" s="1"/>
  <c r="AC354" i="15" s="1"/>
  <c r="AB373" i="15"/>
  <c r="AB389" i="15" s="1"/>
  <c r="AC321" i="15"/>
  <c r="AC335" i="15" s="1"/>
  <c r="AC326" i="15"/>
  <c r="AC340" i="15" s="1"/>
  <c r="AB129" i="13"/>
  <c r="AB134" i="13" s="1"/>
  <c r="AC351" i="15"/>
  <c r="AC127" i="13" s="1"/>
  <c r="AC128" i="13"/>
  <c r="AC181" i="13"/>
  <c r="AC183" i="13" s="1"/>
  <c r="AC195" i="13"/>
  <c r="AC118" i="13" s="1"/>
  <c r="AC194" i="13"/>
  <c r="AC155" i="13"/>
  <c r="AC157" i="13" s="1"/>
  <c r="AC169" i="13"/>
  <c r="AC116" i="13" s="1"/>
  <c r="AC168"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A70" i="13"/>
  <c r="AA24" i="13" s="1"/>
  <c r="AB177" i="15"/>
  <c r="AC162" i="15"/>
  <c r="AC55" i="13" s="1"/>
  <c r="AC22" i="13" s="1"/>
  <c r="AC95" i="15"/>
  <c r="AC171" i="15" s="1"/>
  <c r="AD52" i="15"/>
  <c r="AD132" i="15" s="1"/>
  <c r="AD150" i="15" s="1"/>
  <c r="AC47" i="15"/>
  <c r="AC166" i="15" s="1"/>
  <c r="AC168" i="15" s="1"/>
  <c r="AC87" i="13" s="1"/>
  <c r="AC88" i="13" s="1"/>
  <c r="AC96" i="13" s="1"/>
  <c r="AC106" i="15"/>
  <c r="AC110" i="15"/>
  <c r="AC105" i="15"/>
  <c r="AC108" i="15"/>
  <c r="AC107" i="15"/>
  <c r="AC100" i="15"/>
  <c r="AC116" i="15" s="1"/>
  <c r="AC104" i="15"/>
  <c r="AC111" i="15"/>
  <c r="AC102" i="15"/>
  <c r="AC109" i="15"/>
  <c r="AC103" i="15"/>
  <c r="AC101" i="15"/>
  <c r="AC117" i="15" s="1"/>
  <c r="AC64" i="15"/>
  <c r="AC5" i="13"/>
  <c r="AC5" i="15"/>
  <c r="AD7" i="13"/>
  <c r="AD124" i="13" s="1"/>
  <c r="AD132" i="13" s="1"/>
  <c r="AD135"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47" i="13" l="1"/>
  <c r="AC19" i="13" s="1"/>
  <c r="AB51" i="13"/>
  <c r="AB20" i="13" s="1"/>
  <c r="AB21" i="13" s="1"/>
  <c r="AC373" i="15"/>
  <c r="AC389" i="15" s="1"/>
  <c r="AC119" i="13"/>
  <c r="AC35" i="13" s="1"/>
  <c r="AC129" i="13"/>
  <c r="AC134" i="13" s="1"/>
  <c r="AC196" i="13"/>
  <c r="AC170" i="13"/>
  <c r="AD180" i="13"/>
  <c r="AD181" i="13" s="1"/>
  <c r="AD167" i="13"/>
  <c r="AD154" i="13"/>
  <c r="AD156" i="13" s="1"/>
  <c r="AD115" i="13" s="1"/>
  <c r="AD193"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78" i="13" s="1"/>
  <c r="AC26" i="13" s="1"/>
  <c r="AD297" i="15"/>
  <c r="AD299" i="15"/>
  <c r="AD307" i="15"/>
  <c r="AD289" i="15"/>
  <c r="AD291" i="15"/>
  <c r="AD294" i="15"/>
  <c r="AD304" i="15"/>
  <c r="AD310" i="15"/>
  <c r="AD314" i="15"/>
  <c r="AD295" i="15"/>
  <c r="AD312" i="15"/>
  <c r="AD300" i="15"/>
  <c r="AD306" i="15"/>
  <c r="AD298" i="15"/>
  <c r="AD292" i="15"/>
  <c r="AD313" i="15"/>
  <c r="AD290" i="15"/>
  <c r="AD309" i="15"/>
  <c r="AC176" i="15"/>
  <c r="AB178" i="15"/>
  <c r="AB68" i="13" s="1"/>
  <c r="AC173" i="15"/>
  <c r="AC92" i="13" s="1"/>
  <c r="AC93" i="13" s="1"/>
  <c r="AC97" i="13" s="1"/>
  <c r="AC98"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322" i="15" l="1"/>
  <c r="AD326" i="15"/>
  <c r="AD155" i="13"/>
  <c r="AD157" i="13" s="1"/>
  <c r="AD182" i="13"/>
  <c r="AD117" i="13" s="1"/>
  <c r="AD195" i="13"/>
  <c r="AD118" i="13" s="1"/>
  <c r="AD194" i="13"/>
  <c r="AD196" i="13" s="1"/>
  <c r="AD169" i="13"/>
  <c r="AD116" i="13" s="1"/>
  <c r="AD168"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36" i="15"/>
  <c r="AD352" i="15" s="1"/>
  <c r="AD327" i="15"/>
  <c r="AD341" i="15" s="1"/>
  <c r="AD317" i="15"/>
  <c r="AD331" i="15" s="1"/>
  <c r="AD347" i="15" s="1"/>
  <c r="AD340" i="15"/>
  <c r="AC177" i="15"/>
  <c r="AC178" i="15" s="1"/>
  <c r="AC68" i="13" s="1"/>
  <c r="AB70" i="13"/>
  <c r="AB24" i="13" s="1"/>
  <c r="AC128" i="15"/>
  <c r="AD162" i="15"/>
  <c r="AD55" i="13" s="1"/>
  <c r="AD22" i="13" s="1"/>
  <c r="AD95" i="15"/>
  <c r="AD171" i="15" s="1"/>
  <c r="AE52" i="15"/>
  <c r="AE132" i="15" s="1"/>
  <c r="AE150" i="15" s="1"/>
  <c r="AD47" i="15"/>
  <c r="AD166" i="15" s="1"/>
  <c r="AD168" i="15" s="1"/>
  <c r="AD87" i="13" s="1"/>
  <c r="AD88" i="13" s="1"/>
  <c r="AD96" i="13" s="1"/>
  <c r="AD101" i="15"/>
  <c r="AD117" i="15" s="1"/>
  <c r="AD111" i="15"/>
  <c r="AD104" i="15"/>
  <c r="AD106" i="15"/>
  <c r="AD107" i="15"/>
  <c r="AD102" i="15"/>
  <c r="AD105" i="15"/>
  <c r="AD108" i="15"/>
  <c r="AD109" i="15"/>
  <c r="AD100" i="15"/>
  <c r="AD116" i="15" s="1"/>
  <c r="AD103" i="15"/>
  <c r="AD110" i="15"/>
  <c r="AD64" i="15"/>
  <c r="AD5" i="13"/>
  <c r="AD5" i="15"/>
  <c r="AE7" i="13"/>
  <c r="AE124" i="13" s="1"/>
  <c r="AE132" i="13" s="1"/>
  <c r="AE135"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47" i="13" l="1"/>
  <c r="AD19" i="13" s="1"/>
  <c r="AC51" i="13"/>
  <c r="AC20" i="13" s="1"/>
  <c r="AC21" i="13" s="1"/>
  <c r="AD183" i="13"/>
  <c r="AD170" i="13"/>
  <c r="AD119" i="13"/>
  <c r="AD35" i="13" s="1"/>
  <c r="AD351" i="15"/>
  <c r="AD127" i="13" s="1"/>
  <c r="AD128" i="13"/>
  <c r="AE180" i="13"/>
  <c r="AE182" i="13" s="1"/>
  <c r="AE117" i="13" s="1"/>
  <c r="AE167" i="13"/>
  <c r="AE193" i="13"/>
  <c r="AE154" i="13"/>
  <c r="AE155"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78" i="13" s="1"/>
  <c r="AD26" i="13" s="1"/>
  <c r="AE297" i="15"/>
  <c r="AE291" i="15"/>
  <c r="AE293" i="15"/>
  <c r="AC70" i="13"/>
  <c r="AC24" i="13" s="1"/>
  <c r="AD176" i="15"/>
  <c r="AD173" i="15"/>
  <c r="AD92" i="13" s="1"/>
  <c r="AD93" i="13" s="1"/>
  <c r="AD97" i="13" s="1"/>
  <c r="AD98"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319" i="15" l="1"/>
  <c r="AE333" i="15" s="1"/>
  <c r="AE349" i="15" s="1"/>
  <c r="AD129" i="13"/>
  <c r="AD134" i="13" s="1"/>
  <c r="AE181" i="13"/>
  <c r="AE183" i="13" s="1"/>
  <c r="AE156" i="13"/>
  <c r="AE115" i="13" s="1"/>
  <c r="AE195" i="13"/>
  <c r="AE118" i="13" s="1"/>
  <c r="AE194" i="13"/>
  <c r="AE157" i="13"/>
  <c r="AE169" i="13"/>
  <c r="AE116" i="13" s="1"/>
  <c r="AE168"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D68" i="13" s="1"/>
  <c r="AE95" i="15"/>
  <c r="AE171" i="15" s="1"/>
  <c r="AF52" i="15"/>
  <c r="AF132" i="15" s="1"/>
  <c r="AF150" i="15" s="1"/>
  <c r="AE47" i="15"/>
  <c r="AE166" i="15" s="1"/>
  <c r="AE168" i="15" s="1"/>
  <c r="AE87" i="13" s="1"/>
  <c r="AE88" i="13" s="1"/>
  <c r="AE96" i="13" s="1"/>
  <c r="AF61" i="15"/>
  <c r="AF141" i="15" s="1"/>
  <c r="AF159" i="15" s="1"/>
  <c r="AE141" i="15"/>
  <c r="AE159" i="15" s="1"/>
  <c r="AE162" i="15" s="1"/>
  <c r="AE55" i="13" s="1"/>
  <c r="AE22" i="13" s="1"/>
  <c r="AE102" i="15"/>
  <c r="AE104" i="15"/>
  <c r="AE107" i="15"/>
  <c r="AE105" i="15"/>
  <c r="AE108" i="15"/>
  <c r="AE109" i="15"/>
  <c r="AE110" i="15"/>
  <c r="AE101" i="15"/>
  <c r="AE117" i="15" s="1"/>
  <c r="AE106" i="15"/>
  <c r="AE111" i="15"/>
  <c r="AE100" i="15"/>
  <c r="AE116" i="15" s="1"/>
  <c r="AE103" i="15"/>
  <c r="AF60" i="15"/>
  <c r="AF140" i="15" s="1"/>
  <c r="AF158" i="15" s="1"/>
  <c r="AE64" i="15"/>
  <c r="AF7" i="13"/>
  <c r="AF124" i="13" s="1"/>
  <c r="AF132" i="13" s="1"/>
  <c r="AF135"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119" i="13" l="1"/>
  <c r="AE35" i="13" s="1"/>
  <c r="AE47" i="13"/>
  <c r="AE19" i="13" s="1"/>
  <c r="AD51" i="13"/>
  <c r="AD20" i="13" s="1"/>
  <c r="AD21" i="13" s="1"/>
  <c r="AE351" i="15"/>
  <c r="AE127" i="13" s="1"/>
  <c r="AE128" i="13"/>
  <c r="AE170" i="13"/>
  <c r="AE196" i="13"/>
  <c r="AF167" i="13"/>
  <c r="AF180" i="13"/>
  <c r="AF182" i="13" s="1"/>
  <c r="AF117" i="13" s="1"/>
  <c r="AF193" i="13"/>
  <c r="AF154" i="13"/>
  <c r="AF155"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78" i="13" s="1"/>
  <c r="AE26" i="13" s="1"/>
  <c r="AF289" i="15"/>
  <c r="AF317" i="15" s="1"/>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92" i="13" s="1"/>
  <c r="AE93" i="13" s="1"/>
  <c r="AE97" i="13" s="1"/>
  <c r="AE98" i="13" s="1"/>
  <c r="AE28" i="13" s="1"/>
  <c r="AD70" i="13"/>
  <c r="AD24" i="13" s="1"/>
  <c r="AF162" i="15"/>
  <c r="AF55"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7" i="13" l="1"/>
  <c r="AF19" i="13" s="1"/>
  <c r="AE373" i="15"/>
  <c r="AE389" i="15" s="1"/>
  <c r="AE129" i="13"/>
  <c r="AE134" i="13" s="1"/>
  <c r="AF156" i="13"/>
  <c r="AF115" i="13" s="1"/>
  <c r="AF181" i="13"/>
  <c r="AF183" i="13" s="1"/>
  <c r="AF195" i="13"/>
  <c r="AF118" i="13" s="1"/>
  <c r="AF194" i="13"/>
  <c r="AF169" i="13"/>
  <c r="AF116" i="13" s="1"/>
  <c r="AF168"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68" i="13" s="1"/>
  <c r="AE128" i="15"/>
  <c r="AF95" i="15"/>
  <c r="AF171" i="15" s="1"/>
  <c r="AG52" i="15"/>
  <c r="AG132" i="15" s="1"/>
  <c r="AG150" i="15" s="1"/>
  <c r="AG162" i="15" s="1"/>
  <c r="AG55" i="13" s="1"/>
  <c r="AG22" i="13" s="1"/>
  <c r="AF47" i="15"/>
  <c r="AF166" i="15" s="1"/>
  <c r="AF168" i="15" s="1"/>
  <c r="AF87" i="13" s="1"/>
  <c r="AF88" i="13" s="1"/>
  <c r="AF96" i="13" s="1"/>
  <c r="AE144" i="15"/>
  <c r="AF103" i="15"/>
  <c r="AF100" i="15"/>
  <c r="AF116" i="15" s="1"/>
  <c r="AF109" i="15"/>
  <c r="AF111" i="15"/>
  <c r="AF105" i="15"/>
  <c r="AF107" i="15"/>
  <c r="AF106" i="15"/>
  <c r="AF110" i="15"/>
  <c r="AF101" i="15"/>
  <c r="AF117" i="15" s="1"/>
  <c r="AF102" i="15"/>
  <c r="AF108" i="15"/>
  <c r="AF104" i="15"/>
  <c r="AF5" i="13"/>
  <c r="AF5" i="15"/>
  <c r="AG7" i="13"/>
  <c r="AG124" i="13" s="1"/>
  <c r="AG132" i="13" s="1"/>
  <c r="AG135"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E51" i="13" l="1"/>
  <c r="AE20" i="13" s="1"/>
  <c r="AE21" i="13" s="1"/>
  <c r="AF119" i="13"/>
  <c r="AF35" i="13" s="1"/>
  <c r="AF196" i="13"/>
  <c r="AF170" i="13"/>
  <c r="AF157" i="13"/>
  <c r="AE397" i="15"/>
  <c r="AE82" i="13" s="1"/>
  <c r="AE27" i="13" s="1"/>
  <c r="AF351" i="15"/>
  <c r="AF127" i="13" s="1"/>
  <c r="AF128" i="13"/>
  <c r="AG180" i="13"/>
  <c r="AG181" i="13" s="1"/>
  <c r="AG193" i="13"/>
  <c r="AG167" i="13"/>
  <c r="AG154" i="13"/>
  <c r="AG155"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78" i="13" s="1"/>
  <c r="AF26" i="13" s="1"/>
  <c r="AG299" i="15"/>
  <c r="AG313" i="15"/>
  <c r="AG311" i="15"/>
  <c r="AG291" i="15"/>
  <c r="AG294" i="15"/>
  <c r="AG289" i="15"/>
  <c r="AG308" i="15"/>
  <c r="AG305" i="15"/>
  <c r="AG64" i="15"/>
  <c r="AF176" i="15"/>
  <c r="AF173" i="15"/>
  <c r="AF92" i="13" s="1"/>
  <c r="AF93" i="13" s="1"/>
  <c r="AF97" i="13" s="1"/>
  <c r="AF98" i="13" s="1"/>
  <c r="AF28" i="13" s="1"/>
  <c r="AE70" i="13"/>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F373" i="15" l="1"/>
  <c r="AF389" i="15" s="1"/>
  <c r="AG47" i="13"/>
  <c r="AG19" i="13" s="1"/>
  <c r="AG318" i="15"/>
  <c r="AG332" i="15" s="1"/>
  <c r="AG348" i="15" s="1"/>
  <c r="AG326" i="15"/>
  <c r="AF129" i="13"/>
  <c r="AF134" i="13" s="1"/>
  <c r="AG323" i="15"/>
  <c r="AG337" i="15" s="1"/>
  <c r="AG353" i="15" s="1"/>
  <c r="AG182" i="13"/>
  <c r="AG117" i="13" s="1"/>
  <c r="AG156" i="13"/>
  <c r="AG115" i="13" s="1"/>
  <c r="AG194" i="13"/>
  <c r="AG195" i="13"/>
  <c r="AG118" i="13" s="1"/>
  <c r="AG169" i="13"/>
  <c r="AG116" i="13" s="1"/>
  <c r="AG168" i="13"/>
  <c r="AF378" i="15"/>
  <c r="AF394" i="15" s="1"/>
  <c r="AG370" i="15"/>
  <c r="AG386" i="15" s="1"/>
  <c r="AF377" i="15"/>
  <c r="AF393" i="15" s="1"/>
  <c r="AG320" i="15"/>
  <c r="AG334" i="15" s="1"/>
  <c r="AG350" i="15" s="1"/>
  <c r="AG328" i="15"/>
  <c r="AG342" i="15" s="1"/>
  <c r="AG358" i="15" s="1"/>
  <c r="AG319" i="15"/>
  <c r="AG333" i="15" s="1"/>
  <c r="AG349" i="15" s="1"/>
  <c r="AG322" i="15"/>
  <c r="AG336" i="15" s="1"/>
  <c r="AG352" i="15" s="1"/>
  <c r="AG340" i="15"/>
  <c r="AG325" i="15"/>
  <c r="AG339" i="15" s="1"/>
  <c r="AG317" i="15"/>
  <c r="AG331" i="15" s="1"/>
  <c r="AG347" i="15" s="1"/>
  <c r="AG338" i="15"/>
  <c r="AG354" i="15" s="1"/>
  <c r="AG327" i="15"/>
  <c r="AG341" i="15" s="1"/>
  <c r="AG357" i="15" s="1"/>
  <c r="AG321" i="15"/>
  <c r="AG335" i="15" s="1"/>
  <c r="AF177" i="15"/>
  <c r="AF178" i="15" s="1"/>
  <c r="AF68" i="13" s="1"/>
  <c r="AF128" i="15"/>
  <c r="AG95" i="15"/>
  <c r="AG171" i="15" s="1"/>
  <c r="AH52" i="15"/>
  <c r="AH132" i="15" s="1"/>
  <c r="AH150" i="15" s="1"/>
  <c r="AH162" i="15" s="1"/>
  <c r="AH55" i="13" s="1"/>
  <c r="AH22" i="13" s="1"/>
  <c r="AG47" i="15"/>
  <c r="AG166" i="15" s="1"/>
  <c r="AG168" i="15" s="1"/>
  <c r="AG87" i="13" s="1"/>
  <c r="AG88" i="13" s="1"/>
  <c r="AG96" i="13" s="1"/>
  <c r="AG102" i="15"/>
  <c r="AG104" i="15"/>
  <c r="AG108" i="15"/>
  <c r="AG100" i="15"/>
  <c r="AG116" i="15" s="1"/>
  <c r="AG101" i="15"/>
  <c r="AG117" i="15" s="1"/>
  <c r="AG106" i="15"/>
  <c r="AG107" i="15"/>
  <c r="AG103" i="15"/>
  <c r="AG109" i="15"/>
  <c r="AG105" i="15"/>
  <c r="AG110" i="15"/>
  <c r="AG111" i="15"/>
  <c r="AH7" i="13"/>
  <c r="AH124" i="13" s="1"/>
  <c r="AH132" i="13" s="1"/>
  <c r="AH135"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157" i="13" l="1"/>
  <c r="AF51" i="13"/>
  <c r="AF20" i="13" s="1"/>
  <c r="AF21" i="13" s="1"/>
  <c r="AG170" i="13"/>
  <c r="AG351" i="15"/>
  <c r="AG127" i="13" s="1"/>
  <c r="AG128" i="13"/>
  <c r="AF397" i="15"/>
  <c r="AF82" i="13" s="1"/>
  <c r="AF27" i="13" s="1"/>
  <c r="AG183" i="13"/>
  <c r="AG119" i="13"/>
  <c r="AG35" i="13" s="1"/>
  <c r="AG196" i="13"/>
  <c r="AH154" i="13"/>
  <c r="AH156" i="13" s="1"/>
  <c r="AH115" i="13" s="1"/>
  <c r="AH180" i="13"/>
  <c r="AH182" i="13" s="1"/>
  <c r="AH117" i="13" s="1"/>
  <c r="AH167" i="13"/>
  <c r="AH193" i="13"/>
  <c r="AG372" i="15"/>
  <c r="AG388" i="15" s="1"/>
  <c r="AG376" i="15"/>
  <c r="AG392" i="15" s="1"/>
  <c r="AG369" i="15"/>
  <c r="AG385" i="15" s="1"/>
  <c r="AG374" i="15"/>
  <c r="AG390" i="15" s="1"/>
  <c r="AG371" i="15"/>
  <c r="AG387" i="15" s="1"/>
  <c r="AG373" i="15"/>
  <c r="AG389" i="15" s="1"/>
  <c r="AG375" i="15"/>
  <c r="AG391" i="15" s="1"/>
  <c r="AG379" i="15"/>
  <c r="AG395" i="15" s="1"/>
  <c r="AG380" i="15"/>
  <c r="AG396" i="15" s="1"/>
  <c r="AG355" i="15"/>
  <c r="AG356" i="15"/>
  <c r="AH363" i="15"/>
  <c r="AH291" i="15"/>
  <c r="AH307" i="15"/>
  <c r="AG343" i="15"/>
  <c r="AG78" i="13" s="1"/>
  <c r="AG26" i="13" s="1"/>
  <c r="AH310" i="15"/>
  <c r="AH304" i="15"/>
  <c r="AH300" i="15"/>
  <c r="AH295" i="15"/>
  <c r="AH312" i="15"/>
  <c r="AH290" i="15"/>
  <c r="AH292" i="15"/>
  <c r="AH306" i="15"/>
  <c r="AH311" i="15"/>
  <c r="AH309" i="15"/>
  <c r="AH313" i="15"/>
  <c r="AH298" i="15"/>
  <c r="AH326" i="15" s="1"/>
  <c r="AH293" i="15"/>
  <c r="AH296" i="15"/>
  <c r="AH314" i="15"/>
  <c r="AH303" i="15"/>
  <c r="AH317" i="15" s="1"/>
  <c r="AH331" i="15" s="1"/>
  <c r="AH347" i="15" s="1"/>
  <c r="AH308" i="15"/>
  <c r="AH305" i="15"/>
  <c r="AH299" i="15"/>
  <c r="AH294" i="15"/>
  <c r="AH297" i="15"/>
  <c r="AG176" i="15"/>
  <c r="AG173" i="15"/>
  <c r="AG92" i="13" s="1"/>
  <c r="AG93" i="13" s="1"/>
  <c r="AG97" i="13" s="1"/>
  <c r="AG98" i="13" s="1"/>
  <c r="AG28" i="13" s="1"/>
  <c r="AF70" i="13"/>
  <c r="AF24"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47" i="13" l="1"/>
  <c r="AH19" i="13" s="1"/>
  <c r="AH321" i="15"/>
  <c r="AG129" i="13"/>
  <c r="AG134" i="13" s="1"/>
  <c r="AH323" i="15"/>
  <c r="AH181" i="13"/>
  <c r="AH183" i="13" s="1"/>
  <c r="AH155" i="13"/>
  <c r="AH157" i="13" s="1"/>
  <c r="AH194" i="13"/>
  <c r="AH195" i="13"/>
  <c r="AH118" i="13" s="1"/>
  <c r="AH168" i="13"/>
  <c r="AH169" i="13"/>
  <c r="AH116"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35" i="15"/>
  <c r="AH337" i="15"/>
  <c r="AH353" i="15" s="1"/>
  <c r="AH327" i="15"/>
  <c r="AH341" i="15" s="1"/>
  <c r="AH357" i="15" s="1"/>
  <c r="AG177" i="15"/>
  <c r="AG128" i="15"/>
  <c r="AH95" i="15"/>
  <c r="AH171" i="15" s="1"/>
  <c r="AI52" i="15"/>
  <c r="AI132" i="15" s="1"/>
  <c r="AI150" i="15" s="1"/>
  <c r="AI162" i="15" s="1"/>
  <c r="AI55" i="13" s="1"/>
  <c r="AI22" i="13" s="1"/>
  <c r="AH47" i="15"/>
  <c r="AH166" i="15" s="1"/>
  <c r="AH168" i="15" s="1"/>
  <c r="AH87" i="13" s="1"/>
  <c r="AH88" i="13" s="1"/>
  <c r="AH96" i="13" s="1"/>
  <c r="AG144" i="15"/>
  <c r="AH110" i="15"/>
  <c r="AH100" i="15"/>
  <c r="AH116" i="15" s="1"/>
  <c r="AH107" i="15"/>
  <c r="AH111" i="15"/>
  <c r="AH103" i="15"/>
  <c r="AH108" i="15"/>
  <c r="AH109" i="15"/>
  <c r="AH102" i="15"/>
  <c r="AH105" i="15"/>
  <c r="AH106" i="15"/>
  <c r="AH101" i="15"/>
  <c r="AH117" i="15" s="1"/>
  <c r="AH104" i="15"/>
  <c r="AH5" i="13"/>
  <c r="AH5" i="15"/>
  <c r="AI7" i="13"/>
  <c r="AI124" i="13" s="1"/>
  <c r="AI132" i="13" s="1"/>
  <c r="AI135"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G51" i="13" l="1"/>
  <c r="AG20" i="13" s="1"/>
  <c r="AG21" i="13" s="1"/>
  <c r="AH119" i="13"/>
  <c r="AH35" i="13" s="1"/>
  <c r="AG397" i="15"/>
  <c r="AG82" i="13" s="1"/>
  <c r="AG27" i="13" s="1"/>
  <c r="AH351" i="15"/>
  <c r="AH127" i="13" s="1"/>
  <c r="AH128" i="13"/>
  <c r="AH196" i="13"/>
  <c r="AI193" i="13"/>
  <c r="AI154" i="13"/>
  <c r="AI155" i="13" s="1"/>
  <c r="AI180" i="13"/>
  <c r="AI182" i="13" s="1"/>
  <c r="AI117" i="13" s="1"/>
  <c r="AI167" i="13"/>
  <c r="AH170" i="13"/>
  <c r="AH376" i="15"/>
  <c r="AH392" i="15" s="1"/>
  <c r="AH380" i="15"/>
  <c r="AH396" i="15" s="1"/>
  <c r="AH379" i="15"/>
  <c r="AH395" i="15" s="1"/>
  <c r="AH370" i="15"/>
  <c r="AH386" i="15" s="1"/>
  <c r="AH372" i="15"/>
  <c r="AH388" i="15" s="1"/>
  <c r="AH375" i="15"/>
  <c r="AH391" i="15" s="1"/>
  <c r="AH373" i="15"/>
  <c r="AH389" i="15" s="1"/>
  <c r="AH374" i="15"/>
  <c r="AH390" i="15" s="1"/>
  <c r="AH371" i="15"/>
  <c r="AH387" i="15" s="1"/>
  <c r="AH355" i="15"/>
  <c r="AH356" i="15"/>
  <c r="AI363" i="15"/>
  <c r="AH343" i="15"/>
  <c r="AH78" i="13" s="1"/>
  <c r="AH26"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92" i="13" s="1"/>
  <c r="AH93" i="13" s="1"/>
  <c r="AH97" i="13" s="1"/>
  <c r="AH98" i="13" s="1"/>
  <c r="AH28" i="13" s="1"/>
  <c r="AG178" i="15"/>
  <c r="AG68" i="13" s="1"/>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7" i="13" l="1"/>
  <c r="AI19" i="13" s="1"/>
  <c r="AH129" i="13"/>
  <c r="AH134" i="13" s="1"/>
  <c r="AI323" i="15"/>
  <c r="AI337" i="15" s="1"/>
  <c r="AI353" i="15" s="1"/>
  <c r="AI375" i="15" s="1"/>
  <c r="AI391" i="15" s="1"/>
  <c r="AI181" i="13"/>
  <c r="AI183" i="13" s="1"/>
  <c r="AI156" i="13"/>
  <c r="AI115" i="13" s="1"/>
  <c r="AI195" i="13"/>
  <c r="AI118" i="13" s="1"/>
  <c r="AI194" i="13"/>
  <c r="AI168" i="13"/>
  <c r="AI169" i="13"/>
  <c r="AI116"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G70" i="13"/>
  <c r="AG24" i="13" s="1"/>
  <c r="AH177" i="15"/>
  <c r="AH178" i="15" s="1"/>
  <c r="AH68" i="13" s="1"/>
  <c r="AH128" i="15"/>
  <c r="AI95" i="15"/>
  <c r="AI171" i="15" s="1"/>
  <c r="AJ52" i="15"/>
  <c r="AJ132" i="15" s="1"/>
  <c r="AJ150" i="15" s="1"/>
  <c r="AJ162" i="15" s="1"/>
  <c r="AJ55" i="13" s="1"/>
  <c r="AJ22" i="13" s="1"/>
  <c r="AI47" i="15"/>
  <c r="AI166" i="15" s="1"/>
  <c r="AI168" i="15" s="1"/>
  <c r="AI87" i="13" s="1"/>
  <c r="AI88" i="13" s="1"/>
  <c r="AI96" i="13" s="1"/>
  <c r="AH144" i="15"/>
  <c r="AI108" i="15"/>
  <c r="AI107" i="15"/>
  <c r="AI101" i="15"/>
  <c r="AI117" i="15" s="1"/>
  <c r="AI100" i="15"/>
  <c r="AI116" i="15" s="1"/>
  <c r="AI111" i="15"/>
  <c r="AI102" i="15"/>
  <c r="AI106" i="15"/>
  <c r="AI109" i="15"/>
  <c r="AI110" i="15"/>
  <c r="AI104" i="15"/>
  <c r="AI103" i="15"/>
  <c r="AI105" i="15"/>
  <c r="AJ7" i="13"/>
  <c r="AJ124" i="13" s="1"/>
  <c r="AJ132" i="13" s="1"/>
  <c r="AJ135"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H51" i="13" l="1"/>
  <c r="AH20" i="13" s="1"/>
  <c r="AH21" i="13" s="1"/>
  <c r="AI196" i="13"/>
  <c r="AH397" i="15"/>
  <c r="AH82" i="13" s="1"/>
  <c r="AH27" i="13" s="1"/>
  <c r="AI351" i="15"/>
  <c r="AI127" i="13" s="1"/>
  <c r="AI128" i="13"/>
  <c r="AI119" i="13"/>
  <c r="AI35" i="13" s="1"/>
  <c r="AI157" i="13"/>
  <c r="AJ180" i="13"/>
  <c r="AJ182" i="13" s="1"/>
  <c r="AJ117" i="13" s="1"/>
  <c r="AJ167" i="13"/>
  <c r="AJ193" i="13"/>
  <c r="AJ154" i="13"/>
  <c r="AJ155" i="13" s="1"/>
  <c r="AI170"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I373" i="15"/>
  <c r="AI389" i="15" s="1"/>
  <c r="AJ363" i="15"/>
  <c r="AJ299" i="15"/>
  <c r="AJ294" i="15"/>
  <c r="AJ303" i="15"/>
  <c r="AJ308" i="15"/>
  <c r="AJ291" i="15"/>
  <c r="AJ305" i="15"/>
  <c r="AJ311" i="15"/>
  <c r="AJ306" i="15"/>
  <c r="AJ292" i="15"/>
  <c r="AJ295" i="15"/>
  <c r="AJ298" i="15"/>
  <c r="AJ314" i="15"/>
  <c r="AJ300" i="15"/>
  <c r="AJ310" i="15"/>
  <c r="AJ290" i="15"/>
  <c r="AJ293" i="15"/>
  <c r="AJ296" i="15"/>
  <c r="AJ307" i="15"/>
  <c r="AJ317" i="15"/>
  <c r="AJ304" i="15"/>
  <c r="AJ309" i="15"/>
  <c r="AJ313" i="15"/>
  <c r="AJ312" i="15"/>
  <c r="AJ297" i="15"/>
  <c r="AI343" i="15"/>
  <c r="AI78" i="13" s="1"/>
  <c r="AI26" i="13" s="1"/>
  <c r="AJ64" i="15"/>
  <c r="AI173" i="15"/>
  <c r="AI92" i="13" s="1"/>
  <c r="AI93" i="13" s="1"/>
  <c r="AI97" i="13" s="1"/>
  <c r="AI98" i="13" s="1"/>
  <c r="AI28" i="13" s="1"/>
  <c r="AH70" i="13"/>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7" i="13" l="1"/>
  <c r="AJ19" i="13" s="1"/>
  <c r="AJ327" i="15"/>
  <c r="AJ341" i="15" s="1"/>
  <c r="AJ357" i="15" s="1"/>
  <c r="AJ322" i="15"/>
  <c r="AJ336" i="15" s="1"/>
  <c r="AJ352" i="15" s="1"/>
  <c r="AI129" i="13"/>
  <c r="AI134" i="13" s="1"/>
  <c r="AJ181" i="13"/>
  <c r="AJ183" i="13" s="1"/>
  <c r="AJ156" i="13"/>
  <c r="AJ115" i="13" s="1"/>
  <c r="AJ195" i="13"/>
  <c r="AJ118" i="13" s="1"/>
  <c r="AJ194" i="13"/>
  <c r="AJ169" i="13"/>
  <c r="AJ116" i="13" s="1"/>
  <c r="AJ168" i="13"/>
  <c r="AJ170" i="13" s="1"/>
  <c r="AI397" i="15"/>
  <c r="AI82"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55" i="13" s="1"/>
  <c r="AK22" i="13" s="1"/>
  <c r="AJ47" i="15"/>
  <c r="AJ166" i="15" s="1"/>
  <c r="AJ168" i="15" s="1"/>
  <c r="AJ87" i="13" s="1"/>
  <c r="AJ88" i="13" s="1"/>
  <c r="AJ96" i="13" s="1"/>
  <c r="AJ105" i="15"/>
  <c r="AJ111" i="15"/>
  <c r="AJ103" i="15"/>
  <c r="AJ110" i="15"/>
  <c r="AJ104" i="15"/>
  <c r="AJ107" i="15"/>
  <c r="AJ109" i="15"/>
  <c r="AJ106" i="15"/>
  <c r="AJ102" i="15"/>
  <c r="AJ108" i="15"/>
  <c r="AJ101" i="15"/>
  <c r="AJ117" i="15" s="1"/>
  <c r="AJ100" i="15"/>
  <c r="AJ116" i="15" s="1"/>
  <c r="AK7" i="13"/>
  <c r="AK124" i="13" s="1"/>
  <c r="AK132" i="13" s="1"/>
  <c r="AK135"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I51" i="13" l="1"/>
  <c r="AI20" i="13" s="1"/>
  <c r="AI21" i="13" s="1"/>
  <c r="AJ196" i="13"/>
  <c r="AJ351" i="15"/>
  <c r="AJ127" i="13" s="1"/>
  <c r="AJ128" i="13"/>
  <c r="AJ119" i="13"/>
  <c r="AJ35" i="13" s="1"/>
  <c r="AJ157" i="13"/>
  <c r="AK193" i="13"/>
  <c r="AK167" i="13"/>
  <c r="AK180" i="13"/>
  <c r="AK182" i="13" s="1"/>
  <c r="AK117" i="13" s="1"/>
  <c r="AK154" i="13"/>
  <c r="AK155" i="13" s="1"/>
  <c r="AJ377" i="15"/>
  <c r="AJ393" i="15" s="1"/>
  <c r="AJ373" i="15"/>
  <c r="AJ389"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78" i="13" s="1"/>
  <c r="AJ26"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92" i="13" s="1"/>
  <c r="AJ93" i="13" s="1"/>
  <c r="AJ97" i="13" s="1"/>
  <c r="AJ98" i="13" s="1"/>
  <c r="AJ28" i="13" s="1"/>
  <c r="AI178" i="15"/>
  <c r="AI68" i="13" s="1"/>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7" i="13" l="1"/>
  <c r="AK19" i="13" s="1"/>
  <c r="AK325" i="15"/>
  <c r="AK322" i="15"/>
  <c r="AJ129" i="13"/>
  <c r="AJ134" i="13" s="1"/>
  <c r="AK181" i="13"/>
  <c r="AK183" i="13" s="1"/>
  <c r="AK156" i="13"/>
  <c r="AK115" i="13" s="1"/>
  <c r="AK157" i="13"/>
  <c r="AK195" i="13"/>
  <c r="AK118" i="13" s="1"/>
  <c r="AK194" i="13"/>
  <c r="AK169" i="13"/>
  <c r="AK116" i="13" s="1"/>
  <c r="AK168" i="13"/>
  <c r="AJ397" i="15"/>
  <c r="AJ82"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6" i="15"/>
  <c r="AK352" i="15" s="1"/>
  <c r="AK339" i="15"/>
  <c r="AK355" i="15" s="1"/>
  <c r="AK317" i="15"/>
  <c r="AK331" i="15" s="1"/>
  <c r="AK347" i="15" s="1"/>
  <c r="AK328" i="15"/>
  <c r="AK342" i="15" s="1"/>
  <c r="AK358" i="15" s="1"/>
  <c r="AK319" i="15"/>
  <c r="AK333" i="15" s="1"/>
  <c r="AK349" i="15" s="1"/>
  <c r="AK318" i="15"/>
  <c r="AK332" i="15" s="1"/>
  <c r="AK348" i="15" s="1"/>
  <c r="AI70" i="13"/>
  <c r="AI24" i="13" s="1"/>
  <c r="AJ177" i="15"/>
  <c r="AJ178" i="15" s="1"/>
  <c r="AJ68" i="13"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87" i="13" s="1"/>
  <c r="AK88" i="13" s="1"/>
  <c r="AK96" i="13" s="1"/>
  <c r="AJ144" i="15"/>
  <c r="AK110" i="15"/>
  <c r="AK111" i="15"/>
  <c r="AK108" i="15"/>
  <c r="AK105" i="15"/>
  <c r="AK103" i="15"/>
  <c r="AK102" i="15"/>
  <c r="AK104" i="15"/>
  <c r="AK109" i="15"/>
  <c r="AK100" i="15"/>
  <c r="AK116" i="15" s="1"/>
  <c r="AK107" i="15"/>
  <c r="AK106" i="15"/>
  <c r="AK101" i="15"/>
  <c r="AK117" i="15" s="1"/>
  <c r="AK5" i="13"/>
  <c r="AK5" i="15"/>
  <c r="AL7" i="13"/>
  <c r="AL124" i="13" s="1"/>
  <c r="AL132" i="13" s="1"/>
  <c r="AL135"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J51" i="13" l="1"/>
  <c r="AJ20" i="13" s="1"/>
  <c r="AJ21" i="13" s="1"/>
  <c r="AK196" i="13"/>
  <c r="AK119" i="13"/>
  <c r="AK35" i="13" s="1"/>
  <c r="AK351" i="15"/>
  <c r="AK127" i="13" s="1"/>
  <c r="AK128" i="13"/>
  <c r="L135" i="13"/>
  <c r="AL36" i="13"/>
  <c r="L36" i="13" s="1"/>
  <c r="AK170" i="13"/>
  <c r="AL180" i="13"/>
  <c r="AL181" i="13" s="1"/>
  <c r="AL167" i="13"/>
  <c r="AL154" i="13"/>
  <c r="AL155" i="13" s="1"/>
  <c r="AL193"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78" i="13" s="1"/>
  <c r="AK26"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92" i="13" s="1"/>
  <c r="AK93" i="13" s="1"/>
  <c r="AK97" i="13" s="1"/>
  <c r="AK98" i="13" s="1"/>
  <c r="AK28" i="13" s="1"/>
  <c r="AJ70" i="13"/>
  <c r="AJ24" i="13" s="1"/>
  <c r="AK119" i="15"/>
  <c r="AK121" i="15"/>
  <c r="AK122" i="15"/>
  <c r="AK124" i="15"/>
  <c r="AK123" i="15"/>
  <c r="AK127" i="15"/>
  <c r="L52" i="15"/>
  <c r="AK126" i="15"/>
  <c r="AL167" i="15"/>
  <c r="L167" i="15" s="1"/>
  <c r="AL172" i="15"/>
  <c r="AK125" i="15"/>
  <c r="AK118" i="15"/>
  <c r="AK120" i="15"/>
  <c r="L134" i="15" s="1"/>
  <c r="AL64" i="15"/>
  <c r="AL47"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K373" i="15" l="1"/>
  <c r="AK389" i="15" s="1"/>
  <c r="AL182" i="13"/>
  <c r="AK129" i="13"/>
  <c r="AK134" i="13" s="1"/>
  <c r="AL156" i="13"/>
  <c r="L156" i="13"/>
  <c r="AL115" i="13"/>
  <c r="L182" i="13"/>
  <c r="AL117" i="13"/>
  <c r="L117" i="13" s="1"/>
  <c r="AL195" i="13"/>
  <c r="AL194" i="13"/>
  <c r="AL183" i="13"/>
  <c r="L183" i="13" s="1"/>
  <c r="L181" i="13"/>
  <c r="L155" i="13"/>
  <c r="AL157" i="13"/>
  <c r="L157" i="13" s="1"/>
  <c r="AL168" i="13"/>
  <c r="AL169" i="13"/>
  <c r="AK397" i="15"/>
  <c r="AK82"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28" i="13" s="1"/>
  <c r="L128" i="13" s="1"/>
  <c r="AL327" i="15"/>
  <c r="AL341" i="15" s="1"/>
  <c r="AL325" i="15"/>
  <c r="AL339" i="15" s="1"/>
  <c r="L172" i="15"/>
  <c r="AK177" i="15"/>
  <c r="AK128" i="15"/>
  <c r="AL162" i="15"/>
  <c r="AL55"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47"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K51" i="13" l="1"/>
  <c r="AK20" i="13" s="1"/>
  <c r="AK21" i="13" s="1"/>
  <c r="L195" i="13"/>
  <c r="AL118" i="13"/>
  <c r="L118" i="13" s="1"/>
  <c r="L169" i="13"/>
  <c r="AL116" i="13"/>
  <c r="L116" i="13" s="1"/>
  <c r="AL119" i="13"/>
  <c r="L115" i="13"/>
  <c r="AL196" i="13"/>
  <c r="L196" i="13" s="1"/>
  <c r="L194" i="13"/>
  <c r="AL170" i="13"/>
  <c r="L170" i="13" s="1"/>
  <c r="L168"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27" i="13" s="1"/>
  <c r="AL129" i="13" s="1"/>
  <c r="AL134"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AK68" i="13" s="1"/>
  <c r="L162" i="15"/>
  <c r="AL126" i="15"/>
  <c r="L238" i="15"/>
  <c r="L47" i="15"/>
  <c r="AL166" i="15"/>
  <c r="AL122" i="15"/>
  <c r="L234" i="15"/>
  <c r="L95" i="15"/>
  <c r="AL171" i="15"/>
  <c r="AL127" i="15"/>
  <c r="L127" i="15" s="1"/>
  <c r="L239" i="15"/>
  <c r="AL118" i="15"/>
  <c r="L118" i="15" s="1"/>
  <c r="L230" i="15"/>
  <c r="L110" i="15"/>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R373" i="15" l="1"/>
  <c r="R127" i="13"/>
  <c r="R129" i="13" s="1"/>
  <c r="R134" i="13" s="1"/>
  <c r="Q373" i="15"/>
  <c r="Q127" i="13"/>
  <c r="Q129" i="13" s="1"/>
  <c r="Q134" i="13" s="1"/>
  <c r="P373" i="15"/>
  <c r="P127" i="13"/>
  <c r="P129" i="13" s="1"/>
  <c r="P134" i="13" s="1"/>
  <c r="O373" i="15"/>
  <c r="O127" i="13"/>
  <c r="AL35" i="13"/>
  <c r="L35" i="13" s="1"/>
  <c r="L119"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78" i="13"/>
  <c r="L343" i="15"/>
  <c r="AK70" i="13"/>
  <c r="AK24" i="13" s="1"/>
  <c r="AL173" i="15"/>
  <c r="AL92" i="13" s="1"/>
  <c r="L171" i="15"/>
  <c r="L166" i="15"/>
  <c r="AL168" i="15"/>
  <c r="AL87" i="13" s="1"/>
  <c r="AL128" i="15"/>
  <c r="AL51"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O129" i="13" l="1"/>
  <c r="L127" i="13"/>
  <c r="AC397" i="15"/>
  <c r="AC82" i="13" s="1"/>
  <c r="AC27" i="13" s="1"/>
  <c r="AC29" i="13" s="1"/>
  <c r="AC101" i="13" s="1"/>
  <c r="AD102" i="13" s="1"/>
  <c r="AD104" i="13" s="1"/>
  <c r="AD30" i="13" s="1"/>
  <c r="L391" i="15"/>
  <c r="AD397" i="15"/>
  <c r="AD82" i="13" s="1"/>
  <c r="AD27" i="13" s="1"/>
  <c r="X397" i="15"/>
  <c r="X82" i="13" s="1"/>
  <c r="X27" i="13" s="1"/>
  <c r="X29" i="13" s="1"/>
  <c r="X101" i="13" s="1"/>
  <c r="Y102" i="13" s="1"/>
  <c r="Y104" i="13" s="1"/>
  <c r="Y30" i="13" s="1"/>
  <c r="W397" i="15"/>
  <c r="W82" i="13" s="1"/>
  <c r="W27" i="13" s="1"/>
  <c r="W29" i="13" s="1"/>
  <c r="W101" i="13" s="1"/>
  <c r="X102" i="13" s="1"/>
  <c r="X104" i="13" s="1"/>
  <c r="X30" i="13" s="1"/>
  <c r="L395" i="15"/>
  <c r="L393" i="15"/>
  <c r="L396" i="15"/>
  <c r="U397" i="15"/>
  <c r="U82" i="13" s="1"/>
  <c r="U27" i="13" s="1"/>
  <c r="U29" i="13" s="1"/>
  <c r="U101" i="13" s="1"/>
  <c r="V102" i="13" s="1"/>
  <c r="V104" i="13" s="1"/>
  <c r="V30" i="13" s="1"/>
  <c r="AL397" i="15"/>
  <c r="AL82" i="13" s="1"/>
  <c r="AL27" i="13" s="1"/>
  <c r="L386" i="15"/>
  <c r="T397" i="15"/>
  <c r="T82" i="13" s="1"/>
  <c r="T27" i="13" s="1"/>
  <c r="T29" i="13" s="1"/>
  <c r="L394" i="15"/>
  <c r="L392" i="15"/>
  <c r="Y397" i="15"/>
  <c r="Y82" i="13" s="1"/>
  <c r="Y27" i="13" s="1"/>
  <c r="Y29" i="13" s="1"/>
  <c r="Y101" i="13" s="1"/>
  <c r="Z102" i="13" s="1"/>
  <c r="Z104" i="13" s="1"/>
  <c r="Z30" i="13" s="1"/>
  <c r="Z397" i="15"/>
  <c r="Z82" i="13" s="1"/>
  <c r="Z27" i="13" s="1"/>
  <c r="Z29" i="13" s="1"/>
  <c r="Z101" i="13" s="1"/>
  <c r="AA102" i="13" s="1"/>
  <c r="AA104" i="13" s="1"/>
  <c r="AA30" i="13" s="1"/>
  <c r="S397" i="15"/>
  <c r="S82" i="13" s="1"/>
  <c r="L390" i="15"/>
  <c r="AA397" i="15"/>
  <c r="AA82" i="13" s="1"/>
  <c r="AA27" i="13" s="1"/>
  <c r="AA29" i="13" s="1"/>
  <c r="AA101" i="13" s="1"/>
  <c r="AB102" i="13" s="1"/>
  <c r="AB104" i="13" s="1"/>
  <c r="AB30" i="13" s="1"/>
  <c r="V397" i="15"/>
  <c r="V82" i="13" s="1"/>
  <c r="V27" i="13" s="1"/>
  <c r="V29" i="13" s="1"/>
  <c r="V101" i="13" s="1"/>
  <c r="W102" i="13" s="1"/>
  <c r="W104" i="13" s="1"/>
  <c r="W30" i="13" s="1"/>
  <c r="AB397" i="15"/>
  <c r="AB82" i="13" s="1"/>
  <c r="AB27" i="13" s="1"/>
  <c r="AB29" i="13" s="1"/>
  <c r="AB101" i="13" s="1"/>
  <c r="AC102" i="13" s="1"/>
  <c r="AC104" i="13" s="1"/>
  <c r="AC30" i="13" s="1"/>
  <c r="AL93" i="13"/>
  <c r="L92" i="13"/>
  <c r="AL88" i="13"/>
  <c r="L87" i="13"/>
  <c r="AL26" i="13"/>
  <c r="L26" i="13" s="1"/>
  <c r="L78" i="13"/>
  <c r="L168" i="15"/>
  <c r="AL176" i="15"/>
  <c r="AL177" i="15"/>
  <c r="L173" i="15"/>
  <c r="L128" i="15"/>
  <c r="L142" i="15"/>
  <c r="AJ29" i="13"/>
  <c r="AJ101" i="13" s="1"/>
  <c r="AK102" i="13" s="1"/>
  <c r="AK104" i="13" s="1"/>
  <c r="AK30" i="13" s="1"/>
  <c r="AD29" i="13"/>
  <c r="AD101" i="13" s="1"/>
  <c r="AE102" i="13" s="1"/>
  <c r="AE104" i="13" s="1"/>
  <c r="AE30" i="13" s="1"/>
  <c r="AK29" i="13"/>
  <c r="AK101" i="13" s="1"/>
  <c r="AL102" i="13" s="1"/>
  <c r="AL104" i="13" s="1"/>
  <c r="AL30" i="13" s="1"/>
  <c r="L167" i="14"/>
  <c r="AE29" i="13"/>
  <c r="AE101" i="13" s="1"/>
  <c r="AF102" i="13" s="1"/>
  <c r="AF104" i="13" s="1"/>
  <c r="AF30" i="13" s="1"/>
  <c r="AH29" i="13"/>
  <c r="AH101" i="13" s="1"/>
  <c r="AI102" i="13" s="1"/>
  <c r="AI104" i="13" s="1"/>
  <c r="AI30" i="13" s="1"/>
  <c r="AF29" i="13"/>
  <c r="AF101" i="13" s="1"/>
  <c r="AG102" i="13" s="1"/>
  <c r="AG104" i="13" s="1"/>
  <c r="AG30" i="13" s="1"/>
  <c r="AI29" i="13"/>
  <c r="AI101" i="13" s="1"/>
  <c r="AJ102" i="13" s="1"/>
  <c r="AJ104" i="13" s="1"/>
  <c r="AJ30" i="13" s="1"/>
  <c r="AG29" i="13"/>
  <c r="AG101" i="13" s="1"/>
  <c r="AH102" i="13" s="1"/>
  <c r="AH104"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O134" i="13" l="1"/>
  <c r="L134" i="13" s="1"/>
  <c r="L129" i="13"/>
  <c r="L397" i="15"/>
  <c r="S27" i="13"/>
  <c r="S29" i="13" s="1"/>
  <c r="S33" i="13" s="1"/>
  <c r="L82" i="13"/>
  <c r="AL96" i="13"/>
  <c r="L88" i="13"/>
  <c r="AL97" i="13"/>
  <c r="L97" i="13" s="1"/>
  <c r="L93" i="13"/>
  <c r="L177" i="15"/>
  <c r="AL178" i="15"/>
  <c r="AL68" i="13" s="1"/>
  <c r="L176" i="15"/>
  <c r="AL20" i="13"/>
  <c r="L51" i="13"/>
  <c r="AL144" i="15"/>
  <c r="L144" i="15" s="1"/>
  <c r="AJ33" i="13"/>
  <c r="AJ37" i="13" s="1"/>
  <c r="AJ138" i="13" s="1"/>
  <c r="AJ140" i="13" s="1"/>
  <c r="AJ38" i="13" s="1"/>
  <c r="AI33" i="13"/>
  <c r="AI37" i="13" s="1"/>
  <c r="AI138" i="13" s="1"/>
  <c r="AI140" i="13" s="1"/>
  <c r="AI38" i="13" s="1"/>
  <c r="AA33" i="13"/>
  <c r="AA37" i="13" s="1"/>
  <c r="AA138" i="13" s="1"/>
  <c r="AA140" i="13" s="1"/>
  <c r="AA38" i="13" s="1"/>
  <c r="Y33" i="13"/>
  <c r="Y37" i="13" s="1"/>
  <c r="Y138" i="13" s="1"/>
  <c r="Y140" i="13" s="1"/>
  <c r="Y38" i="13" s="1"/>
  <c r="AC33" i="13"/>
  <c r="AC37" i="13" s="1"/>
  <c r="AC138" i="13" s="1"/>
  <c r="AC140" i="13" s="1"/>
  <c r="AC38" i="13" s="1"/>
  <c r="AD33" i="13"/>
  <c r="AD37" i="13" s="1"/>
  <c r="AD138" i="13" s="1"/>
  <c r="AD140" i="13" s="1"/>
  <c r="AD38" i="13" s="1"/>
  <c r="AE33" i="13"/>
  <c r="AE37" i="13" s="1"/>
  <c r="AE138" i="13" s="1"/>
  <c r="AE140" i="13" s="1"/>
  <c r="AE38" i="13" s="1"/>
  <c r="Z33" i="13"/>
  <c r="Z37" i="13" s="1"/>
  <c r="Z138" i="13" s="1"/>
  <c r="Z140" i="13" s="1"/>
  <c r="Z38" i="13" s="1"/>
  <c r="V33" i="13"/>
  <c r="V37" i="13" s="1"/>
  <c r="V138" i="13" s="1"/>
  <c r="AG33" i="13"/>
  <c r="AG37" i="13" s="1"/>
  <c r="AG138" i="13" s="1"/>
  <c r="AG140" i="13" s="1"/>
  <c r="AG38" i="13" s="1"/>
  <c r="AF33" i="13"/>
  <c r="AF37" i="13" s="1"/>
  <c r="AF138" i="13" s="1"/>
  <c r="AF140" i="13" s="1"/>
  <c r="AF38" i="13" s="1"/>
  <c r="W33" i="13"/>
  <c r="X33" i="13"/>
  <c r="X37" i="13" s="1"/>
  <c r="X138" i="13" s="1"/>
  <c r="X140" i="13" s="1"/>
  <c r="X38" i="13" s="1"/>
  <c r="AB33" i="13"/>
  <c r="AB37" i="13" s="1"/>
  <c r="AB138" i="13" s="1"/>
  <c r="AB140" i="13" s="1"/>
  <c r="AB38" i="13" s="1"/>
  <c r="AH33" i="13"/>
  <c r="AH37" i="13" s="1"/>
  <c r="AH138" i="13" s="1"/>
  <c r="AH140" i="13" s="1"/>
  <c r="AH38" i="13" s="1"/>
  <c r="AK33" i="13"/>
  <c r="AK37" i="13" s="1"/>
  <c r="AK138" i="13" s="1"/>
  <c r="AK140" i="13" s="1"/>
  <c r="AK38"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V140" i="13" l="1"/>
  <c r="V38" i="13" s="1"/>
  <c r="AL98" i="13"/>
  <c r="L96" i="13"/>
  <c r="S101" i="13"/>
  <c r="T102" i="13" s="1"/>
  <c r="T104" i="13" s="1"/>
  <c r="T30" i="13" s="1"/>
  <c r="T33" i="13" s="1"/>
  <c r="T37" i="13" s="1"/>
  <c r="T101" i="13"/>
  <c r="U102" i="13" s="1"/>
  <c r="L178" i="15"/>
  <c r="L20" i="13"/>
  <c r="AL21" i="13"/>
  <c r="W37" i="13"/>
  <c r="AK39" i="13"/>
  <c r="X39" i="13"/>
  <c r="V39" i="13"/>
  <c r="AB39" i="13"/>
  <c r="AJ39" i="13"/>
  <c r="Y39" i="13"/>
  <c r="Z39" i="13"/>
  <c r="AA39" i="13"/>
  <c r="AD39" i="13"/>
  <c r="AH39" i="13"/>
  <c r="AE39" i="13"/>
  <c r="AF39" i="13"/>
  <c r="AC39"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S138" i="13" l="1"/>
  <c r="T138" i="13"/>
  <c r="T140" i="13" s="1"/>
  <c r="T38" i="13" s="1"/>
  <c r="T39" i="13" s="1"/>
  <c r="W138" i="13"/>
  <c r="W140" i="13" s="1"/>
  <c r="W38" i="13" s="1"/>
  <c r="W39" i="13" s="1"/>
  <c r="AL28" i="13"/>
  <c r="L28" i="13" s="1"/>
  <c r="L98" i="13"/>
  <c r="U104" i="13"/>
  <c r="L102" i="13"/>
  <c r="AL70" i="13"/>
  <c r="L6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S140" i="13" l="1"/>
  <c r="L104" i="13"/>
  <c r="U30" i="13"/>
  <c r="L30" i="13" s="1"/>
  <c r="AL24" i="13"/>
  <c r="L70" i="13"/>
  <c r="L38" i="14"/>
  <c r="U33" i="13"/>
  <c r="U37" i="13" s="1"/>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138" i="13" l="1"/>
  <c r="U140" i="13" s="1"/>
  <c r="U38" i="13" s="1"/>
  <c r="U39" i="13" s="1"/>
  <c r="S38" i="13"/>
  <c r="S39" i="13" s="1"/>
  <c r="L24" i="13"/>
  <c r="AL2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101"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L138" i="13" l="1"/>
  <c r="L101"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140" i="13" l="1"/>
  <c r="L138" i="13"/>
  <c r="AR101" i="3"/>
  <c r="BV91" i="3"/>
  <c r="BV92" i="3"/>
  <c r="AS103" i="3"/>
  <c r="AT81" i="3"/>
  <c r="AR60" i="3"/>
  <c r="AR62" i="3" s="1"/>
  <c r="AS56" i="3"/>
  <c r="AR59" i="3"/>
  <c r="BV83" i="3"/>
  <c r="AS96" i="3"/>
  <c r="AS47" i="3"/>
  <c r="AS50" i="3" s="1"/>
  <c r="AT74" i="3"/>
  <c r="AT77" i="3" s="1"/>
  <c r="AL38" i="13" l="1"/>
  <c r="L140" i="13"/>
  <c r="AS99" i="3"/>
  <c r="AS64" i="3"/>
  <c r="AS57" i="3"/>
  <c r="AT78" i="3"/>
  <c r="AT79" i="3" s="1"/>
  <c r="AS100" i="3"/>
  <c r="AS51" i="3"/>
  <c r="AS52" i="3" s="1"/>
  <c r="AT95" i="3"/>
  <c r="AS98" i="3"/>
  <c r="AS53" i="3"/>
  <c r="AS49" i="3"/>
  <c r="AT46" i="3"/>
  <c r="AU73" i="3"/>
  <c r="AT76" i="3"/>
  <c r="L38" i="13" l="1"/>
  <c r="AL39" i="13"/>
  <c r="AS60" i="3"/>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<sst xmlns="http://schemas.openxmlformats.org/spreadsheetml/2006/main" count="1222" uniqueCount="373">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</sst>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1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10" t="s">
        <v>150</v>
      </c>
      <c r="D21" s="111"/>
      <c r="E21" s="111"/>
      <c r="F21" s="111"/>
      <c r="G21" s="111"/>
      <c r="H21" s="111"/>
      <c r="I21" s="111"/>
      <c r="J21" s="111"/>
      <c r="K21" s="111"/>
      <c r="L21" s="35"/>
    </row>
    <row r="22" spans="2:12" ht="22.15" customHeight="1" x14ac:dyDescent="0.35">
      <c r="B22" s="34"/>
      <c r="C22" s="111"/>
      <c r="D22" s="111"/>
      <c r="E22" s="111"/>
      <c r="F22" s="111"/>
      <c r="G22" s="111"/>
      <c r="H22" s="111"/>
      <c r="I22" s="111"/>
      <c r="J22" s="111"/>
      <c r="K22" s="111"/>
      <c r="L22" s="35"/>
    </row>
    <row r="23" spans="2:12" ht="22.15" customHeight="1" x14ac:dyDescent="0.35">
      <c r="B23" s="34"/>
      <c r="C23" s="111"/>
      <c r="D23" s="111"/>
      <c r="E23" s="111"/>
      <c r="F23" s="111"/>
      <c r="G23" s="111"/>
      <c r="H23" s="111"/>
      <c r="I23" s="111"/>
      <c r="J23" s="111"/>
      <c r="K23" s="111"/>
      <c r="L23" s="35"/>
    </row>
    <row r="24" spans="2:12" ht="22.15" customHeight="1" x14ac:dyDescent="0.35">
      <c r="B24" s="34"/>
      <c r="C24" s="111"/>
      <c r="D24" s="111"/>
      <c r="E24" s="111"/>
      <c r="F24" s="111"/>
      <c r="G24" s="111"/>
      <c r="H24" s="111"/>
      <c r="I24" s="111"/>
      <c r="J24" s="111"/>
      <c r="K24" s="111"/>
      <c r="L24" s="35"/>
    </row>
    <row r="25" spans="2:12" ht="22.15" customHeight="1" x14ac:dyDescent="0.35">
      <c r="B25" s="34"/>
      <c r="C25" s="111"/>
      <c r="D25" s="111"/>
      <c r="E25" s="111"/>
      <c r="F25" s="111"/>
      <c r="G25" s="111"/>
      <c r="H25" s="111"/>
      <c r="I25" s="111"/>
      <c r="J25" s="111"/>
      <c r="K25" s="111"/>
      <c r="L25" s="35"/>
    </row>
    <row r="26" spans="2:12" ht="22.15" customHeight="1" x14ac:dyDescent="0.35">
      <c r="B26" s="34"/>
      <c r="C26" s="111"/>
      <c r="D26" s="111"/>
      <c r="E26" s="111"/>
      <c r="F26" s="111"/>
      <c r="G26" s="111"/>
      <c r="H26" s="111"/>
      <c r="I26" s="111"/>
      <c r="J26" s="111"/>
      <c r="K26" s="111"/>
      <c r="L26" s="35"/>
    </row>
    <row r="27" spans="2:12" ht="22.15" customHeight="1" x14ac:dyDescent="0.35">
      <c r="B27" s="34"/>
      <c r="C27" s="111"/>
      <c r="D27" s="111"/>
      <c r="E27" s="111"/>
      <c r="F27" s="111"/>
      <c r="G27" s="111"/>
      <c r="H27" s="111"/>
      <c r="I27" s="111"/>
      <c r="J27" s="111"/>
      <c r="K27" s="111"/>
      <c r="L27" s="35"/>
    </row>
    <row r="28" spans="2:12" ht="22.15" customHeight="1" x14ac:dyDescent="0.35">
      <c r="B28" s="34"/>
      <c r="C28" s="111"/>
      <c r="D28" s="111"/>
      <c r="E28" s="111"/>
      <c r="F28" s="111"/>
      <c r="G28" s="111"/>
      <c r="H28" s="111"/>
      <c r="I28" s="111"/>
      <c r="J28" s="111"/>
      <c r="K28" s="11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99"/>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N26" sqref="N26"/>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O47</f>
        <v>2499</v>
      </c>
      <c r="P19" s="85">
        <f t="shared" ref="P19:AL19" si="9">P47</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O51</f>
        <v>434</v>
      </c>
      <c r="P20" s="85">
        <f t="shared" ref="P20:AL20" si="10">P51</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U21" si="11">SUM(O19:O20)</f>
        <v>2933</v>
      </c>
      <c r="P21" s="13">
        <f t="shared" si="11"/>
        <v>2492</v>
      </c>
      <c r="Q21" s="13">
        <f t="shared" si="11"/>
        <v>2504</v>
      </c>
      <c r="R21" s="13">
        <f t="shared" si="11"/>
        <v>2422</v>
      </c>
      <c r="S21" s="13">
        <f t="shared" si="11"/>
        <v>2990.2849999999999</v>
      </c>
      <c r="T21" s="13">
        <f t="shared" si="11"/>
        <v>3045.33864739726</v>
      </c>
      <c r="U21" s="13">
        <f t="shared" si="11"/>
        <v>3234.3123775958907</v>
      </c>
      <c r="V21" s="13">
        <f t="shared" ref="V21:W21" si="12">SUM(V19:V20)</f>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5">
        <f>0-O55</f>
        <v>-999</v>
      </c>
      <c r="P22" s="85">
        <f t="shared" ref="P22:AL22" si="28">0-P55</f>
        <v>-436</v>
      </c>
      <c r="Q22" s="85">
        <f t="shared" si="28"/>
        <v>-426</v>
      </c>
      <c r="R22" s="85">
        <f t="shared" si="28"/>
        <v>-327</v>
      </c>
      <c r="S22" s="85">
        <f t="shared" si="28"/>
        <v>-336.60400000000004</v>
      </c>
      <c r="T22" s="85">
        <f t="shared" si="28"/>
        <v>-347.65198882191788</v>
      </c>
      <c r="U22" s="85">
        <f t="shared" si="28"/>
        <v>-416.93880003835625</v>
      </c>
      <c r="V22" s="85">
        <f t="shared" si="28"/>
        <v>-591.14230650526042</v>
      </c>
      <c r="W22" s="85">
        <f t="shared" si="28"/>
        <v>-677.46947586615897</v>
      </c>
      <c r="X22" s="85">
        <f t="shared" si="28"/>
        <v>-646.45230276623181</v>
      </c>
      <c r="Y22" s="85">
        <f t="shared" si="28"/>
        <v>-664.0266208332373</v>
      </c>
      <c r="Z22" s="85">
        <f t="shared" si="28"/>
        <v>-614.58154060148922</v>
      </c>
      <c r="AA22" s="85">
        <f t="shared" si="28"/>
        <v>-401.30757230317624</v>
      </c>
      <c r="AB22" s="85">
        <f t="shared" si="28"/>
        <v>-229.63075748144456</v>
      </c>
      <c r="AC22" s="85">
        <f t="shared" si="28"/>
        <v>-235.87345157144563</v>
      </c>
      <c r="AD22" s="85">
        <f t="shared" si="28"/>
        <v>-116.17021582138462</v>
      </c>
      <c r="AE22" s="85">
        <f t="shared" si="28"/>
        <v>0</v>
      </c>
      <c r="AF22" s="85">
        <f t="shared" si="28"/>
        <v>0</v>
      </c>
      <c r="AG22" s="85">
        <f t="shared" si="28"/>
        <v>0</v>
      </c>
      <c r="AH22" s="85">
        <f t="shared" si="28"/>
        <v>0</v>
      </c>
      <c r="AI22" s="85">
        <f t="shared" si="28"/>
        <v>0</v>
      </c>
      <c r="AJ22" s="85">
        <f t="shared" si="28"/>
        <v>0</v>
      </c>
      <c r="AK22" s="85">
        <f t="shared" si="28"/>
        <v>0</v>
      </c>
      <c r="AL22" s="85">
        <f t="shared" si="28"/>
        <v>0</v>
      </c>
    </row>
    <row r="23" spans="2:38" x14ac:dyDescent="0.35">
      <c r="D23" s="17" t="s">
        <v>203</v>
      </c>
      <c r="K23" s="59" t="str">
        <f t="shared" si="7"/>
        <v>MMJPY</v>
      </c>
      <c r="L23" s="60">
        <f t="shared" si="8"/>
        <v>-476</v>
      </c>
      <c r="O23" s="85">
        <f>0-O$59</f>
        <v>-18</v>
      </c>
      <c r="P23" s="85">
        <f t="shared" ref="P23:AL23" si="29">0-P$59</f>
        <v>-19</v>
      </c>
      <c r="Q23" s="85">
        <f t="shared" si="29"/>
        <v>-19</v>
      </c>
      <c r="R23" s="85">
        <f t="shared" si="29"/>
        <v>-20</v>
      </c>
      <c r="S23" s="85">
        <f t="shared" si="29"/>
        <v>-20</v>
      </c>
      <c r="T23" s="85">
        <f t="shared" si="29"/>
        <v>-20</v>
      </c>
      <c r="U23" s="85">
        <f t="shared" si="29"/>
        <v>-20</v>
      </c>
      <c r="V23" s="85">
        <f t="shared" si="29"/>
        <v>-20</v>
      </c>
      <c r="W23" s="85">
        <f t="shared" si="29"/>
        <v>-20</v>
      </c>
      <c r="X23" s="85">
        <f t="shared" si="29"/>
        <v>-20</v>
      </c>
      <c r="Y23" s="85">
        <f t="shared" si="29"/>
        <v>-20</v>
      </c>
      <c r="Z23" s="85">
        <f t="shared" si="29"/>
        <v>-20</v>
      </c>
      <c r="AA23" s="85">
        <f t="shared" si="29"/>
        <v>-20</v>
      </c>
      <c r="AB23" s="85">
        <f t="shared" si="29"/>
        <v>-20</v>
      </c>
      <c r="AC23" s="85">
        <f t="shared" si="29"/>
        <v>-20</v>
      </c>
      <c r="AD23" s="85">
        <f t="shared" si="29"/>
        <v>-20</v>
      </c>
      <c r="AE23" s="85">
        <f t="shared" si="29"/>
        <v>-20</v>
      </c>
      <c r="AF23" s="85">
        <f t="shared" si="29"/>
        <v>-20</v>
      </c>
      <c r="AG23" s="85">
        <f t="shared" si="29"/>
        <v>-20</v>
      </c>
      <c r="AH23" s="85">
        <f t="shared" si="29"/>
        <v>-20</v>
      </c>
      <c r="AI23" s="85">
        <f t="shared" si="29"/>
        <v>-20</v>
      </c>
      <c r="AJ23" s="85">
        <f t="shared" si="29"/>
        <v>-20</v>
      </c>
      <c r="AK23" s="85">
        <f t="shared" si="29"/>
        <v>-20</v>
      </c>
      <c r="AL23" s="85">
        <f t="shared" si="29"/>
        <v>-20</v>
      </c>
    </row>
    <row r="24" spans="2:38" x14ac:dyDescent="0.35">
      <c r="D24" s="17" t="s">
        <v>210</v>
      </c>
      <c r="K24" s="59" t="str">
        <f t="shared" si="7"/>
        <v>MMJPY</v>
      </c>
      <c r="L24" s="60">
        <f t="shared" si="8"/>
        <v>-10287.890410958904</v>
      </c>
      <c r="O24" s="85">
        <f>0-O70</f>
        <v>-382</v>
      </c>
      <c r="P24" s="85">
        <f t="shared" ref="P24:AL24" si="30">0-P70</f>
        <v>-395</v>
      </c>
      <c r="Q24" s="85">
        <f t="shared" si="30"/>
        <v>-405</v>
      </c>
      <c r="R24" s="85">
        <f t="shared" si="30"/>
        <v>-386</v>
      </c>
      <c r="S24" s="85">
        <f t="shared" si="30"/>
        <v>-400</v>
      </c>
      <c r="T24" s="85">
        <f t="shared" si="30"/>
        <v>-400</v>
      </c>
      <c r="U24" s="85">
        <f t="shared" si="30"/>
        <v>-419.94520547945206</v>
      </c>
      <c r="V24" s="85">
        <f t="shared" si="30"/>
        <v>-459.94520547945206</v>
      </c>
      <c r="W24" s="85">
        <f t="shared" si="30"/>
        <v>-440</v>
      </c>
      <c r="X24" s="85">
        <f t="shared" si="30"/>
        <v>-440</v>
      </c>
      <c r="Y24" s="85">
        <f t="shared" si="30"/>
        <v>-440</v>
      </c>
      <c r="Z24" s="85">
        <f t="shared" si="30"/>
        <v>-440</v>
      </c>
      <c r="AA24" s="85">
        <f t="shared" si="30"/>
        <v>-440</v>
      </c>
      <c r="AB24" s="85">
        <f t="shared" si="30"/>
        <v>-440</v>
      </c>
      <c r="AC24" s="85">
        <f t="shared" si="30"/>
        <v>-440</v>
      </c>
      <c r="AD24" s="85">
        <f t="shared" si="30"/>
        <v>-440</v>
      </c>
      <c r="AE24" s="85">
        <f t="shared" si="30"/>
        <v>-440</v>
      </c>
      <c r="AF24" s="85">
        <f t="shared" si="30"/>
        <v>-440</v>
      </c>
      <c r="AG24" s="85">
        <f t="shared" si="30"/>
        <v>-440</v>
      </c>
      <c r="AH24" s="85">
        <f t="shared" si="30"/>
        <v>-440</v>
      </c>
      <c r="AI24" s="85">
        <f t="shared" si="30"/>
        <v>-440</v>
      </c>
      <c r="AJ24" s="85">
        <f t="shared" si="30"/>
        <v>-440</v>
      </c>
      <c r="AK24" s="85">
        <f t="shared" si="30"/>
        <v>-440</v>
      </c>
      <c r="AL24" s="85">
        <f t="shared" si="30"/>
        <v>-440</v>
      </c>
    </row>
    <row r="25" spans="2:38" x14ac:dyDescent="0.35">
      <c r="D25" s="17" t="s">
        <v>204</v>
      </c>
      <c r="K25" s="59" t="str">
        <f t="shared" si="7"/>
        <v>MMJPY</v>
      </c>
      <c r="L25" s="60">
        <f t="shared" si="8"/>
        <v>-10901.033333333333</v>
      </c>
      <c r="O25" s="85">
        <f>0-O74</f>
        <v>-206</v>
      </c>
      <c r="P25" s="85">
        <f t="shared" ref="P25:AL25" si="31">0-P74</f>
        <v>-396</v>
      </c>
      <c r="Q25" s="85">
        <f t="shared" si="31"/>
        <v>-374</v>
      </c>
      <c r="R25" s="85">
        <f t="shared" si="31"/>
        <v>-310</v>
      </c>
      <c r="S25" s="85">
        <f t="shared" si="31"/>
        <v>-413</v>
      </c>
      <c r="T25" s="85">
        <f t="shared" si="31"/>
        <v>-310.39999999999998</v>
      </c>
      <c r="U25" s="85">
        <f t="shared" si="31"/>
        <v>-364.29999999999995</v>
      </c>
      <c r="V25" s="85">
        <f t="shared" si="31"/>
        <v>-359.69999999999993</v>
      </c>
      <c r="W25" s="85">
        <f t="shared" si="31"/>
        <v>-314.06666666666666</v>
      </c>
      <c r="X25" s="85">
        <f t="shared" si="31"/>
        <v>-546.66666666666674</v>
      </c>
      <c r="Y25" s="85">
        <f t="shared" si="31"/>
        <v>-534.06666666666661</v>
      </c>
      <c r="Z25" s="85">
        <f t="shared" si="31"/>
        <v>-367.96666666666664</v>
      </c>
      <c r="AA25" s="85">
        <f t="shared" si="31"/>
        <v>-350</v>
      </c>
      <c r="AB25" s="85">
        <f t="shared" si="31"/>
        <v>-350</v>
      </c>
      <c r="AC25" s="85">
        <f t="shared" si="31"/>
        <v>-582.6</v>
      </c>
      <c r="AD25" s="85">
        <f t="shared" si="31"/>
        <v>-638.4</v>
      </c>
      <c r="AE25" s="85">
        <f t="shared" si="31"/>
        <v>-418.4</v>
      </c>
      <c r="AF25" s="85">
        <f t="shared" si="31"/>
        <v>-418.4</v>
      </c>
      <c r="AG25" s="85">
        <f t="shared" si="31"/>
        <v>-418.4</v>
      </c>
      <c r="AH25" s="85">
        <f t="shared" si="31"/>
        <v>-548.4</v>
      </c>
      <c r="AI25" s="85">
        <f t="shared" si="31"/>
        <v>-725.06666666666661</v>
      </c>
      <c r="AJ25" s="85">
        <f t="shared" si="31"/>
        <v>-651.73333333333335</v>
      </c>
      <c r="AK25" s="85">
        <f t="shared" si="31"/>
        <v>-651.73333333333335</v>
      </c>
      <c r="AL25" s="85">
        <f t="shared" si="31"/>
        <v>-651.73333333333335</v>
      </c>
    </row>
    <row r="26" spans="2:38" x14ac:dyDescent="0.35">
      <c r="D26" s="17" t="s">
        <v>205</v>
      </c>
      <c r="K26" s="59" t="str">
        <f t="shared" si="7"/>
        <v>MMJPY</v>
      </c>
      <c r="L26" s="60">
        <f t="shared" si="8"/>
        <v>-5770.1611111111097</v>
      </c>
      <c r="O26" s="85">
        <f>0-O78</f>
        <v>-354.89444444444445</v>
      </c>
      <c r="P26" s="85">
        <f t="shared" ref="P26:AL26" si="32">0-P78</f>
        <v>-342.46111111111105</v>
      </c>
      <c r="Q26" s="85">
        <f t="shared" si="32"/>
        <v>-166.39999999999998</v>
      </c>
      <c r="R26" s="85">
        <f t="shared" si="32"/>
        <v>-159.1</v>
      </c>
      <c r="S26" s="85">
        <f t="shared" si="32"/>
        <v>-137.19999999999999</v>
      </c>
      <c r="T26" s="85">
        <f t="shared" si="32"/>
        <v>-137.19999999999999</v>
      </c>
      <c r="U26" s="85">
        <f t="shared" si="32"/>
        <v>-267.2</v>
      </c>
      <c r="V26" s="85">
        <f t="shared" si="32"/>
        <v>-617.20000000000005</v>
      </c>
      <c r="W26" s="85">
        <f t="shared" si="32"/>
        <v>-826.82777777777778</v>
      </c>
      <c r="X26" s="85">
        <f t="shared" si="32"/>
        <v>-804.33333333333326</v>
      </c>
      <c r="Y26" s="85">
        <f t="shared" si="32"/>
        <v>-804.33333333333326</v>
      </c>
      <c r="Z26" s="85">
        <f t="shared" si="32"/>
        <v>-674.33333333333326</v>
      </c>
      <c r="AA26" s="85">
        <f t="shared" si="32"/>
        <v>-309.36111111111109</v>
      </c>
      <c r="AB26" s="85">
        <f t="shared" si="32"/>
        <v>-68.400000000000006</v>
      </c>
      <c r="AC26" s="85">
        <f t="shared" si="32"/>
        <v>-68.400000000000006</v>
      </c>
      <c r="AD26" s="85">
        <f t="shared" si="32"/>
        <v>-32.516666666666666</v>
      </c>
      <c r="AE26" s="85">
        <f t="shared" si="32"/>
        <v>0</v>
      </c>
      <c r="AF26" s="85">
        <f t="shared" si="32"/>
        <v>0</v>
      </c>
      <c r="AG26" s="85">
        <f t="shared" si="32"/>
        <v>0</v>
      </c>
      <c r="AH26" s="85">
        <f t="shared" si="32"/>
        <v>0</v>
      </c>
      <c r="AI26" s="85">
        <f t="shared" si="32"/>
        <v>0</v>
      </c>
      <c r="AJ26" s="85">
        <f t="shared" si="32"/>
        <v>0</v>
      </c>
      <c r="AK26" s="85">
        <f t="shared" si="32"/>
        <v>0</v>
      </c>
      <c r="AL26" s="85">
        <f t="shared" si="32"/>
        <v>0</v>
      </c>
    </row>
    <row r="27" spans="2:38" x14ac:dyDescent="0.35">
      <c r="D27" s="17" t="s">
        <v>206</v>
      </c>
      <c r="K27" s="59" t="str">
        <f t="shared" si="7"/>
        <v>MMJPY</v>
      </c>
      <c r="L27" s="60">
        <f t="shared" ref="L27" si="33" xml:space="preserve"> SUM(O27:AL27)</f>
        <v>-249.36353999999994</v>
      </c>
      <c r="O27" s="85">
        <f>0-O82</f>
        <v>-21</v>
      </c>
      <c r="P27" s="85">
        <f t="shared" ref="P27:AL27" si="34">0-P82</f>
        <v>-18</v>
      </c>
      <c r="Q27" s="85">
        <f t="shared" si="34"/>
        <v>-16</v>
      </c>
      <c r="R27" s="85">
        <f t="shared" si="34"/>
        <v>-14</v>
      </c>
      <c r="S27" s="85">
        <f t="shared" si="34"/>
        <v>-8.7311388888888875</v>
      </c>
      <c r="T27" s="85">
        <f t="shared" si="34"/>
        <v>-7.7707388888888875</v>
      </c>
      <c r="U27" s="85">
        <f t="shared" si="34"/>
        <v>-22.274474444444444</v>
      </c>
      <c r="V27" s="85">
        <f t="shared" si="34"/>
        <v>-41.215914444444444</v>
      </c>
      <c r="W27" s="85">
        <f t="shared" si="34"/>
        <v>-35.167354444444442</v>
      </c>
      <c r="X27" s="85">
        <f t="shared" si="34"/>
        <v>-27.064442222222219</v>
      </c>
      <c r="Y27" s="85">
        <f t="shared" si="34"/>
        <v>-19.181975555555553</v>
      </c>
      <c r="Z27" s="85">
        <f t="shared" si="34"/>
        <v>-11.299508888888887</v>
      </c>
      <c r="AA27" s="85">
        <f t="shared" si="34"/>
        <v>-4.6910422222222223</v>
      </c>
      <c r="AB27" s="85">
        <f t="shared" si="34"/>
        <v>-1.6593033333333334</v>
      </c>
      <c r="AC27" s="85">
        <f t="shared" si="34"/>
        <v>-0.98898333333333344</v>
      </c>
      <c r="AD27" s="85">
        <f t="shared" si="34"/>
        <v>-0.3186633333333333</v>
      </c>
      <c r="AE27" s="85">
        <f t="shared" si="34"/>
        <v>0</v>
      </c>
      <c r="AF27" s="85">
        <f t="shared" si="34"/>
        <v>0</v>
      </c>
      <c r="AG27" s="85">
        <f t="shared" si="34"/>
        <v>0</v>
      </c>
      <c r="AH27" s="85">
        <f t="shared" si="34"/>
        <v>0</v>
      </c>
      <c r="AI27" s="85">
        <f t="shared" si="34"/>
        <v>0</v>
      </c>
      <c r="AJ27" s="85">
        <f t="shared" si="34"/>
        <v>0</v>
      </c>
      <c r="AK27" s="85">
        <f t="shared" si="34"/>
        <v>0</v>
      </c>
      <c r="AL27" s="85">
        <f t="shared" si="34"/>
        <v>0</v>
      </c>
    </row>
    <row r="28" spans="2:38" x14ac:dyDescent="0.35">
      <c r="D28" s="17" t="s">
        <v>207</v>
      </c>
      <c r="K28" s="59" t="str">
        <f t="shared" si="7"/>
        <v>MMJPY</v>
      </c>
      <c r="L28" s="60">
        <f t="shared" ref="L28" si="35" xml:space="preserve"> SUM(O28:AL28)</f>
        <v>-4407.534246575342</v>
      </c>
      <c r="O28" s="85">
        <f>0-O98</f>
        <v>-124</v>
      </c>
      <c r="P28" s="85">
        <f t="shared" ref="P28:AL28" si="36">0-P98</f>
        <v>-140</v>
      </c>
      <c r="Q28" s="85">
        <f t="shared" si="36"/>
        <v>-142</v>
      </c>
      <c r="R28" s="85">
        <f t="shared" si="36"/>
        <v>-150</v>
      </c>
      <c r="S28" s="85">
        <f t="shared" si="36"/>
        <v>-150</v>
      </c>
      <c r="T28" s="85">
        <f t="shared" si="36"/>
        <v>-150</v>
      </c>
      <c r="U28" s="85">
        <f t="shared" si="36"/>
        <v>-154.98630136986301</v>
      </c>
      <c r="V28" s="85">
        <f t="shared" si="36"/>
        <v>-164.98630136986301</v>
      </c>
      <c r="W28" s="85">
        <f t="shared" si="36"/>
        <v>-156.65753424657535</v>
      </c>
      <c r="X28" s="85">
        <f t="shared" si="36"/>
        <v>-170</v>
      </c>
      <c r="Y28" s="85">
        <f t="shared" si="36"/>
        <v>-170</v>
      </c>
      <c r="Z28" s="85">
        <f t="shared" si="36"/>
        <v>-174.98630136986301</v>
      </c>
      <c r="AA28" s="85">
        <f t="shared" si="36"/>
        <v>-189.12328767123287</v>
      </c>
      <c r="AB28" s="85">
        <f t="shared" si="36"/>
        <v>-200</v>
      </c>
      <c r="AC28" s="85">
        <f t="shared" si="36"/>
        <v>-200</v>
      </c>
      <c r="AD28" s="85">
        <f t="shared" si="36"/>
        <v>-210.79452054794521</v>
      </c>
      <c r="AE28" s="85">
        <f t="shared" si="36"/>
        <v>-220</v>
      </c>
      <c r="AF28" s="85">
        <f t="shared" si="36"/>
        <v>-220</v>
      </c>
      <c r="AG28" s="85">
        <f t="shared" si="36"/>
        <v>-220</v>
      </c>
      <c r="AH28" s="85">
        <f t="shared" si="36"/>
        <v>-220</v>
      </c>
      <c r="AI28" s="85">
        <f t="shared" si="36"/>
        <v>-220</v>
      </c>
      <c r="AJ28" s="85">
        <f t="shared" si="36"/>
        <v>-220</v>
      </c>
      <c r="AK28" s="85">
        <f t="shared" si="36"/>
        <v>-220</v>
      </c>
      <c r="AL28" s="85">
        <f t="shared" si="36"/>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T29" si="37">SUM(O21:O28)</f>
        <v>828.10555555555561</v>
      </c>
      <c r="P29" s="13">
        <f t="shared" si="37"/>
        <v>745.53888888888901</v>
      </c>
      <c r="Q29" s="13">
        <f t="shared" si="37"/>
        <v>955.59999999999991</v>
      </c>
      <c r="R29" s="13">
        <f t="shared" si="37"/>
        <v>1055.9000000000001</v>
      </c>
      <c r="S29" s="13">
        <f t="shared" si="37"/>
        <v>1524.7498611111107</v>
      </c>
      <c r="T29" s="13">
        <f t="shared" si="37"/>
        <v>1672.3159196864533</v>
      </c>
      <c r="U29" s="13">
        <f t="shared" ref="U29" si="38">SUM(U21:U28)</f>
        <v>1568.6675962637748</v>
      </c>
      <c r="V29" s="13">
        <f t="shared" ref="V29" si="39">SUM(V21:V28)</f>
        <v>1437.5510697391314</v>
      </c>
      <c r="W29" s="13">
        <f t="shared" ref="W29" si="40">SUM(W21:W28)</f>
        <v>789.571409328914</v>
      </c>
      <c r="X29" s="13">
        <f t="shared" ref="X29" si="41">SUM(X21:X28)</f>
        <v>636.41653058731845</v>
      </c>
      <c r="Y29" s="13">
        <f t="shared" ref="Y29" si="42">SUM(Y21:Y28)</f>
        <v>695.38677674369899</v>
      </c>
      <c r="Z29" s="13">
        <f t="shared" ref="Z29" si="43">SUM(Z21:Z28)</f>
        <v>1054.9392584463885</v>
      </c>
      <c r="AA29" s="13">
        <f t="shared" ref="AA29" si="44">SUM(AA21:AA28)</f>
        <v>1519.9696009394363</v>
      </c>
      <c r="AB29" s="13">
        <f t="shared" ref="AB29" si="45">SUM(AB21:AB28)</f>
        <v>1832.0209868761272</v>
      </c>
      <c r="AC29" s="13">
        <f t="shared" ref="AC29" si="46">SUM(AC21:AC28)</f>
        <v>1628.0461417490149</v>
      </c>
      <c r="AD29" s="13">
        <f t="shared" ref="AD29" si="47">SUM(AD21:AD28)</f>
        <v>1659.7146303575416</v>
      </c>
      <c r="AE29" s="13">
        <f t="shared" ref="AE29" si="48">SUM(AE21:AE28)</f>
        <v>1956.7143948269859</v>
      </c>
      <c r="AF29" s="13">
        <f t="shared" ref="AF29" si="49">SUM(AF21:AF28)</f>
        <v>1995.7194169636819</v>
      </c>
      <c r="AG29" s="13">
        <f t="shared" ref="AG29" si="50">SUM(AG21:AG28)</f>
        <v>2018.1221941630088</v>
      </c>
      <c r="AH29" s="13">
        <f t="shared" ref="AH29" si="51">SUM(AH21:AH28)</f>
        <v>1919.2874161046398</v>
      </c>
      <c r="AI29" s="13">
        <f t="shared" ref="AI29" si="52">SUM(AI21:AI28)</f>
        <v>1774.0976235990188</v>
      </c>
      <c r="AJ29" s="13">
        <f t="shared" ref="AJ29" si="53">SUM(AJ21:AJ28)</f>
        <v>1888.0197393779354</v>
      </c>
      <c r="AK29" s="13">
        <f t="shared" ref="AK29" si="54">SUM(AK21:AK28)</f>
        <v>1911.3321591666918</v>
      </c>
      <c r="AL29" s="13">
        <f>SUM(AL21:AL28)</f>
        <v>1943.7628140916922</v>
      </c>
    </row>
    <row r="30" spans="2:38" x14ac:dyDescent="0.35">
      <c r="D30" s="17" t="s">
        <v>208</v>
      </c>
      <c r="K30" s="59" t="str">
        <f t="shared" si="7"/>
        <v>MMJPY</v>
      </c>
      <c r="L30" s="60">
        <f t="shared" ref="L30:L31" si="55" xml:space="preserve"> SUM(O30:AL30)</f>
        <v>-3427.8542726030878</v>
      </c>
      <c r="O30" s="85">
        <f>0-O$104</f>
        <v>-112</v>
      </c>
      <c r="P30" s="85">
        <f t="shared" ref="P30:AL30" si="56">0-P$104</f>
        <v>-65</v>
      </c>
      <c r="Q30" s="85">
        <f t="shared" si="56"/>
        <v>-94</v>
      </c>
      <c r="R30" s="85">
        <f t="shared" si="56"/>
        <v>-103</v>
      </c>
      <c r="S30" s="85">
        <f t="shared" si="56"/>
        <v>-105.59000000000002</v>
      </c>
      <c r="T30" s="85">
        <f t="shared" si="56"/>
        <v>-152.47498611111106</v>
      </c>
      <c r="U30" s="85">
        <f t="shared" si="56"/>
        <v>-167.23159196864535</v>
      </c>
      <c r="V30" s="85">
        <f t="shared" si="56"/>
        <v>-156.8667596263775</v>
      </c>
      <c r="W30" s="85">
        <f t="shared" si="56"/>
        <v>-143.75510697391314</v>
      </c>
      <c r="X30" s="85">
        <f t="shared" si="56"/>
        <v>-78.957140932891406</v>
      </c>
      <c r="Y30" s="85">
        <f t="shared" si="56"/>
        <v>-63.641653058731848</v>
      </c>
      <c r="Z30" s="85">
        <f t="shared" si="56"/>
        <v>-69.538677674369907</v>
      </c>
      <c r="AA30" s="85">
        <f t="shared" si="56"/>
        <v>-105.49392584463885</v>
      </c>
      <c r="AB30" s="85">
        <f t="shared" si="56"/>
        <v>-151.99696009394364</v>
      </c>
      <c r="AC30" s="85">
        <f t="shared" si="56"/>
        <v>-183.20209868761273</v>
      </c>
      <c r="AD30" s="85">
        <f t="shared" si="56"/>
        <v>-162.8046141749015</v>
      </c>
      <c r="AE30" s="85">
        <f t="shared" si="56"/>
        <v>-165.97146303575417</v>
      </c>
      <c r="AF30" s="85">
        <f t="shared" si="56"/>
        <v>-195.67143948269859</v>
      </c>
      <c r="AG30" s="85">
        <f t="shared" si="56"/>
        <v>-199.57194169636819</v>
      </c>
      <c r="AH30" s="85">
        <f t="shared" si="56"/>
        <v>-201.81221941630088</v>
      </c>
      <c r="AI30" s="85">
        <f t="shared" si="56"/>
        <v>-191.92874161046399</v>
      </c>
      <c r="AJ30" s="85">
        <f t="shared" si="56"/>
        <v>-177.40976235990189</v>
      </c>
      <c r="AK30" s="85">
        <f t="shared" si="56"/>
        <v>-188.80197393779355</v>
      </c>
      <c r="AL30" s="85">
        <f t="shared" si="56"/>
        <v>-191.1332159166692</v>
      </c>
    </row>
    <row r="31" spans="2:38" x14ac:dyDescent="0.35">
      <c r="D31" s="17" t="s">
        <v>209</v>
      </c>
      <c r="K31" s="59" t="str">
        <f t="shared" si="7"/>
        <v>MMJPY</v>
      </c>
      <c r="L31" s="60">
        <f t="shared" si="55"/>
        <v>-3792</v>
      </c>
      <c r="O31" s="85">
        <f>0-O$108</f>
        <v>-153</v>
      </c>
      <c r="P31" s="85">
        <f t="shared" ref="P31:AL31" si="57">0-P$108</f>
        <v>-164</v>
      </c>
      <c r="Q31" s="85">
        <f t="shared" si="57"/>
        <v>-160</v>
      </c>
      <c r="R31" s="85">
        <f t="shared" si="57"/>
        <v>-155</v>
      </c>
      <c r="S31" s="85">
        <f t="shared" si="57"/>
        <v>-158</v>
      </c>
      <c r="T31" s="85">
        <f t="shared" si="57"/>
        <v>-158</v>
      </c>
      <c r="U31" s="85">
        <f t="shared" si="57"/>
        <v>-158</v>
      </c>
      <c r="V31" s="85">
        <f t="shared" si="57"/>
        <v>-158</v>
      </c>
      <c r="W31" s="85">
        <f t="shared" si="57"/>
        <v>-158</v>
      </c>
      <c r="X31" s="85">
        <f t="shared" si="57"/>
        <v>-158</v>
      </c>
      <c r="Y31" s="85">
        <f t="shared" si="57"/>
        <v>-158</v>
      </c>
      <c r="Z31" s="85">
        <f t="shared" si="57"/>
        <v>-158</v>
      </c>
      <c r="AA31" s="85">
        <f t="shared" si="57"/>
        <v>-158</v>
      </c>
      <c r="AB31" s="85">
        <f t="shared" si="57"/>
        <v>-158</v>
      </c>
      <c r="AC31" s="85">
        <f t="shared" si="57"/>
        <v>-158</v>
      </c>
      <c r="AD31" s="85">
        <f t="shared" si="57"/>
        <v>-158</v>
      </c>
      <c r="AE31" s="85">
        <f t="shared" si="57"/>
        <v>-158</v>
      </c>
      <c r="AF31" s="85">
        <f t="shared" si="57"/>
        <v>-158</v>
      </c>
      <c r="AG31" s="85">
        <f t="shared" si="57"/>
        <v>-158</v>
      </c>
      <c r="AH31" s="85">
        <f t="shared" si="57"/>
        <v>-158</v>
      </c>
      <c r="AI31" s="85">
        <f t="shared" si="57"/>
        <v>-158</v>
      </c>
      <c r="AJ31" s="85">
        <f t="shared" si="57"/>
        <v>-158</v>
      </c>
      <c r="AK31" s="85">
        <f t="shared" si="57"/>
        <v>-158</v>
      </c>
      <c r="AL31" s="85">
        <f t="shared" si="57"/>
        <v>-158</v>
      </c>
    </row>
    <row r="32" spans="2:38" x14ac:dyDescent="0.35">
      <c r="D32" s="17" t="s">
        <v>211</v>
      </c>
      <c r="K32" s="59" t="str">
        <f t="shared" si="7"/>
        <v>MMJPY</v>
      </c>
      <c r="L32" s="60">
        <f t="shared" ref="L32" si="58" xml:space="preserve"> SUM(O32:AL32)</f>
        <v>-2064</v>
      </c>
      <c r="O32" s="85">
        <f>0-O$112</f>
        <v>-80</v>
      </c>
      <c r="P32" s="85">
        <f t="shared" ref="P32:AL32" si="59">0-P$112</f>
        <v>-79</v>
      </c>
      <c r="Q32" s="85">
        <f t="shared" si="59"/>
        <v>-95</v>
      </c>
      <c r="R32" s="85">
        <f t="shared" si="59"/>
        <v>-90</v>
      </c>
      <c r="S32" s="85">
        <f t="shared" si="59"/>
        <v>-86</v>
      </c>
      <c r="T32" s="85">
        <f t="shared" si="59"/>
        <v>-86</v>
      </c>
      <c r="U32" s="85">
        <f t="shared" si="59"/>
        <v>-86</v>
      </c>
      <c r="V32" s="85">
        <f t="shared" si="59"/>
        <v>-86</v>
      </c>
      <c r="W32" s="85">
        <f t="shared" si="59"/>
        <v>-86</v>
      </c>
      <c r="X32" s="85">
        <f t="shared" si="59"/>
        <v>-86</v>
      </c>
      <c r="Y32" s="85">
        <f t="shared" si="59"/>
        <v>-86</v>
      </c>
      <c r="Z32" s="85">
        <f t="shared" si="59"/>
        <v>-86</v>
      </c>
      <c r="AA32" s="85">
        <f t="shared" si="59"/>
        <v>-86</v>
      </c>
      <c r="AB32" s="85">
        <f t="shared" si="59"/>
        <v>-86</v>
      </c>
      <c r="AC32" s="85">
        <f t="shared" si="59"/>
        <v>-86</v>
      </c>
      <c r="AD32" s="85">
        <f t="shared" si="59"/>
        <v>-86</v>
      </c>
      <c r="AE32" s="85">
        <f t="shared" si="59"/>
        <v>-86</v>
      </c>
      <c r="AF32" s="85">
        <f t="shared" si="59"/>
        <v>-86</v>
      </c>
      <c r="AG32" s="85">
        <f t="shared" si="59"/>
        <v>-86</v>
      </c>
      <c r="AH32" s="85">
        <f t="shared" si="59"/>
        <v>-86</v>
      </c>
      <c r="AI32" s="85">
        <f t="shared" si="59"/>
        <v>-86</v>
      </c>
      <c r="AJ32" s="85">
        <f t="shared" si="59"/>
        <v>-86</v>
      </c>
      <c r="AK32" s="85">
        <f t="shared" si="59"/>
        <v>-86</v>
      </c>
      <c r="AL32" s="85">
        <f t="shared" si="59"/>
        <v>-86</v>
      </c>
    </row>
    <row r="33" spans="1:38" x14ac:dyDescent="0.35">
      <c r="D33" s="8" t="s">
        <v>212</v>
      </c>
      <c r="E33" s="9"/>
      <c r="F33" s="9"/>
      <c r="G33" s="9"/>
      <c r="H33" s="9"/>
      <c r="I33" s="9"/>
      <c r="J33" s="9"/>
      <c r="K33" s="61" t="str">
        <f t="shared" si="7"/>
        <v>MMJPY</v>
      </c>
      <c r="L33" s="62">
        <f xml:space="preserve"> SUM(O33:AL33)</f>
        <v>25727.695711963923</v>
      </c>
      <c r="M33" s="9"/>
      <c r="N33" s="9"/>
      <c r="O33" s="13">
        <f t="shared" ref="O33:T33" si="60">SUM(O29:O32)</f>
        <v>483.10555555555561</v>
      </c>
      <c r="P33" s="13">
        <f t="shared" si="60"/>
        <v>437.53888888888901</v>
      </c>
      <c r="Q33" s="13">
        <f t="shared" si="60"/>
        <v>606.59999999999991</v>
      </c>
      <c r="R33" s="13">
        <f t="shared" si="60"/>
        <v>707.90000000000009</v>
      </c>
      <c r="S33" s="13">
        <f t="shared" si="60"/>
        <v>1175.1598611111108</v>
      </c>
      <c r="T33" s="13">
        <f t="shared" si="60"/>
        <v>1275.8409335753422</v>
      </c>
      <c r="U33" s="13">
        <f t="shared" ref="U33" si="61">SUM(U29:U32)</f>
        <v>1157.4360042951296</v>
      </c>
      <c r="V33" s="13">
        <f t="shared" ref="V33:W33" si="62">SUM(V29:V32)</f>
        <v>1036.684310112754</v>
      </c>
      <c r="W33" s="13">
        <f t="shared" si="62"/>
        <v>401.81630235500086</v>
      </c>
      <c r="X33" s="13">
        <f t="shared" ref="X33" si="63">SUM(X29:X32)</f>
        <v>313.45938965442701</v>
      </c>
      <c r="Y33" s="13">
        <f t="shared" ref="Y33" si="64">SUM(Y29:Y32)</f>
        <v>387.7451236849671</v>
      </c>
      <c r="Z33" s="13">
        <f t="shared" ref="Z33" si="65">SUM(Z29:Z32)</f>
        <v>741.40058077201866</v>
      </c>
      <c r="AA33" s="13">
        <f t="shared" ref="AA33" si="66">SUM(AA29:AA32)</f>
        <v>1170.4756750947975</v>
      </c>
      <c r="AB33" s="13">
        <f t="shared" ref="AB33" si="67">SUM(AB29:AB32)</f>
        <v>1436.0240267821835</v>
      </c>
      <c r="AC33" s="13">
        <f t="shared" ref="AC33" si="68">SUM(AC29:AC32)</f>
        <v>1200.8440430614021</v>
      </c>
      <c r="AD33" s="13">
        <f t="shared" ref="AD33" si="69">SUM(AD29:AD32)</f>
        <v>1252.9100161826402</v>
      </c>
      <c r="AE33" s="13">
        <f t="shared" ref="AE33" si="70">SUM(AE29:AE32)</f>
        <v>1546.7429317912317</v>
      </c>
      <c r="AF33" s="13">
        <f t="shared" ref="AF33" si="71">SUM(AF29:AF32)</f>
        <v>1556.0479774809833</v>
      </c>
      <c r="AG33" s="13">
        <f t="shared" ref="AG33" si="72">SUM(AG29:AG32)</f>
        <v>1574.5502524666406</v>
      </c>
      <c r="AH33" s="13">
        <f t="shared" ref="AH33" si="73">SUM(AH29:AH32)</f>
        <v>1473.4751966883389</v>
      </c>
      <c r="AI33" s="13">
        <f t="shared" ref="AI33" si="74">SUM(AI29:AI32)</f>
        <v>1338.1688819885549</v>
      </c>
      <c r="AJ33" s="13">
        <f t="shared" ref="AJ33" si="75">SUM(AJ29:AJ32)</f>
        <v>1466.6099770180335</v>
      </c>
      <c r="AK33" s="13">
        <f t="shared" ref="AK33" si="76">SUM(AK29:AK32)</f>
        <v>1478.5301852288983</v>
      </c>
      <c r="AL33" s="13">
        <f t="shared" ref="AL33" si="77">SUM(AL29:AL32)</f>
        <v>1508.6295981750231</v>
      </c>
    </row>
    <row r="34" spans="1:38" x14ac:dyDescent="0.35">
      <c r="D34" s="17" t="s">
        <v>213</v>
      </c>
      <c r="K34" s="59" t="str">
        <f t="shared" si="7"/>
        <v>MMJPY</v>
      </c>
      <c r="L34" s="60">
        <f t="shared" ref="L34:L35" si="78"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1:38" x14ac:dyDescent="0.35">
      <c r="D35" s="17" t="s">
        <v>214</v>
      </c>
      <c r="K35" s="59" t="str">
        <f t="shared" si="7"/>
        <v>MMJPY</v>
      </c>
      <c r="L35" s="60">
        <f t="shared" si="78"/>
        <v>-944.84996899682051</v>
      </c>
      <c r="O35" s="85">
        <f>0-O$119</f>
        <v>-24.891809329902607</v>
      </c>
      <c r="P35" s="85">
        <f t="shared" ref="P35:AL35" si="79">0-P$119</f>
        <v>-23.669874612034036</v>
      </c>
      <c r="Q35" s="85">
        <f t="shared" si="79"/>
        <v>-22.417391526218736</v>
      </c>
      <c r="R35" s="85">
        <f t="shared" si="79"/>
        <v>-21.133596363258071</v>
      </c>
      <c r="S35" s="85">
        <f t="shared" si="79"/>
        <v>-19.817706321223383</v>
      </c>
      <c r="T35" s="85">
        <f t="shared" si="79"/>
        <v>-47.068919028137827</v>
      </c>
      <c r="U35" s="85">
        <f t="shared" si="79"/>
        <v>-99.056363025006391</v>
      </c>
      <c r="V35" s="85">
        <f t="shared" si="79"/>
        <v>-92.906228186045482</v>
      </c>
      <c r="W35" s="85">
        <f t="shared" si="79"/>
        <v>-86.607337706429533</v>
      </c>
      <c r="X35" s="85">
        <f t="shared" si="79"/>
        <v>-80.156082645209196</v>
      </c>
      <c r="Y35" s="85">
        <f t="shared" si="79"/>
        <v>-73.548766256812854</v>
      </c>
      <c r="Z35" s="85">
        <f t="shared" si="79"/>
        <v>-66.781601849146895</v>
      </c>
      <c r="AA35" s="85">
        <f t="shared" si="79"/>
        <v>-59.850710589319249</v>
      </c>
      <c r="AB35" s="85">
        <f t="shared" si="79"/>
        <v>-52.752119255702567</v>
      </c>
      <c r="AC35" s="85">
        <f t="shared" si="79"/>
        <v>-45.481757935021655</v>
      </c>
      <c r="AD35" s="85">
        <f t="shared" si="79"/>
        <v>-38.035457663117974</v>
      </c>
      <c r="AE35" s="85">
        <f t="shared" si="79"/>
        <v>-31.611706671781835</v>
      </c>
      <c r="AF35" s="85">
        <f t="shared" si="79"/>
        <v>-25.033440887975097</v>
      </c>
      <c r="AG35" s="85">
        <f t="shared" si="79"/>
        <v>-18.296931179496866</v>
      </c>
      <c r="AH35" s="85">
        <f t="shared" si="79"/>
        <v>-11.398358128068683</v>
      </c>
      <c r="AI35" s="85">
        <f t="shared" si="79"/>
        <v>-4.3338098369115565</v>
      </c>
      <c r="AJ35" s="85">
        <f t="shared" si="79"/>
        <v>0</v>
      </c>
      <c r="AK35" s="85">
        <f t="shared" si="79"/>
        <v>0</v>
      </c>
      <c r="AL35" s="85">
        <f t="shared" si="79"/>
        <v>0</v>
      </c>
    </row>
    <row r="36" spans="1:38" x14ac:dyDescent="0.35">
      <c r="D36" s="17" t="s">
        <v>215</v>
      </c>
      <c r="K36" s="59" t="str">
        <f t="shared" si="7"/>
        <v>MMJPY</v>
      </c>
      <c r="L36" s="60">
        <f t="shared" ref="L36" si="80" xml:space="preserve"> SUM(O36:AL36)</f>
        <v>500</v>
      </c>
      <c r="O36" s="85">
        <f>O135</f>
        <v>0</v>
      </c>
      <c r="P36" s="85">
        <f>P135</f>
        <v>0</v>
      </c>
      <c r="Q36" s="85">
        <f>Q135</f>
        <v>0</v>
      </c>
      <c r="R36" s="85">
        <f>R135</f>
        <v>0</v>
      </c>
      <c r="S36" s="85">
        <f t="shared" ref="S36:AL36" si="81">S135</f>
        <v>0</v>
      </c>
      <c r="T36" s="85">
        <f t="shared" si="81"/>
        <v>0</v>
      </c>
      <c r="U36" s="85">
        <f t="shared" si="81"/>
        <v>0</v>
      </c>
      <c r="V36" s="85">
        <f t="shared" si="81"/>
        <v>500</v>
      </c>
      <c r="W36" s="85">
        <f t="shared" si="81"/>
        <v>0</v>
      </c>
      <c r="X36" s="85">
        <f t="shared" si="81"/>
        <v>0</v>
      </c>
      <c r="Y36" s="85">
        <f t="shared" si="81"/>
        <v>0</v>
      </c>
      <c r="Z36" s="85">
        <f t="shared" si="81"/>
        <v>0</v>
      </c>
      <c r="AA36" s="85">
        <f t="shared" si="81"/>
        <v>0</v>
      </c>
      <c r="AB36" s="85">
        <f t="shared" si="81"/>
        <v>0</v>
      </c>
      <c r="AC36" s="85">
        <f t="shared" si="81"/>
        <v>0</v>
      </c>
      <c r="AD36" s="85">
        <f t="shared" si="81"/>
        <v>0</v>
      </c>
      <c r="AE36" s="85">
        <f t="shared" si="81"/>
        <v>0</v>
      </c>
      <c r="AF36" s="85">
        <f t="shared" si="81"/>
        <v>0</v>
      </c>
      <c r="AG36" s="85">
        <f t="shared" si="81"/>
        <v>0</v>
      </c>
      <c r="AH36" s="85">
        <f t="shared" si="81"/>
        <v>0</v>
      </c>
      <c r="AI36" s="85">
        <f t="shared" si="81"/>
        <v>0</v>
      </c>
      <c r="AJ36" s="85">
        <f t="shared" si="81"/>
        <v>0</v>
      </c>
      <c r="AK36" s="85">
        <f t="shared" si="81"/>
        <v>0</v>
      </c>
      <c r="AL36" s="85">
        <f t="shared" si="81"/>
        <v>0</v>
      </c>
    </row>
    <row r="37" spans="1:38" x14ac:dyDescent="0.35">
      <c r="D37" s="8" t="s">
        <v>216</v>
      </c>
      <c r="E37" s="9"/>
      <c r="F37" s="9"/>
      <c r="G37" s="9"/>
      <c r="H37" s="9"/>
      <c r="I37" s="9"/>
      <c r="J37" s="9"/>
      <c r="K37" s="61" t="str">
        <f t="shared" si="7"/>
        <v>MMJPY</v>
      </c>
      <c r="L37" s="62">
        <f xml:space="preserve"> SUM(O37:AL37)</f>
        <v>25282.8457429671</v>
      </c>
      <c r="M37" s="9"/>
      <c r="N37" s="9"/>
      <c r="O37" s="77">
        <f t="shared" ref="O37:T37" si="82">SUM(O33:O36)</f>
        <v>458.21374622565298</v>
      </c>
      <c r="P37" s="13">
        <f t="shared" si="82"/>
        <v>413.86901427685495</v>
      </c>
      <c r="Q37" s="13">
        <f t="shared" si="82"/>
        <v>584.18260847378122</v>
      </c>
      <c r="R37" s="13">
        <f t="shared" si="82"/>
        <v>686.76640363674198</v>
      </c>
      <c r="S37" s="77">
        <f t="shared" si="82"/>
        <v>1155.3421547898874</v>
      </c>
      <c r="T37" s="13">
        <f t="shared" si="82"/>
        <v>1228.7720145472044</v>
      </c>
      <c r="U37" s="13">
        <f t="shared" ref="U37:X37" si="83">SUM(U33:U36)</f>
        <v>1058.3796412701231</v>
      </c>
      <c r="V37" s="13">
        <f t="shared" si="83"/>
        <v>1443.7780819267086</v>
      </c>
      <c r="W37" s="13">
        <f t="shared" si="83"/>
        <v>315.20896464857134</v>
      </c>
      <c r="X37" s="13">
        <f t="shared" si="83"/>
        <v>233.3033070092178</v>
      </c>
      <c r="Y37" s="13">
        <f t="shared" ref="Y37:AL37" si="84">SUM(Y33:Y36)</f>
        <v>314.19635742815422</v>
      </c>
      <c r="Z37" s="13">
        <f t="shared" si="84"/>
        <v>674.61897892287175</v>
      </c>
      <c r="AA37" s="13">
        <f t="shared" si="84"/>
        <v>1110.6249645054781</v>
      </c>
      <c r="AB37" s="13">
        <f t="shared" si="84"/>
        <v>1383.2719075264808</v>
      </c>
      <c r="AC37" s="13">
        <f t="shared" si="84"/>
        <v>1155.3622851263804</v>
      </c>
      <c r="AD37" s="13">
        <f t="shared" si="84"/>
        <v>1214.8745585195222</v>
      </c>
      <c r="AE37" s="13">
        <f t="shared" si="84"/>
        <v>1515.1312251194499</v>
      </c>
      <c r="AF37" s="13">
        <f t="shared" si="84"/>
        <v>1531.0145365930082</v>
      </c>
      <c r="AG37" s="13">
        <f t="shared" si="84"/>
        <v>1556.2533212871438</v>
      </c>
      <c r="AH37" s="13">
        <f t="shared" si="84"/>
        <v>1462.0768385602703</v>
      </c>
      <c r="AI37" s="13">
        <f t="shared" si="84"/>
        <v>1333.8350721516433</v>
      </c>
      <c r="AJ37" s="13">
        <f t="shared" si="84"/>
        <v>1466.6099770180335</v>
      </c>
      <c r="AK37" s="13">
        <f t="shared" si="84"/>
        <v>1478.5301852288983</v>
      </c>
      <c r="AL37" s="13">
        <f t="shared" si="84"/>
        <v>1508.6295981750231</v>
      </c>
    </row>
    <row r="38" spans="1:38" x14ac:dyDescent="0.35">
      <c r="D38" s="17" t="s">
        <v>217</v>
      </c>
      <c r="K38" s="59" t="str">
        <f t="shared" si="7"/>
        <v>MMJPY</v>
      </c>
      <c r="L38" s="60">
        <f t="shared" ref="L38" si="85" xml:space="preserve"> SUM(O38:AL38)</f>
        <v>-7741.607366496527</v>
      </c>
      <c r="O38" s="85">
        <f>0-O$140</f>
        <v>-140.30504909429496</v>
      </c>
      <c r="P38" s="85">
        <f t="shared" ref="P38:AL38" si="86">0-P$140</f>
        <v>-126.72669217157299</v>
      </c>
      <c r="Q38" s="85">
        <f t="shared" si="86"/>
        <v>-178.87671471467183</v>
      </c>
      <c r="R38" s="85">
        <f t="shared" si="86"/>
        <v>-210.28787279357041</v>
      </c>
      <c r="S38" s="85">
        <f t="shared" si="86"/>
        <v>-353.76576779666357</v>
      </c>
      <c r="T38" s="85">
        <f t="shared" si="86"/>
        <v>-376.24999085435405</v>
      </c>
      <c r="U38" s="85">
        <f t="shared" si="86"/>
        <v>-324.07584615691172</v>
      </c>
      <c r="V38" s="85">
        <f t="shared" si="86"/>
        <v>-442.08484868595821</v>
      </c>
      <c r="W38" s="85">
        <f t="shared" si="86"/>
        <v>-96.516984975392546</v>
      </c>
      <c r="X38" s="85">
        <f t="shared" si="86"/>
        <v>-71.437472606222499</v>
      </c>
      <c r="Y38" s="85">
        <f t="shared" si="86"/>
        <v>-96.20692464450083</v>
      </c>
      <c r="Z38" s="85">
        <f t="shared" si="86"/>
        <v>-206.56833134618336</v>
      </c>
      <c r="AA38" s="85">
        <f t="shared" si="86"/>
        <v>-340.07336413157742</v>
      </c>
      <c r="AB38" s="85">
        <f t="shared" si="86"/>
        <v>-423.55785808460848</v>
      </c>
      <c r="AC38" s="85">
        <f t="shared" si="86"/>
        <v>-353.77193170569768</v>
      </c>
      <c r="AD38" s="85">
        <f t="shared" si="86"/>
        <v>-371.99458981867775</v>
      </c>
      <c r="AE38" s="85">
        <f t="shared" si="86"/>
        <v>-463.93318113157562</v>
      </c>
      <c r="AF38" s="85">
        <f t="shared" si="86"/>
        <v>-468.79665110477913</v>
      </c>
      <c r="AG38" s="85">
        <f t="shared" si="86"/>
        <v>-476.52476697812347</v>
      </c>
      <c r="AH38" s="85">
        <f t="shared" si="86"/>
        <v>-447.68792796715479</v>
      </c>
      <c r="AI38" s="85">
        <f t="shared" si="86"/>
        <v>-408.4202990928332</v>
      </c>
      <c r="AJ38" s="85">
        <f t="shared" si="86"/>
        <v>-449.07597496292192</v>
      </c>
      <c r="AK38" s="85">
        <f t="shared" si="86"/>
        <v>-452.72594271708869</v>
      </c>
      <c r="AL38" s="85">
        <f t="shared" si="86"/>
        <v>-461.94238296119215</v>
      </c>
    </row>
    <row r="39" spans="1:38" x14ac:dyDescent="0.35">
      <c r="D39" s="8" t="s">
        <v>218</v>
      </c>
      <c r="E39" s="9"/>
      <c r="F39" s="9"/>
      <c r="G39" s="9"/>
      <c r="H39" s="9"/>
      <c r="I39" s="9"/>
      <c r="J39" s="9"/>
      <c r="K39" s="61" t="str">
        <f t="shared" si="7"/>
        <v>MMJPY</v>
      </c>
      <c r="L39" s="62">
        <f xml:space="preserve"> SUM(O39:AL39)</f>
        <v>17541.238376470581</v>
      </c>
      <c r="M39" s="9"/>
      <c r="N39" s="9"/>
      <c r="O39" s="13">
        <f t="shared" ref="O39:U39" si="87">SUM(O37:O38)</f>
        <v>317.90869713135805</v>
      </c>
      <c r="P39" s="13">
        <f t="shared" si="87"/>
        <v>287.14232210528195</v>
      </c>
      <c r="Q39" s="13">
        <f t="shared" si="87"/>
        <v>405.30589375910938</v>
      </c>
      <c r="R39" s="13">
        <f t="shared" si="87"/>
        <v>476.4785308431716</v>
      </c>
      <c r="S39" s="13">
        <f t="shared" si="87"/>
        <v>801.57638699322388</v>
      </c>
      <c r="T39" s="13">
        <f t="shared" si="87"/>
        <v>852.52202369285033</v>
      </c>
      <c r="U39" s="13">
        <f t="shared" si="87"/>
        <v>734.30379511321144</v>
      </c>
      <c r="V39" s="13">
        <f t="shared" ref="V39:W39" si="88">SUM(V37:V38)</f>
        <v>1001.6932332407505</v>
      </c>
      <c r="W39" s="13">
        <f t="shared" si="88"/>
        <v>218.69197967317879</v>
      </c>
      <c r="X39" s="13">
        <f t="shared" ref="X39:AL39" si="89">SUM(X37:X38)</f>
        <v>161.86583440299529</v>
      </c>
      <c r="Y39" s="13">
        <f t="shared" si="89"/>
        <v>217.9894327836534</v>
      </c>
      <c r="Z39" s="13">
        <f t="shared" si="89"/>
        <v>468.05064757668839</v>
      </c>
      <c r="AA39" s="13">
        <f t="shared" si="89"/>
        <v>770.55160037390078</v>
      </c>
      <c r="AB39" s="13">
        <f t="shared" si="89"/>
        <v>959.71404944187236</v>
      </c>
      <c r="AC39" s="13">
        <f t="shared" si="89"/>
        <v>801.59035342068273</v>
      </c>
      <c r="AD39" s="13">
        <f t="shared" si="89"/>
        <v>842.87996870084453</v>
      </c>
      <c r="AE39" s="13">
        <f t="shared" si="89"/>
        <v>1051.1980439878744</v>
      </c>
      <c r="AF39" s="13">
        <f t="shared" si="89"/>
        <v>1062.2178854882291</v>
      </c>
      <c r="AG39" s="13">
        <f t="shared" si="89"/>
        <v>1079.7285543090202</v>
      </c>
      <c r="AH39" s="13">
        <f t="shared" si="89"/>
        <v>1014.3889105931155</v>
      </c>
      <c r="AI39" s="13">
        <f t="shared" si="89"/>
        <v>925.41477305881017</v>
      </c>
      <c r="AJ39" s="13">
        <f t="shared" si="89"/>
        <v>1017.5340020551116</v>
      </c>
      <c r="AK39" s="13">
        <f t="shared" si="89"/>
        <v>1025.8042425118097</v>
      </c>
      <c r="AL39" s="13">
        <f t="shared" si="89"/>
        <v>1046.687215213831</v>
      </c>
    </row>
    <row r="42" spans="1:38" ht="20.25" thickBot="1" x14ac:dyDescent="0.4">
      <c r="A42" s="72" t="s">
        <v>319</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5" spans="1:38" ht="19.5" x14ac:dyDescent="0.35">
      <c r="B45" s="51" t="s">
        <v>199</v>
      </c>
    </row>
    <row r="46" spans="1:38" x14ac:dyDescent="0.35">
      <c r="D46" s="84" t="s">
        <v>241</v>
      </c>
    </row>
    <row r="47" spans="1:38" x14ac:dyDescent="0.35">
      <c r="D47" s="17" t="s">
        <v>199</v>
      </c>
      <c r="K47" s="59" t="str">
        <f t="shared" ref="K47" si="90">CurrencyUnit.In</f>
        <v>MMJPY</v>
      </c>
      <c r="L47" s="60">
        <f t="shared" ref="L47" si="91" xml:space="preserve"> SUM(O47:AL47)</f>
        <v>18660.622581525258</v>
      </c>
      <c r="O47" s="85">
        <f>'Plan by Ship'!O$64</f>
        <v>2499</v>
      </c>
      <c r="P47" s="85">
        <f>'Plan by Ship'!P$64</f>
        <v>1090</v>
      </c>
      <c r="Q47" s="85">
        <f>'Plan by Ship'!Q$64</f>
        <v>1060</v>
      </c>
      <c r="R47" s="85">
        <f>'Plan by Ship'!R$64</f>
        <v>817</v>
      </c>
      <c r="S47" s="85">
        <f>'Plan by Ship'!S$64</f>
        <v>841.51</v>
      </c>
      <c r="T47" s="85">
        <f>'Plan by Ship'!T$64</f>
        <v>869.12997205479462</v>
      </c>
      <c r="U47" s="85">
        <f>'Plan by Ship'!U$64</f>
        <v>1042.3470000958905</v>
      </c>
      <c r="V47" s="85">
        <f>'Plan by Ship'!V$64</f>
        <v>1477.8557662631508</v>
      </c>
      <c r="W47" s="85">
        <f>'Plan by Ship'!W$64</f>
        <v>1693.6736896653974</v>
      </c>
      <c r="X47" s="85">
        <f>'Plan by Ship'!X$64</f>
        <v>1616.1307569155797</v>
      </c>
      <c r="Y47" s="85">
        <f>'Plan by Ship'!Y$64</f>
        <v>1660.0665520830933</v>
      </c>
      <c r="Z47" s="85">
        <f>'Plan by Ship'!Z$64</f>
        <v>1536.4538515037229</v>
      </c>
      <c r="AA47" s="85">
        <f>'Plan by Ship'!AA$64</f>
        <v>1003.2689307579406</v>
      </c>
      <c r="AB47" s="85">
        <f>'Plan by Ship'!AB$64</f>
        <v>574.0768937036114</v>
      </c>
      <c r="AC47" s="85">
        <f>'Plan by Ship'!AC$64</f>
        <v>589.68362892861398</v>
      </c>
      <c r="AD47" s="85">
        <f>'Plan by Ship'!AD$64</f>
        <v>290.42553955346148</v>
      </c>
      <c r="AE47" s="85">
        <f>'Plan by Ship'!AE$64</f>
        <v>0</v>
      </c>
      <c r="AF47" s="85">
        <f>'Plan by Ship'!AF$64</f>
        <v>0</v>
      </c>
      <c r="AG47" s="85">
        <f>'Plan by Ship'!AG$64</f>
        <v>0</v>
      </c>
      <c r="AH47" s="85">
        <f>'Plan by Ship'!AH$64</f>
        <v>0</v>
      </c>
      <c r="AI47" s="85">
        <f>'Plan by Ship'!AI$64</f>
        <v>0</v>
      </c>
      <c r="AJ47" s="85">
        <f>'Plan by Ship'!AJ$64</f>
        <v>0</v>
      </c>
      <c r="AK47" s="85">
        <f>'Plan by Ship'!AK$64</f>
        <v>0</v>
      </c>
      <c r="AL47" s="85">
        <f>'Plan by Ship'!AL$64</f>
        <v>0</v>
      </c>
    </row>
    <row r="49" spans="2:38" ht="19.5" x14ac:dyDescent="0.35">
      <c r="B49" s="51" t="s">
        <v>200</v>
      </c>
    </row>
    <row r="50" spans="2:38" x14ac:dyDescent="0.35">
      <c r="D50" s="84" t="s">
        <v>241</v>
      </c>
    </row>
    <row r="51" spans="2:38" x14ac:dyDescent="0.35">
      <c r="D51" s="17" t="s">
        <v>200</v>
      </c>
      <c r="K51" s="59" t="str">
        <f t="shared" ref="K51" si="92">CurrencyUnit.In</f>
        <v>MMJPY</v>
      </c>
      <c r="L51" s="60">
        <f t="shared" ref="L51" si="93" xml:space="preserve"> SUM(O51:AL51)</f>
        <v>55908.759077630537</v>
      </c>
      <c r="O51" s="85">
        <f>'Plan by Ship'!O$128</f>
        <v>434</v>
      </c>
      <c r="P51" s="85">
        <f>'Plan by Ship'!P$128</f>
        <v>1402</v>
      </c>
      <c r="Q51" s="85">
        <f>'Plan by Ship'!Q$128</f>
        <v>1444</v>
      </c>
      <c r="R51" s="85">
        <f>'Plan by Ship'!R$128</f>
        <v>1605</v>
      </c>
      <c r="S51" s="85">
        <f>'Plan by Ship'!S$128</f>
        <v>2148.7750000000001</v>
      </c>
      <c r="T51" s="85">
        <f>'Plan by Ship'!T$128</f>
        <v>2176.2086753424655</v>
      </c>
      <c r="U51" s="85">
        <f>'Plan by Ship'!U$128</f>
        <v>2191.9653775000002</v>
      </c>
      <c r="V51" s="85">
        <f>'Plan by Ship'!V$128</f>
        <v>2213.8850312750001</v>
      </c>
      <c r="W51" s="85">
        <f>'Plan by Ship'!W$128</f>
        <v>1566.0865286651399</v>
      </c>
      <c r="X51" s="85">
        <f>'Plan by Ship'!X$128</f>
        <v>1674.8025186601924</v>
      </c>
      <c r="Y51" s="85">
        <f>'Plan by Ship'!Y$128</f>
        <v>1686.9288210493985</v>
      </c>
      <c r="Z51" s="85">
        <f>'Plan by Ship'!Z$128</f>
        <v>1821.6527578029063</v>
      </c>
      <c r="AA51" s="85">
        <f>'Plan by Ship'!AA$128</f>
        <v>2231.1836834892383</v>
      </c>
      <c r="AB51" s="85">
        <f>'Plan by Ship'!AB$128</f>
        <v>2567.6341539872938</v>
      </c>
      <c r="AC51" s="85">
        <f>'Plan by Ship'!AC$128</f>
        <v>2586.2249477251798</v>
      </c>
      <c r="AD51" s="85">
        <f>'Plan by Ship'!AD$128</f>
        <v>2827.4891571734101</v>
      </c>
      <c r="AE51" s="85">
        <f>'Plan by Ship'!AE$128</f>
        <v>3055.114394826986</v>
      </c>
      <c r="AF51" s="85">
        <f>'Plan by Ship'!AF$128</f>
        <v>3094.1194169636819</v>
      </c>
      <c r="AG51" s="85">
        <f>'Plan by Ship'!AG$128</f>
        <v>3116.5221941630089</v>
      </c>
      <c r="AH51" s="85">
        <f>'Plan by Ship'!AH$128</f>
        <v>3147.6874161046399</v>
      </c>
      <c r="AI51" s="85">
        <f>'Plan by Ship'!AI$128</f>
        <v>3179.1642902656854</v>
      </c>
      <c r="AJ51" s="85">
        <f>'Plan by Ship'!AJ$128</f>
        <v>3219.7530727112689</v>
      </c>
      <c r="AK51" s="85">
        <f>'Plan by Ship'!AK$128</f>
        <v>3243.0654925000254</v>
      </c>
      <c r="AL51" s="85">
        <f>'Plan by Ship'!AL$128</f>
        <v>3275.4961474250258</v>
      </c>
    </row>
    <row r="53" spans="2:38" ht="19.5" x14ac:dyDescent="0.35">
      <c r="B53" s="51" t="s">
        <v>261</v>
      </c>
    </row>
    <row r="54" spans="2:38" x14ac:dyDescent="0.35">
      <c r="D54" s="84" t="s">
        <v>241</v>
      </c>
    </row>
    <row r="55" spans="2:38" x14ac:dyDescent="0.35">
      <c r="D55" s="17" t="s">
        <v>261</v>
      </c>
      <c r="K55" s="59" t="str">
        <f t="shared" ref="K55" si="94">CurrencyUnit.In</f>
        <v>MMJPY</v>
      </c>
      <c r="L55" s="60">
        <f t="shared" ref="L55" si="95" xml:space="preserve"> SUM(O55:AL55)</f>
        <v>7465.8490326101037</v>
      </c>
      <c r="O55" s="85">
        <f>'Plan by Ship'!O$162</f>
        <v>999</v>
      </c>
      <c r="P55" s="85">
        <f>'Plan by Ship'!P$162</f>
        <v>436</v>
      </c>
      <c r="Q55" s="85">
        <f>'Plan by Ship'!Q$162</f>
        <v>426</v>
      </c>
      <c r="R55" s="85">
        <f>'Plan by Ship'!R$162</f>
        <v>327</v>
      </c>
      <c r="S55" s="85">
        <f>'Plan by Ship'!S$162</f>
        <v>336.60400000000004</v>
      </c>
      <c r="T55" s="85">
        <f>'Plan by Ship'!T$162</f>
        <v>347.65198882191788</v>
      </c>
      <c r="U55" s="85">
        <f>'Plan by Ship'!U$162</f>
        <v>416.93880003835625</v>
      </c>
      <c r="V55" s="85">
        <f>'Plan by Ship'!V$162</f>
        <v>591.14230650526042</v>
      </c>
      <c r="W55" s="85">
        <f>'Plan by Ship'!W$162</f>
        <v>677.46947586615897</v>
      </c>
      <c r="X55" s="85">
        <f>'Plan by Ship'!X$162</f>
        <v>646.45230276623181</v>
      </c>
      <c r="Y55" s="85">
        <f>'Plan by Ship'!Y$162</f>
        <v>664.0266208332373</v>
      </c>
      <c r="Z55" s="85">
        <f>'Plan by Ship'!Z$162</f>
        <v>614.58154060148922</v>
      </c>
      <c r="AA55" s="85">
        <f>'Plan by Ship'!AA$162</f>
        <v>401.30757230317624</v>
      </c>
      <c r="AB55" s="85">
        <f>'Plan by Ship'!AB$162</f>
        <v>229.63075748144456</v>
      </c>
      <c r="AC55" s="85">
        <f>'Plan by Ship'!AC$162</f>
        <v>235.87345157144563</v>
      </c>
      <c r="AD55" s="85">
        <f>'Plan by Ship'!AD$162</f>
        <v>116.17021582138462</v>
      </c>
      <c r="AE55" s="85">
        <f>'Plan by Ship'!AE$162</f>
        <v>0</v>
      </c>
      <c r="AF55" s="85">
        <f>'Plan by Ship'!AF$162</f>
        <v>0</v>
      </c>
      <c r="AG55" s="85">
        <f>'Plan by Ship'!AG$162</f>
        <v>0</v>
      </c>
      <c r="AH55" s="85">
        <f>'Plan by Ship'!AH$162</f>
        <v>0</v>
      </c>
      <c r="AI55" s="85">
        <f>'Plan by Ship'!AI$162</f>
        <v>0</v>
      </c>
      <c r="AJ55" s="85">
        <f>'Plan by Ship'!AJ$162</f>
        <v>0</v>
      </c>
      <c r="AK55" s="85">
        <f>'Plan by Ship'!AK$162</f>
        <v>0</v>
      </c>
      <c r="AL55" s="85">
        <f>'Plan by Ship'!AL$162</f>
        <v>0</v>
      </c>
    </row>
    <row r="57" spans="2:38" ht="19.5" x14ac:dyDescent="0.35">
      <c r="B57" s="51" t="s">
        <v>203</v>
      </c>
    </row>
    <row r="58" spans="2:38" x14ac:dyDescent="0.35">
      <c r="D58" s="17" t="s">
        <v>264</v>
      </c>
      <c r="K58" s="59" t="str">
        <f>CurrencyUnit.In</f>
        <v>MMJPY</v>
      </c>
      <c r="M58" s="80">
        <v>20</v>
      </c>
    </row>
    <row r="59" spans="2:38" x14ac:dyDescent="0.35">
      <c r="D59" s="17" t="s">
        <v>203</v>
      </c>
      <c r="K59" s="59" t="str">
        <f t="shared" ref="K59" si="96">CurrencyUnit.In</f>
        <v>MMJPY</v>
      </c>
      <c r="L59" s="60">
        <f t="shared" ref="L59" si="97" xml:space="preserve"> SUM(O59:AL59)</f>
        <v>476</v>
      </c>
      <c r="O59" s="86">
        <f>0-'Actual Data'!O23</f>
        <v>18</v>
      </c>
      <c r="P59" s="86">
        <f>0-'Actual Data'!P23</f>
        <v>19</v>
      </c>
      <c r="Q59" s="86">
        <f>0-'Actual Data'!Q23</f>
        <v>19</v>
      </c>
      <c r="R59" s="86">
        <f>0-'Actual Data'!R23</f>
        <v>20</v>
      </c>
      <c r="S59" s="85">
        <f t="shared" ref="S59:AL59" si="98">$M58</f>
        <v>20</v>
      </c>
      <c r="T59" s="85">
        <f t="shared" si="98"/>
        <v>20</v>
      </c>
      <c r="U59" s="85">
        <f t="shared" si="98"/>
        <v>20</v>
      </c>
      <c r="V59" s="85">
        <f t="shared" si="98"/>
        <v>20</v>
      </c>
      <c r="W59" s="85">
        <f t="shared" si="98"/>
        <v>20</v>
      </c>
      <c r="X59" s="85">
        <f t="shared" si="98"/>
        <v>20</v>
      </c>
      <c r="Y59" s="85">
        <f t="shared" si="98"/>
        <v>20</v>
      </c>
      <c r="Z59" s="85">
        <f t="shared" si="98"/>
        <v>20</v>
      </c>
      <c r="AA59" s="85">
        <f t="shared" si="98"/>
        <v>20</v>
      </c>
      <c r="AB59" s="85">
        <f t="shared" si="98"/>
        <v>20</v>
      </c>
      <c r="AC59" s="85">
        <f t="shared" si="98"/>
        <v>20</v>
      </c>
      <c r="AD59" s="85">
        <f t="shared" si="98"/>
        <v>20</v>
      </c>
      <c r="AE59" s="85">
        <f t="shared" si="98"/>
        <v>20</v>
      </c>
      <c r="AF59" s="85">
        <f t="shared" si="98"/>
        <v>20</v>
      </c>
      <c r="AG59" s="85">
        <f t="shared" si="98"/>
        <v>20</v>
      </c>
      <c r="AH59" s="85">
        <f t="shared" si="98"/>
        <v>20</v>
      </c>
      <c r="AI59" s="85">
        <f t="shared" si="98"/>
        <v>20</v>
      </c>
      <c r="AJ59" s="85">
        <f t="shared" si="98"/>
        <v>20</v>
      </c>
      <c r="AK59" s="85">
        <f t="shared" si="98"/>
        <v>20</v>
      </c>
      <c r="AL59" s="85">
        <f t="shared" si="98"/>
        <v>20</v>
      </c>
    </row>
    <row r="61" spans="2:38" ht="19.5" x14ac:dyDescent="0.35">
      <c r="B61" s="51" t="s">
        <v>210</v>
      </c>
    </row>
    <row r="62" spans="2:38" x14ac:dyDescent="0.35">
      <c r="C62" s="16" t="s">
        <v>267</v>
      </c>
    </row>
    <row r="63" spans="2:38" x14ac:dyDescent="0.35">
      <c r="D63" s="17" t="s">
        <v>268</v>
      </c>
      <c r="K63" s="59" t="str">
        <f>CurrencyUnit.In</f>
        <v>MMJPY</v>
      </c>
      <c r="M63" s="80">
        <v>400</v>
      </c>
    </row>
    <row r="64" spans="2:38" x14ac:dyDescent="0.35">
      <c r="D64" s="17" t="s">
        <v>269</v>
      </c>
      <c r="K64" s="59" t="s">
        <v>61</v>
      </c>
      <c r="M64" s="94">
        <v>10</v>
      </c>
    </row>
    <row r="65" spans="2:38" x14ac:dyDescent="0.35">
      <c r="D65" s="8" t="s">
        <v>267</v>
      </c>
      <c r="E65" s="9"/>
      <c r="F65" s="9"/>
      <c r="G65" s="9"/>
      <c r="H65" s="9"/>
      <c r="I65" s="9"/>
      <c r="J65" s="9"/>
      <c r="K65" s="61" t="str">
        <f>CurrencyUnit.In</f>
        <v>MMJPY</v>
      </c>
      <c r="L65" s="62"/>
      <c r="M65" s="95">
        <f>M63/M64</f>
        <v>40</v>
      </c>
    </row>
    <row r="67" spans="2:38" x14ac:dyDescent="0.35">
      <c r="C67" s="16" t="s">
        <v>210</v>
      </c>
    </row>
    <row r="68" spans="2:38" x14ac:dyDescent="0.35">
      <c r="D68" s="17" t="s">
        <v>265</v>
      </c>
      <c r="K68" s="59" t="s">
        <v>61</v>
      </c>
      <c r="L68" s="60">
        <f t="shared" ref="L68" si="99" xml:space="preserve"> SUM(O68:AL68)</f>
        <v>256.96986301369861</v>
      </c>
      <c r="O68" s="97">
        <f>'Plan by Ship'!O$178</f>
        <v>8.9726027397260282</v>
      </c>
      <c r="P68" s="97">
        <f>'Plan by Ship'!P$178</f>
        <v>10</v>
      </c>
      <c r="Q68" s="97">
        <f>'Plan by Ship'!Q$178</f>
        <v>10</v>
      </c>
      <c r="R68" s="97">
        <f>'Plan by Ship'!R$178</f>
        <v>10</v>
      </c>
      <c r="S68" s="97">
        <f>'Plan by Ship'!S$178</f>
        <v>10</v>
      </c>
      <c r="T68" s="97">
        <f>'Plan by Ship'!T$178</f>
        <v>10</v>
      </c>
      <c r="U68" s="97">
        <f>'Plan by Ship'!U$178</f>
        <v>10.498630136986302</v>
      </c>
      <c r="V68" s="97">
        <f>'Plan by Ship'!V$178</f>
        <v>11.498630136986302</v>
      </c>
      <c r="W68" s="97">
        <f>'Plan by Ship'!W$178</f>
        <v>11</v>
      </c>
      <c r="X68" s="97">
        <f>'Plan by Ship'!X$178</f>
        <v>11</v>
      </c>
      <c r="Y68" s="97">
        <f>'Plan by Ship'!Y$178</f>
        <v>11</v>
      </c>
      <c r="Z68" s="97">
        <f>'Plan by Ship'!Z$178</f>
        <v>11</v>
      </c>
      <c r="AA68" s="97">
        <f>'Plan by Ship'!AA$178</f>
        <v>11</v>
      </c>
      <c r="AB68" s="97">
        <f>'Plan by Ship'!AB$178</f>
        <v>11</v>
      </c>
      <c r="AC68" s="97">
        <f>'Plan by Ship'!AC$178</f>
        <v>11</v>
      </c>
      <c r="AD68" s="97">
        <f>'Plan by Ship'!AD$178</f>
        <v>11</v>
      </c>
      <c r="AE68" s="97">
        <f>'Plan by Ship'!AE$178</f>
        <v>11</v>
      </c>
      <c r="AF68" s="97">
        <f>'Plan by Ship'!AF$178</f>
        <v>11</v>
      </c>
      <c r="AG68" s="97">
        <f>'Plan by Ship'!AG$178</f>
        <v>11</v>
      </c>
      <c r="AH68" s="97">
        <f>'Plan by Ship'!AH$178</f>
        <v>11</v>
      </c>
      <c r="AI68" s="97">
        <f>'Plan by Ship'!AI$178</f>
        <v>11</v>
      </c>
      <c r="AJ68" s="97">
        <f>'Plan by Ship'!AJ$178</f>
        <v>11</v>
      </c>
      <c r="AK68" s="97">
        <f>'Plan by Ship'!AK$178</f>
        <v>11</v>
      </c>
      <c r="AL68" s="97">
        <f>'Plan by Ship'!AL$178</f>
        <v>11</v>
      </c>
    </row>
    <row r="69" spans="2:38" x14ac:dyDescent="0.35">
      <c r="D69" s="17" t="s">
        <v>267</v>
      </c>
      <c r="K69" s="59" t="str">
        <f>CurrencyUnit.In</f>
        <v>MMJPY</v>
      </c>
      <c r="M69" s="85">
        <f>M65</f>
        <v>40</v>
      </c>
    </row>
    <row r="70" spans="2:38" x14ac:dyDescent="0.35">
      <c r="D70" s="8" t="s">
        <v>210</v>
      </c>
      <c r="E70" s="9"/>
      <c r="F70" s="9"/>
      <c r="G70" s="9"/>
      <c r="H70" s="9"/>
      <c r="I70" s="9"/>
      <c r="J70" s="9"/>
      <c r="K70" s="61" t="str">
        <f t="shared" ref="K70" si="100">CurrencyUnit.In</f>
        <v>MMJPY</v>
      </c>
      <c r="L70" s="62">
        <f xml:space="preserve"> SUM(O70:AL70)</f>
        <v>10287.890410958904</v>
      </c>
      <c r="M70" s="9"/>
      <c r="N70" s="9"/>
      <c r="O70" s="98">
        <f>0-'Actual Data'!O24</f>
        <v>382</v>
      </c>
      <c r="P70" s="98">
        <f>0-'Actual Data'!P24</f>
        <v>395</v>
      </c>
      <c r="Q70" s="98">
        <f>0-'Actual Data'!Q24</f>
        <v>405</v>
      </c>
      <c r="R70" s="98">
        <f>0-'Actual Data'!R24</f>
        <v>386</v>
      </c>
      <c r="S70" s="13">
        <f>S68*$M69</f>
        <v>400</v>
      </c>
      <c r="T70" s="13">
        <f t="shared" ref="T70:AL70" si="101">T68*$M69</f>
        <v>400</v>
      </c>
      <c r="U70" s="13">
        <f t="shared" si="101"/>
        <v>419.94520547945206</v>
      </c>
      <c r="V70" s="13">
        <f t="shared" si="101"/>
        <v>459.94520547945206</v>
      </c>
      <c r="W70" s="13">
        <f t="shared" si="101"/>
        <v>440</v>
      </c>
      <c r="X70" s="13">
        <f t="shared" si="101"/>
        <v>440</v>
      </c>
      <c r="Y70" s="13">
        <f t="shared" si="101"/>
        <v>440</v>
      </c>
      <c r="Z70" s="13">
        <f t="shared" si="101"/>
        <v>440</v>
      </c>
      <c r="AA70" s="13">
        <f t="shared" si="101"/>
        <v>440</v>
      </c>
      <c r="AB70" s="13">
        <f t="shared" si="101"/>
        <v>440</v>
      </c>
      <c r="AC70" s="13">
        <f t="shared" si="101"/>
        <v>440</v>
      </c>
      <c r="AD70" s="13">
        <f t="shared" si="101"/>
        <v>440</v>
      </c>
      <c r="AE70" s="13">
        <f t="shared" si="101"/>
        <v>440</v>
      </c>
      <c r="AF70" s="13">
        <f t="shared" si="101"/>
        <v>440</v>
      </c>
      <c r="AG70" s="13">
        <f t="shared" si="101"/>
        <v>440</v>
      </c>
      <c r="AH70" s="13">
        <f t="shared" si="101"/>
        <v>440</v>
      </c>
      <c r="AI70" s="13">
        <f t="shared" si="101"/>
        <v>440</v>
      </c>
      <c r="AJ70" s="13">
        <f t="shared" si="101"/>
        <v>440</v>
      </c>
      <c r="AK70" s="13">
        <f t="shared" si="101"/>
        <v>440</v>
      </c>
      <c r="AL70" s="13">
        <f t="shared" si="101"/>
        <v>440</v>
      </c>
    </row>
    <row r="72" spans="2:38" ht="19.5" x14ac:dyDescent="0.35">
      <c r="B72" s="51" t="s">
        <v>204</v>
      </c>
    </row>
    <row r="73" spans="2:38" x14ac:dyDescent="0.35">
      <c r="D73" s="84" t="s">
        <v>241</v>
      </c>
    </row>
    <row r="74" spans="2:38" x14ac:dyDescent="0.35">
      <c r="D74" s="17" t="s">
        <v>204</v>
      </c>
      <c r="K74" s="59" t="str">
        <f t="shared" ref="K74" si="102">CurrencyUnit.In</f>
        <v>MMJPY</v>
      </c>
      <c r="L74" s="60">
        <f t="shared" ref="L74" si="103" xml:space="preserve"> SUM(O74:AL74)</f>
        <v>10901.033333333333</v>
      </c>
      <c r="O74" s="85">
        <f>'Plan by Ship'!O$270</f>
        <v>206</v>
      </c>
      <c r="P74" s="85">
        <f>'Plan by Ship'!P$270</f>
        <v>396</v>
      </c>
      <c r="Q74" s="85">
        <f>'Plan by Ship'!Q$270</f>
        <v>374</v>
      </c>
      <c r="R74" s="85">
        <f>'Plan by Ship'!R$270</f>
        <v>310</v>
      </c>
      <c r="S74" s="85">
        <f>'Plan by Ship'!S$270</f>
        <v>413</v>
      </c>
      <c r="T74" s="85">
        <f>'Plan by Ship'!T$270</f>
        <v>310.39999999999998</v>
      </c>
      <c r="U74" s="85">
        <f>'Plan by Ship'!U$270</f>
        <v>364.29999999999995</v>
      </c>
      <c r="V74" s="85">
        <f>'Plan by Ship'!V$270</f>
        <v>359.69999999999993</v>
      </c>
      <c r="W74" s="85">
        <f>'Plan by Ship'!W$270</f>
        <v>314.06666666666666</v>
      </c>
      <c r="X74" s="85">
        <f>'Plan by Ship'!X$270</f>
        <v>546.66666666666674</v>
      </c>
      <c r="Y74" s="85">
        <f>'Plan by Ship'!Y$270</f>
        <v>534.06666666666661</v>
      </c>
      <c r="Z74" s="85">
        <f>'Plan by Ship'!Z$270</f>
        <v>367.96666666666664</v>
      </c>
      <c r="AA74" s="85">
        <f>'Plan by Ship'!AA$270</f>
        <v>350</v>
      </c>
      <c r="AB74" s="85">
        <f>'Plan by Ship'!AB$270</f>
        <v>350</v>
      </c>
      <c r="AC74" s="85">
        <f>'Plan by Ship'!AC$270</f>
        <v>582.6</v>
      </c>
      <c r="AD74" s="85">
        <f>'Plan by Ship'!AD$270</f>
        <v>638.4</v>
      </c>
      <c r="AE74" s="85">
        <f>'Plan by Ship'!AE$270</f>
        <v>418.4</v>
      </c>
      <c r="AF74" s="85">
        <f>'Plan by Ship'!AF$270</f>
        <v>418.4</v>
      </c>
      <c r="AG74" s="85">
        <f>'Plan by Ship'!AG$270</f>
        <v>418.4</v>
      </c>
      <c r="AH74" s="85">
        <f>'Plan by Ship'!AH$270</f>
        <v>548.4</v>
      </c>
      <c r="AI74" s="85">
        <f>'Plan by Ship'!AI$270</f>
        <v>725.06666666666661</v>
      </c>
      <c r="AJ74" s="85">
        <f>'Plan by Ship'!AJ$270</f>
        <v>651.73333333333335</v>
      </c>
      <c r="AK74" s="85">
        <f>'Plan by Ship'!AK$270</f>
        <v>651.73333333333335</v>
      </c>
      <c r="AL74" s="85">
        <f>'Plan by Ship'!AL$270</f>
        <v>651.73333333333335</v>
      </c>
    </row>
    <row r="76" spans="2:38" ht="19.5" x14ac:dyDescent="0.35">
      <c r="B76" s="51" t="s">
        <v>205</v>
      </c>
    </row>
    <row r="77" spans="2:38" x14ac:dyDescent="0.35">
      <c r="D77" s="84" t="s">
        <v>241</v>
      </c>
    </row>
    <row r="78" spans="2:38" x14ac:dyDescent="0.35">
      <c r="D78" s="17" t="s">
        <v>205</v>
      </c>
      <c r="K78" s="59" t="str">
        <f t="shared" ref="K78" si="104">CurrencyUnit.In</f>
        <v>MMJPY</v>
      </c>
      <c r="L78" s="60">
        <f t="shared" ref="L78" si="105" xml:space="preserve"> SUM(O78:AL78)</f>
        <v>5770.1611111111097</v>
      </c>
      <c r="O78" s="85">
        <f>'Plan by Ship'!O$343</f>
        <v>354.89444444444445</v>
      </c>
      <c r="P78" s="85">
        <f>'Plan by Ship'!P$343</f>
        <v>342.46111111111105</v>
      </c>
      <c r="Q78" s="85">
        <f>'Plan by Ship'!Q$343</f>
        <v>166.39999999999998</v>
      </c>
      <c r="R78" s="85">
        <f>'Plan by Ship'!R$343</f>
        <v>159.1</v>
      </c>
      <c r="S78" s="85">
        <f>'Plan by Ship'!S$343</f>
        <v>137.19999999999999</v>
      </c>
      <c r="T78" s="85">
        <f>'Plan by Ship'!T$343</f>
        <v>137.19999999999999</v>
      </c>
      <c r="U78" s="85">
        <f>'Plan by Ship'!U$343</f>
        <v>267.2</v>
      </c>
      <c r="V78" s="85">
        <f>'Plan by Ship'!V$343</f>
        <v>617.20000000000005</v>
      </c>
      <c r="W78" s="85">
        <f>'Plan by Ship'!W$343</f>
        <v>826.82777777777778</v>
      </c>
      <c r="X78" s="85">
        <f>'Plan by Ship'!X$343</f>
        <v>804.33333333333326</v>
      </c>
      <c r="Y78" s="85">
        <f>'Plan by Ship'!Y$343</f>
        <v>804.33333333333326</v>
      </c>
      <c r="Z78" s="85">
        <f>'Plan by Ship'!Z$343</f>
        <v>674.33333333333326</v>
      </c>
      <c r="AA78" s="85">
        <f>'Plan by Ship'!AA$343</f>
        <v>309.36111111111109</v>
      </c>
      <c r="AB78" s="85">
        <f>'Plan by Ship'!AB$343</f>
        <v>68.400000000000006</v>
      </c>
      <c r="AC78" s="85">
        <f>'Plan by Ship'!AC$343</f>
        <v>68.400000000000006</v>
      </c>
      <c r="AD78" s="85">
        <f>'Plan by Ship'!AD$343</f>
        <v>32.516666666666666</v>
      </c>
      <c r="AE78" s="85">
        <f>'Plan by Ship'!AE$343</f>
        <v>0</v>
      </c>
      <c r="AF78" s="85">
        <f>'Plan by Ship'!AF$343</f>
        <v>0</v>
      </c>
      <c r="AG78" s="85">
        <f>'Plan by Ship'!AG$343</f>
        <v>0</v>
      </c>
      <c r="AH78" s="85">
        <f>'Plan by Ship'!AH$343</f>
        <v>0</v>
      </c>
      <c r="AI78" s="85">
        <f>'Plan by Ship'!AI$343</f>
        <v>0</v>
      </c>
      <c r="AJ78" s="85">
        <f>'Plan by Ship'!AJ$343</f>
        <v>0</v>
      </c>
      <c r="AK78" s="85">
        <f>'Plan by Ship'!AK$343</f>
        <v>0</v>
      </c>
      <c r="AL78" s="85">
        <f>'Plan by Ship'!AL$343</f>
        <v>0</v>
      </c>
    </row>
    <row r="80" spans="2:38" ht="19.5" x14ac:dyDescent="0.35">
      <c r="B80" s="51" t="s">
        <v>206</v>
      </c>
    </row>
    <row r="81" spans="2:38" x14ac:dyDescent="0.35">
      <c r="D81" s="84" t="s">
        <v>241</v>
      </c>
    </row>
    <row r="82" spans="2:38" x14ac:dyDescent="0.35">
      <c r="D82" s="17" t="s">
        <v>206</v>
      </c>
      <c r="K82" s="59" t="str">
        <f t="shared" ref="K82" si="106">CurrencyUnit.In</f>
        <v>MMJPY</v>
      </c>
      <c r="L82" s="60">
        <f t="shared" ref="L82" si="107" xml:space="preserve"> SUM(O82:AL82)</f>
        <v>249.36353999999994</v>
      </c>
      <c r="O82" s="85">
        <f>'Plan by Ship'!O$397</f>
        <v>21</v>
      </c>
      <c r="P82" s="85">
        <f>'Plan by Ship'!P$397</f>
        <v>18</v>
      </c>
      <c r="Q82" s="85">
        <f>'Plan by Ship'!Q$397</f>
        <v>16</v>
      </c>
      <c r="R82" s="85">
        <f>'Plan by Ship'!R$397</f>
        <v>14</v>
      </c>
      <c r="S82" s="85">
        <f>'Plan by Ship'!S$397</f>
        <v>8.7311388888888875</v>
      </c>
      <c r="T82" s="85">
        <f>'Plan by Ship'!T$397</f>
        <v>7.7707388888888875</v>
      </c>
      <c r="U82" s="85">
        <f>'Plan by Ship'!U$397</f>
        <v>22.274474444444444</v>
      </c>
      <c r="V82" s="85">
        <f>'Plan by Ship'!V$397</f>
        <v>41.215914444444444</v>
      </c>
      <c r="W82" s="85">
        <f>'Plan by Ship'!W$397</f>
        <v>35.167354444444442</v>
      </c>
      <c r="X82" s="85">
        <f>'Plan by Ship'!X$397</f>
        <v>27.064442222222219</v>
      </c>
      <c r="Y82" s="85">
        <f>'Plan by Ship'!Y$397</f>
        <v>19.181975555555553</v>
      </c>
      <c r="Z82" s="85">
        <f>'Plan by Ship'!Z$397</f>
        <v>11.299508888888887</v>
      </c>
      <c r="AA82" s="85">
        <f>'Plan by Ship'!AA$397</f>
        <v>4.6910422222222223</v>
      </c>
      <c r="AB82" s="85">
        <f>'Plan by Ship'!AB$397</f>
        <v>1.6593033333333334</v>
      </c>
      <c r="AC82" s="85">
        <f>'Plan by Ship'!AC$397</f>
        <v>0.98898333333333344</v>
      </c>
      <c r="AD82" s="85">
        <f>'Plan by Ship'!AD$397</f>
        <v>0.3186633333333333</v>
      </c>
      <c r="AE82" s="85">
        <f>'Plan by Ship'!AE$397</f>
        <v>0</v>
      </c>
      <c r="AF82" s="85">
        <f>'Plan by Ship'!AF$397</f>
        <v>0</v>
      </c>
      <c r="AG82" s="85">
        <f>'Plan by Ship'!AG$397</f>
        <v>0</v>
      </c>
      <c r="AH82" s="85">
        <f>'Plan by Ship'!AH$397</f>
        <v>0</v>
      </c>
      <c r="AI82" s="85">
        <f>'Plan by Ship'!AI$397</f>
        <v>0</v>
      </c>
      <c r="AJ82" s="85">
        <f>'Plan by Ship'!AJ$397</f>
        <v>0</v>
      </c>
      <c r="AK82" s="85">
        <f>'Plan by Ship'!AK$397</f>
        <v>0</v>
      </c>
      <c r="AL82" s="85">
        <f>'Plan by Ship'!AL$397</f>
        <v>0</v>
      </c>
    </row>
    <row r="84" spans="2:38" ht="19.5" x14ac:dyDescent="0.35">
      <c r="B84" s="51" t="s">
        <v>207</v>
      </c>
    </row>
    <row r="85" spans="2:38" x14ac:dyDescent="0.35">
      <c r="C85" s="16" t="s">
        <v>270</v>
      </c>
    </row>
    <row r="86" spans="2:38" x14ac:dyDescent="0.35">
      <c r="D86" s="17" t="s">
        <v>298</v>
      </c>
      <c r="K86" s="59" t="str">
        <f>CurrencyUnit.In</f>
        <v>MMJPY</v>
      </c>
      <c r="M86" s="80">
        <v>10</v>
      </c>
    </row>
    <row r="87" spans="2:38" x14ac:dyDescent="0.35">
      <c r="D87" s="17" t="s">
        <v>299</v>
      </c>
      <c r="K87" s="59" t="s">
        <v>61</v>
      </c>
      <c r="L87" s="60">
        <f t="shared" ref="L87" si="108" xml:space="preserve"> SUM(O87:AL87)</f>
        <v>78.066891234373827</v>
      </c>
      <c r="O87" s="97">
        <f>'Plan by Ship'!O$168</f>
        <v>7.8876712328767127</v>
      </c>
      <c r="P87" s="97">
        <f>'Plan by Ship'!P$168</f>
        <v>7.584699453551913</v>
      </c>
      <c r="Q87" s="97">
        <f>'Plan by Ship'!Q$168</f>
        <v>6</v>
      </c>
      <c r="R87" s="97">
        <f>'Plan by Ship'!R$168</f>
        <v>5.7534246575342465</v>
      </c>
      <c r="S87" s="97">
        <f>'Plan by Ship'!S$168</f>
        <v>5</v>
      </c>
      <c r="T87" s="97">
        <f>'Plan by Ship'!T$168</f>
        <v>5</v>
      </c>
      <c r="U87" s="97">
        <f>'Plan by Ship'!U$168</f>
        <v>5.4986301369863018</v>
      </c>
      <c r="V87" s="97">
        <f>'Plan by Ship'!V$168</f>
        <v>6.4986301369863018</v>
      </c>
      <c r="W87" s="97">
        <f>'Plan by Ship'!W$168</f>
        <v>6.3342465753424655</v>
      </c>
      <c r="X87" s="97">
        <f>'Plan by Ship'!X$168</f>
        <v>5</v>
      </c>
      <c r="Y87" s="97">
        <f>'Plan by Ship'!Y$168</f>
        <v>5</v>
      </c>
      <c r="Z87" s="97">
        <f>'Plan by Ship'!Z$168</f>
        <v>4.5013698630136982</v>
      </c>
      <c r="AA87" s="97">
        <f>'Plan by Ship'!AA$168</f>
        <v>3.0876712328767124</v>
      </c>
      <c r="AB87" s="97">
        <f>'Plan by Ship'!AB$168</f>
        <v>2</v>
      </c>
      <c r="AC87" s="97">
        <f>'Plan by Ship'!AC$168</f>
        <v>2</v>
      </c>
      <c r="AD87" s="97">
        <f>'Plan by Ship'!AD$168</f>
        <v>0.92054794520547945</v>
      </c>
      <c r="AE87" s="97">
        <f>'Plan by Ship'!AE$168</f>
        <v>0</v>
      </c>
      <c r="AF87" s="97">
        <f>'Plan by Ship'!AF$168</f>
        <v>0</v>
      </c>
      <c r="AG87" s="97">
        <f>'Plan by Ship'!AG$168</f>
        <v>0</v>
      </c>
      <c r="AH87" s="97">
        <f>'Plan by Ship'!AH$168</f>
        <v>0</v>
      </c>
      <c r="AI87" s="97">
        <f>'Plan by Ship'!AI$168</f>
        <v>0</v>
      </c>
      <c r="AJ87" s="97">
        <f>'Plan by Ship'!AJ$168</f>
        <v>0</v>
      </c>
      <c r="AK87" s="97">
        <f>'Plan by Ship'!AK$168</f>
        <v>0</v>
      </c>
      <c r="AL87" s="97">
        <f>'Plan by Ship'!AL$168</f>
        <v>0</v>
      </c>
    </row>
    <row r="88" spans="2:38" x14ac:dyDescent="0.35">
      <c r="D88" s="8" t="s">
        <v>270</v>
      </c>
      <c r="E88" s="9"/>
      <c r="F88" s="9"/>
      <c r="G88" s="9"/>
      <c r="H88" s="9"/>
      <c r="I88" s="9"/>
      <c r="J88" s="9"/>
      <c r="K88" s="61" t="str">
        <f t="shared" ref="K88" si="109">CurrencyUnit.In</f>
        <v>MMJPY</v>
      </c>
      <c r="L88" s="62">
        <f xml:space="preserve"> SUM(O88:AL88)</f>
        <v>780.66891234373827</v>
      </c>
      <c r="M88" s="9"/>
      <c r="N88" s="9"/>
      <c r="O88" s="13">
        <f>$M86*O87</f>
        <v>78.876712328767127</v>
      </c>
      <c r="P88" s="13">
        <f t="shared" ref="P88:AL88" si="110">$M86*P87</f>
        <v>75.84699453551913</v>
      </c>
      <c r="Q88" s="13">
        <f t="shared" si="110"/>
        <v>60</v>
      </c>
      <c r="R88" s="13">
        <f t="shared" si="110"/>
        <v>57.534246575342465</v>
      </c>
      <c r="S88" s="13">
        <f t="shared" si="110"/>
        <v>50</v>
      </c>
      <c r="T88" s="13">
        <f t="shared" si="110"/>
        <v>50</v>
      </c>
      <c r="U88" s="13">
        <f t="shared" si="110"/>
        <v>54.986301369863014</v>
      </c>
      <c r="V88" s="13">
        <f t="shared" si="110"/>
        <v>64.986301369863014</v>
      </c>
      <c r="W88" s="13">
        <f t="shared" si="110"/>
        <v>63.342465753424655</v>
      </c>
      <c r="X88" s="13">
        <f t="shared" si="110"/>
        <v>50</v>
      </c>
      <c r="Y88" s="13">
        <f t="shared" si="110"/>
        <v>50</v>
      </c>
      <c r="Z88" s="13">
        <f t="shared" si="110"/>
        <v>45.013698630136986</v>
      </c>
      <c r="AA88" s="13">
        <f t="shared" si="110"/>
        <v>30.876712328767123</v>
      </c>
      <c r="AB88" s="13">
        <f t="shared" si="110"/>
        <v>20</v>
      </c>
      <c r="AC88" s="13">
        <f t="shared" si="110"/>
        <v>20</v>
      </c>
      <c r="AD88" s="13">
        <f t="shared" si="110"/>
        <v>9.205479452054794</v>
      </c>
      <c r="AE88" s="13">
        <f t="shared" si="110"/>
        <v>0</v>
      </c>
      <c r="AF88" s="13">
        <f t="shared" si="110"/>
        <v>0</v>
      </c>
      <c r="AG88" s="13">
        <f t="shared" si="110"/>
        <v>0</v>
      </c>
      <c r="AH88" s="13">
        <f t="shared" si="110"/>
        <v>0</v>
      </c>
      <c r="AI88" s="13">
        <f t="shared" si="110"/>
        <v>0</v>
      </c>
      <c r="AJ88" s="13">
        <f t="shared" si="110"/>
        <v>0</v>
      </c>
      <c r="AK88" s="13">
        <f t="shared" si="110"/>
        <v>0</v>
      </c>
      <c r="AL88" s="13">
        <f t="shared" si="110"/>
        <v>0</v>
      </c>
    </row>
    <row r="90" spans="2:38" x14ac:dyDescent="0.35">
      <c r="C90" s="16" t="s">
        <v>274</v>
      </c>
    </row>
    <row r="91" spans="2:38" x14ac:dyDescent="0.35">
      <c r="D91" s="17" t="s">
        <v>300</v>
      </c>
      <c r="K91" s="59" t="str">
        <f>CurrencyUnit.In</f>
        <v>MMJPY</v>
      </c>
      <c r="M91" s="80">
        <v>20</v>
      </c>
    </row>
    <row r="92" spans="2:38" x14ac:dyDescent="0.35">
      <c r="D92" s="17" t="s">
        <v>301</v>
      </c>
      <c r="K92" s="59" t="s">
        <v>61</v>
      </c>
      <c r="L92" s="60">
        <f t="shared" ref="L92" si="111" xml:space="preserve"> SUM(O92:AL92)</f>
        <v>178.90297177932479</v>
      </c>
      <c r="O92" s="97">
        <f>'Plan by Ship'!O$173</f>
        <v>1.0849315068493151</v>
      </c>
      <c r="P92" s="97">
        <f>'Plan by Ship'!P$173</f>
        <v>2.4153005464480874</v>
      </c>
      <c r="Q92" s="97">
        <f>'Plan by Ship'!Q$173</f>
        <v>4</v>
      </c>
      <c r="R92" s="97">
        <f>'Plan by Ship'!R$173</f>
        <v>4.2465753424657535</v>
      </c>
      <c r="S92" s="97">
        <f>'Plan by Ship'!S$173</f>
        <v>5</v>
      </c>
      <c r="T92" s="97">
        <f>'Plan by Ship'!T$173</f>
        <v>5</v>
      </c>
      <c r="U92" s="97">
        <f>'Plan by Ship'!U$173</f>
        <v>5</v>
      </c>
      <c r="V92" s="97">
        <f>'Plan by Ship'!V$173</f>
        <v>5</v>
      </c>
      <c r="W92" s="97">
        <f>'Plan by Ship'!W$173</f>
        <v>4.6657534246575345</v>
      </c>
      <c r="X92" s="97">
        <f>'Plan by Ship'!X$173</f>
        <v>6</v>
      </c>
      <c r="Y92" s="97">
        <f>'Plan by Ship'!Y$173</f>
        <v>6</v>
      </c>
      <c r="Z92" s="97">
        <f>'Plan by Ship'!Z$173</f>
        <v>6.4986301369863018</v>
      </c>
      <c r="AA92" s="97">
        <f>'Plan by Ship'!AA$173</f>
        <v>7.912328767123288</v>
      </c>
      <c r="AB92" s="97">
        <f>'Plan by Ship'!AB$173</f>
        <v>9</v>
      </c>
      <c r="AC92" s="97">
        <f>'Plan by Ship'!AC$173</f>
        <v>9</v>
      </c>
      <c r="AD92" s="97">
        <f>'Plan by Ship'!AD$173</f>
        <v>10.079452054794521</v>
      </c>
      <c r="AE92" s="97">
        <f>'Plan by Ship'!AE$173</f>
        <v>11</v>
      </c>
      <c r="AF92" s="97">
        <f>'Plan by Ship'!AF$173</f>
        <v>11</v>
      </c>
      <c r="AG92" s="97">
        <f>'Plan by Ship'!AG$173</f>
        <v>11</v>
      </c>
      <c r="AH92" s="97">
        <f>'Plan by Ship'!AH$173</f>
        <v>11</v>
      </c>
      <c r="AI92" s="97">
        <f>'Plan by Ship'!AI$173</f>
        <v>11</v>
      </c>
      <c r="AJ92" s="97">
        <f>'Plan by Ship'!AJ$173</f>
        <v>11</v>
      </c>
      <c r="AK92" s="97">
        <f>'Plan by Ship'!AK$173</f>
        <v>11</v>
      </c>
      <c r="AL92" s="97">
        <f>'Plan by Ship'!AL$173</f>
        <v>11</v>
      </c>
    </row>
    <row r="93" spans="2:38" x14ac:dyDescent="0.35">
      <c r="D93" s="8" t="s">
        <v>270</v>
      </c>
      <c r="E93" s="9"/>
      <c r="F93" s="9"/>
      <c r="G93" s="9"/>
      <c r="H93" s="9"/>
      <c r="I93" s="9"/>
      <c r="J93" s="9"/>
      <c r="K93" s="61" t="str">
        <f t="shared" ref="K93" si="112">CurrencyUnit.In</f>
        <v>MMJPY</v>
      </c>
      <c r="L93" s="62">
        <f xml:space="preserve"> SUM(O93:AL93)</f>
        <v>3578.059435586496</v>
      </c>
      <c r="M93" s="9"/>
      <c r="N93" s="9"/>
      <c r="O93" s="13">
        <f>$M91*O92</f>
        <v>21.698630136986303</v>
      </c>
      <c r="P93" s="13">
        <f>$M91*P92</f>
        <v>48.306010928961747</v>
      </c>
      <c r="Q93" s="13">
        <f>$M91*Q92</f>
        <v>80</v>
      </c>
      <c r="R93" s="13">
        <f>$M91*R92</f>
        <v>84.93150684931507</v>
      </c>
      <c r="S93" s="13">
        <f t="shared" ref="S93" si="113">$M91*S92</f>
        <v>100</v>
      </c>
      <c r="T93" s="13">
        <f t="shared" ref="T93" si="114">$M91*T92</f>
        <v>100</v>
      </c>
      <c r="U93" s="13">
        <f t="shared" ref="U93" si="115">$M91*U92</f>
        <v>100</v>
      </c>
      <c r="V93" s="13">
        <f t="shared" ref="V93" si="116">$M91*V92</f>
        <v>100</v>
      </c>
      <c r="W93" s="13">
        <f t="shared" ref="W93" si="117">$M91*W92</f>
        <v>93.31506849315069</v>
      </c>
      <c r="X93" s="13">
        <f t="shared" ref="X93" si="118">$M91*X92</f>
        <v>120</v>
      </c>
      <c r="Y93" s="13">
        <f t="shared" ref="Y93" si="119">$M91*Y92</f>
        <v>120</v>
      </c>
      <c r="Z93" s="13">
        <f t="shared" ref="Z93" si="120">$M91*Z92</f>
        <v>129.97260273972603</v>
      </c>
      <c r="AA93" s="13">
        <f t="shared" ref="AA93" si="121">$M91*AA92</f>
        <v>158.24657534246575</v>
      </c>
      <c r="AB93" s="13">
        <f t="shared" ref="AB93" si="122">$M91*AB92</f>
        <v>180</v>
      </c>
      <c r="AC93" s="13">
        <f t="shared" ref="AC93" si="123">$M91*AC92</f>
        <v>180</v>
      </c>
      <c r="AD93" s="13">
        <f t="shared" ref="AD93" si="124">$M91*AD92</f>
        <v>201.58904109589042</v>
      </c>
      <c r="AE93" s="13">
        <f t="shared" ref="AE93" si="125">$M91*AE92</f>
        <v>220</v>
      </c>
      <c r="AF93" s="13">
        <f t="shared" ref="AF93" si="126">$M91*AF92</f>
        <v>220</v>
      </c>
      <c r="AG93" s="13">
        <f t="shared" ref="AG93" si="127">$M91*AG92</f>
        <v>220</v>
      </c>
      <c r="AH93" s="13">
        <f t="shared" ref="AH93" si="128">$M91*AH92</f>
        <v>220</v>
      </c>
      <c r="AI93" s="13">
        <f t="shared" ref="AI93" si="129">$M91*AI92</f>
        <v>220</v>
      </c>
      <c r="AJ93" s="13">
        <f t="shared" ref="AJ93" si="130">$M91*AJ92</f>
        <v>220</v>
      </c>
      <c r="AK93" s="13">
        <f t="shared" ref="AK93" si="131">$M91*AK92</f>
        <v>220</v>
      </c>
      <c r="AL93" s="13">
        <f t="shared" ref="AL93" si="132">$M91*AL92</f>
        <v>220</v>
      </c>
    </row>
    <row r="95" spans="2:38" x14ac:dyDescent="0.35">
      <c r="C95" s="16" t="s">
        <v>207</v>
      </c>
    </row>
    <row r="96" spans="2:38" x14ac:dyDescent="0.35">
      <c r="D96" s="17" t="s">
        <v>270</v>
      </c>
      <c r="K96" s="59" t="str">
        <f t="shared" ref="K96:K98" si="133">CurrencyUnit.In</f>
        <v>MMJPY</v>
      </c>
      <c r="L96" s="60">
        <f t="shared" ref="L96:L97" si="134" xml:space="preserve"> SUM(O96:AL96)</f>
        <v>508.41095890410958</v>
      </c>
      <c r="O96" s="73"/>
      <c r="P96" s="73"/>
      <c r="Q96" s="73"/>
      <c r="R96" s="73"/>
      <c r="S96" s="85">
        <f t="shared" ref="S96:AL96" si="135">S88</f>
        <v>50</v>
      </c>
      <c r="T96" s="85">
        <f t="shared" si="135"/>
        <v>50</v>
      </c>
      <c r="U96" s="85">
        <f t="shared" si="135"/>
        <v>54.986301369863014</v>
      </c>
      <c r="V96" s="85">
        <f t="shared" si="135"/>
        <v>64.986301369863014</v>
      </c>
      <c r="W96" s="85">
        <f t="shared" si="135"/>
        <v>63.342465753424655</v>
      </c>
      <c r="X96" s="85">
        <f t="shared" si="135"/>
        <v>50</v>
      </c>
      <c r="Y96" s="85">
        <f t="shared" si="135"/>
        <v>50</v>
      </c>
      <c r="Z96" s="85">
        <f t="shared" si="135"/>
        <v>45.013698630136986</v>
      </c>
      <c r="AA96" s="85">
        <f t="shared" si="135"/>
        <v>30.876712328767123</v>
      </c>
      <c r="AB96" s="85">
        <f t="shared" si="135"/>
        <v>20</v>
      </c>
      <c r="AC96" s="85">
        <f t="shared" si="135"/>
        <v>20</v>
      </c>
      <c r="AD96" s="85">
        <f t="shared" si="135"/>
        <v>9.205479452054794</v>
      </c>
      <c r="AE96" s="85">
        <f t="shared" si="135"/>
        <v>0</v>
      </c>
      <c r="AF96" s="85">
        <f t="shared" si="135"/>
        <v>0</v>
      </c>
      <c r="AG96" s="85">
        <f t="shared" si="135"/>
        <v>0</v>
      </c>
      <c r="AH96" s="85">
        <f t="shared" si="135"/>
        <v>0</v>
      </c>
      <c r="AI96" s="85">
        <f t="shared" si="135"/>
        <v>0</v>
      </c>
      <c r="AJ96" s="85">
        <f t="shared" si="135"/>
        <v>0</v>
      </c>
      <c r="AK96" s="85">
        <f t="shared" si="135"/>
        <v>0</v>
      </c>
      <c r="AL96" s="85">
        <f t="shared" si="135"/>
        <v>0</v>
      </c>
    </row>
    <row r="97" spans="2:38" x14ac:dyDescent="0.35">
      <c r="D97" s="17" t="s">
        <v>274</v>
      </c>
      <c r="K97" s="59" t="str">
        <f t="shared" si="133"/>
        <v>MMJPY</v>
      </c>
      <c r="L97" s="60">
        <f t="shared" si="134"/>
        <v>3343.1232876712329</v>
      </c>
      <c r="O97" s="73"/>
      <c r="P97" s="73"/>
      <c r="Q97" s="73"/>
      <c r="R97" s="73"/>
      <c r="S97" s="85">
        <f t="shared" ref="S97:AL97" si="136">S93</f>
        <v>100</v>
      </c>
      <c r="T97" s="85">
        <f t="shared" si="136"/>
        <v>100</v>
      </c>
      <c r="U97" s="85">
        <f t="shared" si="136"/>
        <v>100</v>
      </c>
      <c r="V97" s="85">
        <f t="shared" si="136"/>
        <v>100</v>
      </c>
      <c r="W97" s="85">
        <f t="shared" si="136"/>
        <v>93.31506849315069</v>
      </c>
      <c r="X97" s="85">
        <f t="shared" si="136"/>
        <v>120</v>
      </c>
      <c r="Y97" s="85">
        <f t="shared" si="136"/>
        <v>120</v>
      </c>
      <c r="Z97" s="85">
        <f t="shared" si="136"/>
        <v>129.97260273972603</v>
      </c>
      <c r="AA97" s="85">
        <f t="shared" si="136"/>
        <v>158.24657534246575</v>
      </c>
      <c r="AB97" s="85">
        <f t="shared" si="136"/>
        <v>180</v>
      </c>
      <c r="AC97" s="85">
        <f t="shared" si="136"/>
        <v>180</v>
      </c>
      <c r="AD97" s="85">
        <f t="shared" si="136"/>
        <v>201.58904109589042</v>
      </c>
      <c r="AE97" s="85">
        <f t="shared" si="136"/>
        <v>220</v>
      </c>
      <c r="AF97" s="85">
        <f t="shared" si="136"/>
        <v>220</v>
      </c>
      <c r="AG97" s="85">
        <f t="shared" si="136"/>
        <v>220</v>
      </c>
      <c r="AH97" s="85">
        <f t="shared" si="136"/>
        <v>220</v>
      </c>
      <c r="AI97" s="85">
        <f t="shared" si="136"/>
        <v>220</v>
      </c>
      <c r="AJ97" s="85">
        <f t="shared" si="136"/>
        <v>220</v>
      </c>
      <c r="AK97" s="85">
        <f t="shared" si="136"/>
        <v>220</v>
      </c>
      <c r="AL97" s="85">
        <f t="shared" si="136"/>
        <v>220</v>
      </c>
    </row>
    <row r="98" spans="2:38" x14ac:dyDescent="0.35">
      <c r="D98" s="8" t="s">
        <v>219</v>
      </c>
      <c r="E98" s="9"/>
      <c r="F98" s="9"/>
      <c r="G98" s="9"/>
      <c r="H98" s="9"/>
      <c r="I98" s="9"/>
      <c r="J98" s="9"/>
      <c r="K98" s="61" t="str">
        <f t="shared" si="133"/>
        <v>MMJPY</v>
      </c>
      <c r="L98" s="62">
        <f xml:space="preserve"> SUM(O98:AL98)</f>
        <v>4407.534246575342</v>
      </c>
      <c r="M98" s="9"/>
      <c r="N98" s="9"/>
      <c r="O98" s="98">
        <f>0-'Actual Data'!O28</f>
        <v>124</v>
      </c>
      <c r="P98" s="98">
        <f>0-'Actual Data'!P28</f>
        <v>140</v>
      </c>
      <c r="Q98" s="98">
        <f>0-'Actual Data'!Q28</f>
        <v>142</v>
      </c>
      <c r="R98" s="98">
        <f>0-'Actual Data'!R28</f>
        <v>150</v>
      </c>
      <c r="S98" s="77">
        <f>SUM(S96:S97)</f>
        <v>150</v>
      </c>
      <c r="T98" s="77">
        <f t="shared" ref="T98:AL98" si="137">SUM(T96:T97)</f>
        <v>150</v>
      </c>
      <c r="U98" s="77">
        <f t="shared" si="137"/>
        <v>154.98630136986301</v>
      </c>
      <c r="V98" s="77">
        <f t="shared" si="137"/>
        <v>164.98630136986301</v>
      </c>
      <c r="W98" s="77">
        <f t="shared" si="137"/>
        <v>156.65753424657535</v>
      </c>
      <c r="X98" s="77">
        <f t="shared" si="137"/>
        <v>170</v>
      </c>
      <c r="Y98" s="77">
        <f t="shared" si="137"/>
        <v>170</v>
      </c>
      <c r="Z98" s="77">
        <f t="shared" si="137"/>
        <v>174.98630136986301</v>
      </c>
      <c r="AA98" s="77">
        <f t="shared" si="137"/>
        <v>189.12328767123287</v>
      </c>
      <c r="AB98" s="77">
        <f t="shared" si="137"/>
        <v>200</v>
      </c>
      <c r="AC98" s="77">
        <f t="shared" si="137"/>
        <v>200</v>
      </c>
      <c r="AD98" s="77">
        <f t="shared" si="137"/>
        <v>210.79452054794521</v>
      </c>
      <c r="AE98" s="77">
        <f t="shared" si="137"/>
        <v>220</v>
      </c>
      <c r="AF98" s="77">
        <f t="shared" si="137"/>
        <v>220</v>
      </c>
      <c r="AG98" s="77">
        <f t="shared" si="137"/>
        <v>220</v>
      </c>
      <c r="AH98" s="77">
        <f t="shared" si="137"/>
        <v>220</v>
      </c>
      <c r="AI98" s="77">
        <f t="shared" si="137"/>
        <v>220</v>
      </c>
      <c r="AJ98" s="77">
        <f t="shared" si="137"/>
        <v>220</v>
      </c>
      <c r="AK98" s="77">
        <f t="shared" si="137"/>
        <v>220</v>
      </c>
      <c r="AL98" s="77">
        <f t="shared" si="137"/>
        <v>220</v>
      </c>
    </row>
    <row r="100" spans="2:38" ht="19.5" x14ac:dyDescent="0.35">
      <c r="B100" s="51" t="s">
        <v>302</v>
      </c>
    </row>
    <row r="101" spans="2:38" x14ac:dyDescent="0.35">
      <c r="D101" s="17" t="s">
        <v>303</v>
      </c>
      <c r="K101" s="59" t="str">
        <f t="shared" ref="K101:K104" si="138">CurrencyUnit.In</f>
        <v>MMJPY</v>
      </c>
      <c r="L101" s="60">
        <f t="shared" ref="L101" si="139" xml:space="preserve"> SUM(O101:AL101)</f>
        <v>35011.549984567013</v>
      </c>
      <c r="N101" s="94">
        <v>0</v>
      </c>
      <c r="O101" s="85">
        <f>O$29</f>
        <v>828.10555555555561</v>
      </c>
      <c r="P101" s="85">
        <f t="shared" ref="P101:AL101" si="140">P$29</f>
        <v>745.53888888888901</v>
      </c>
      <c r="Q101" s="85">
        <f t="shared" si="140"/>
        <v>955.59999999999991</v>
      </c>
      <c r="R101" s="85">
        <f t="shared" si="140"/>
        <v>1055.9000000000001</v>
      </c>
      <c r="S101" s="85">
        <f t="shared" si="140"/>
        <v>1524.7498611111107</v>
      </c>
      <c r="T101" s="85">
        <f t="shared" si="140"/>
        <v>1672.3159196864533</v>
      </c>
      <c r="U101" s="85">
        <f t="shared" si="140"/>
        <v>1568.6675962637748</v>
      </c>
      <c r="V101" s="85">
        <f t="shared" si="140"/>
        <v>1437.5510697391314</v>
      </c>
      <c r="W101" s="85">
        <f t="shared" si="140"/>
        <v>789.571409328914</v>
      </c>
      <c r="X101" s="85">
        <f t="shared" si="140"/>
        <v>636.41653058731845</v>
      </c>
      <c r="Y101" s="85">
        <f t="shared" si="140"/>
        <v>695.38677674369899</v>
      </c>
      <c r="Z101" s="85">
        <f t="shared" si="140"/>
        <v>1054.9392584463885</v>
      </c>
      <c r="AA101" s="85">
        <f t="shared" si="140"/>
        <v>1519.9696009394363</v>
      </c>
      <c r="AB101" s="85">
        <f t="shared" si="140"/>
        <v>1832.0209868761272</v>
      </c>
      <c r="AC101" s="85">
        <f t="shared" si="140"/>
        <v>1628.0461417490149</v>
      </c>
      <c r="AD101" s="85">
        <f t="shared" si="140"/>
        <v>1659.7146303575416</v>
      </c>
      <c r="AE101" s="85">
        <f t="shared" si="140"/>
        <v>1956.7143948269859</v>
      </c>
      <c r="AF101" s="85">
        <f t="shared" si="140"/>
        <v>1995.7194169636819</v>
      </c>
      <c r="AG101" s="85">
        <f t="shared" si="140"/>
        <v>2018.1221941630088</v>
      </c>
      <c r="AH101" s="85">
        <f t="shared" si="140"/>
        <v>1919.2874161046398</v>
      </c>
      <c r="AI101" s="85">
        <f t="shared" si="140"/>
        <v>1774.0976235990188</v>
      </c>
      <c r="AJ101" s="85">
        <f t="shared" si="140"/>
        <v>1888.0197393779354</v>
      </c>
      <c r="AK101" s="85">
        <f t="shared" si="140"/>
        <v>1911.3321591666918</v>
      </c>
      <c r="AL101" s="85">
        <f t="shared" si="140"/>
        <v>1943.7628140916922</v>
      </c>
    </row>
    <row r="102" spans="2:38" x14ac:dyDescent="0.35">
      <c r="D102" s="8" t="s">
        <v>304</v>
      </c>
      <c r="E102" s="9"/>
      <c r="F102" s="9"/>
      <c r="G102" s="9"/>
      <c r="H102" s="9"/>
      <c r="I102" s="9"/>
      <c r="J102" s="9"/>
      <c r="K102" s="61" t="str">
        <f t="shared" si="138"/>
        <v>MMJPY</v>
      </c>
      <c r="L102" s="62">
        <f xml:space="preserve"> SUM(O102:AL102)</f>
        <v>33067.78717047532</v>
      </c>
      <c r="M102" s="9"/>
      <c r="N102" s="9"/>
      <c r="O102" s="13">
        <f t="shared" ref="O102:T102" si="141">N101</f>
        <v>0</v>
      </c>
      <c r="P102" s="13">
        <f t="shared" si="141"/>
        <v>828.10555555555561</v>
      </c>
      <c r="Q102" s="13">
        <f t="shared" si="141"/>
        <v>745.53888888888901</v>
      </c>
      <c r="R102" s="13">
        <f t="shared" si="141"/>
        <v>955.59999999999991</v>
      </c>
      <c r="S102" s="13">
        <f t="shared" si="141"/>
        <v>1055.9000000000001</v>
      </c>
      <c r="T102" s="13">
        <f t="shared" si="141"/>
        <v>1524.7498611111107</v>
      </c>
      <c r="U102" s="13">
        <f t="shared" ref="U102:AL102" si="142">T101</f>
        <v>1672.3159196864533</v>
      </c>
      <c r="V102" s="13">
        <f t="shared" si="142"/>
        <v>1568.6675962637748</v>
      </c>
      <c r="W102" s="13">
        <f t="shared" si="142"/>
        <v>1437.5510697391314</v>
      </c>
      <c r="X102" s="13">
        <f t="shared" si="142"/>
        <v>789.571409328914</v>
      </c>
      <c r="Y102" s="13">
        <f t="shared" si="142"/>
        <v>636.41653058731845</v>
      </c>
      <c r="Z102" s="13">
        <f t="shared" si="142"/>
        <v>695.38677674369899</v>
      </c>
      <c r="AA102" s="13">
        <f t="shared" si="142"/>
        <v>1054.9392584463885</v>
      </c>
      <c r="AB102" s="13">
        <f t="shared" si="142"/>
        <v>1519.9696009394363</v>
      </c>
      <c r="AC102" s="13">
        <f t="shared" si="142"/>
        <v>1832.0209868761272</v>
      </c>
      <c r="AD102" s="13">
        <f t="shared" si="142"/>
        <v>1628.0461417490149</v>
      </c>
      <c r="AE102" s="13">
        <f t="shared" si="142"/>
        <v>1659.7146303575416</v>
      </c>
      <c r="AF102" s="13">
        <f t="shared" si="142"/>
        <v>1956.7143948269859</v>
      </c>
      <c r="AG102" s="13">
        <f t="shared" si="142"/>
        <v>1995.7194169636819</v>
      </c>
      <c r="AH102" s="13">
        <f t="shared" si="142"/>
        <v>2018.1221941630088</v>
      </c>
      <c r="AI102" s="13">
        <f t="shared" si="142"/>
        <v>1919.2874161046398</v>
      </c>
      <c r="AJ102" s="13">
        <f t="shared" si="142"/>
        <v>1774.0976235990188</v>
      </c>
      <c r="AK102" s="13">
        <f t="shared" si="142"/>
        <v>1888.0197393779354</v>
      </c>
      <c r="AL102" s="13">
        <f t="shared" si="142"/>
        <v>1911.3321591666918</v>
      </c>
    </row>
    <row r="103" spans="2:38" x14ac:dyDescent="0.35">
      <c r="D103" s="17" t="s">
        <v>305</v>
      </c>
      <c r="K103" s="59" t="s">
        <v>246</v>
      </c>
      <c r="M103" s="1">
        <v>0.1</v>
      </c>
    </row>
    <row r="104" spans="2:38" x14ac:dyDescent="0.35">
      <c r="D104" s="8" t="s">
        <v>302</v>
      </c>
      <c r="E104" s="9"/>
      <c r="F104" s="9"/>
      <c r="G104" s="9"/>
      <c r="H104" s="9"/>
      <c r="I104" s="9"/>
      <c r="J104" s="9"/>
      <c r="K104" s="61" t="str">
        <f t="shared" si="138"/>
        <v>MMJPY</v>
      </c>
      <c r="L104" s="62">
        <f xml:space="preserve"> SUM(O104:AL104)</f>
        <v>3427.8542726030878</v>
      </c>
      <c r="M104" s="9"/>
      <c r="N104" s="9"/>
      <c r="O104" s="98">
        <f>0-'Actual Data'!O30</f>
        <v>112</v>
      </c>
      <c r="P104" s="98">
        <f>0-'Actual Data'!P30</f>
        <v>65</v>
      </c>
      <c r="Q104" s="98">
        <f>0-'Actual Data'!Q30</f>
        <v>94</v>
      </c>
      <c r="R104" s="98">
        <f>0-'Actual Data'!R30</f>
        <v>103</v>
      </c>
      <c r="S104" s="13">
        <f t="shared" ref="S104:AL104" si="143">S102*$M103</f>
        <v>105.59000000000002</v>
      </c>
      <c r="T104" s="13">
        <f t="shared" si="143"/>
        <v>152.47498611111106</v>
      </c>
      <c r="U104" s="13">
        <f t="shared" si="143"/>
        <v>167.23159196864535</v>
      </c>
      <c r="V104" s="13">
        <f t="shared" si="143"/>
        <v>156.8667596263775</v>
      </c>
      <c r="W104" s="13">
        <f t="shared" si="143"/>
        <v>143.75510697391314</v>
      </c>
      <c r="X104" s="13">
        <f t="shared" si="143"/>
        <v>78.957140932891406</v>
      </c>
      <c r="Y104" s="13">
        <f t="shared" si="143"/>
        <v>63.641653058731848</v>
      </c>
      <c r="Z104" s="13">
        <f t="shared" si="143"/>
        <v>69.538677674369907</v>
      </c>
      <c r="AA104" s="13">
        <f t="shared" si="143"/>
        <v>105.49392584463885</v>
      </c>
      <c r="AB104" s="13">
        <f t="shared" si="143"/>
        <v>151.99696009394364</v>
      </c>
      <c r="AC104" s="13">
        <f t="shared" si="143"/>
        <v>183.20209868761273</v>
      </c>
      <c r="AD104" s="13">
        <f t="shared" si="143"/>
        <v>162.8046141749015</v>
      </c>
      <c r="AE104" s="13">
        <f t="shared" si="143"/>
        <v>165.97146303575417</v>
      </c>
      <c r="AF104" s="13">
        <f t="shared" si="143"/>
        <v>195.67143948269859</v>
      </c>
      <c r="AG104" s="13">
        <f t="shared" si="143"/>
        <v>199.57194169636819</v>
      </c>
      <c r="AH104" s="13">
        <f t="shared" si="143"/>
        <v>201.81221941630088</v>
      </c>
      <c r="AI104" s="13">
        <f t="shared" si="143"/>
        <v>191.92874161046399</v>
      </c>
      <c r="AJ104" s="13">
        <f t="shared" si="143"/>
        <v>177.40976235990189</v>
      </c>
      <c r="AK104" s="13">
        <f t="shared" si="143"/>
        <v>188.80197393779355</v>
      </c>
      <c r="AL104" s="13">
        <f t="shared" si="143"/>
        <v>191.1332159166692</v>
      </c>
    </row>
    <row r="106" spans="2:38" ht="19.5" x14ac:dyDescent="0.35">
      <c r="B106" s="51" t="s">
        <v>306</v>
      </c>
    </row>
    <row r="107" spans="2:38" x14ac:dyDescent="0.35">
      <c r="D107" s="17" t="s">
        <v>307</v>
      </c>
      <c r="K107" s="59" t="str">
        <f>CurrencyUnit.In</f>
        <v>MMJPY</v>
      </c>
      <c r="M107" s="80">
        <f>AVERAGE(O108:R108)</f>
        <v>158</v>
      </c>
    </row>
    <row r="108" spans="2:38" x14ac:dyDescent="0.35">
      <c r="D108" s="17" t="s">
        <v>306</v>
      </c>
      <c r="K108" s="59" t="str">
        <f t="shared" ref="K108" si="144">CurrencyUnit.In</f>
        <v>MMJPY</v>
      </c>
      <c r="L108" s="60">
        <f t="shared" ref="L108" si="145" xml:space="preserve"> SUM(O108:AL108)</f>
        <v>3792</v>
      </c>
      <c r="O108" s="86">
        <f>0-'Actual Data'!O31</f>
        <v>153</v>
      </c>
      <c r="P108" s="86">
        <f>0-'Actual Data'!P31</f>
        <v>164</v>
      </c>
      <c r="Q108" s="86">
        <f>0-'Actual Data'!Q31</f>
        <v>160</v>
      </c>
      <c r="R108" s="86">
        <f>0-'Actual Data'!R31</f>
        <v>155</v>
      </c>
      <c r="S108" s="85">
        <f>$M107</f>
        <v>158</v>
      </c>
      <c r="T108" s="85">
        <f t="shared" ref="T108:AL108" si="146">$M107</f>
        <v>158</v>
      </c>
      <c r="U108" s="85">
        <f t="shared" si="146"/>
        <v>158</v>
      </c>
      <c r="V108" s="85">
        <f t="shared" si="146"/>
        <v>158</v>
      </c>
      <c r="W108" s="85">
        <f t="shared" si="146"/>
        <v>158</v>
      </c>
      <c r="X108" s="85">
        <f t="shared" si="146"/>
        <v>158</v>
      </c>
      <c r="Y108" s="85">
        <f t="shared" si="146"/>
        <v>158</v>
      </c>
      <c r="Z108" s="85">
        <f t="shared" si="146"/>
        <v>158</v>
      </c>
      <c r="AA108" s="85">
        <f t="shared" si="146"/>
        <v>158</v>
      </c>
      <c r="AB108" s="85">
        <f t="shared" si="146"/>
        <v>158</v>
      </c>
      <c r="AC108" s="85">
        <f t="shared" si="146"/>
        <v>158</v>
      </c>
      <c r="AD108" s="85">
        <f t="shared" si="146"/>
        <v>158</v>
      </c>
      <c r="AE108" s="85">
        <f t="shared" si="146"/>
        <v>158</v>
      </c>
      <c r="AF108" s="85">
        <f t="shared" si="146"/>
        <v>158</v>
      </c>
      <c r="AG108" s="85">
        <f t="shared" si="146"/>
        <v>158</v>
      </c>
      <c r="AH108" s="85">
        <f t="shared" si="146"/>
        <v>158</v>
      </c>
      <c r="AI108" s="85">
        <f t="shared" si="146"/>
        <v>158</v>
      </c>
      <c r="AJ108" s="85">
        <f t="shared" si="146"/>
        <v>158</v>
      </c>
      <c r="AK108" s="85">
        <f t="shared" si="146"/>
        <v>158</v>
      </c>
      <c r="AL108" s="85">
        <f t="shared" si="146"/>
        <v>158</v>
      </c>
    </row>
    <row r="110" spans="2:38" ht="19.5" x14ac:dyDescent="0.35">
      <c r="B110" s="51" t="s">
        <v>308</v>
      </c>
    </row>
    <row r="111" spans="2:38" x14ac:dyDescent="0.35">
      <c r="D111" s="17" t="s">
        <v>309</v>
      </c>
      <c r="K111" s="59" t="str">
        <f>CurrencyUnit.In</f>
        <v>MMJPY</v>
      </c>
      <c r="M111" s="80">
        <f>AVERAGE(O112:R112)</f>
        <v>86</v>
      </c>
    </row>
    <row r="112" spans="2:38" x14ac:dyDescent="0.35">
      <c r="D112" s="17" t="s">
        <v>308</v>
      </c>
      <c r="K112" s="59" t="str">
        <f t="shared" ref="K112" si="147">CurrencyUnit.In</f>
        <v>MMJPY</v>
      </c>
      <c r="L112" s="60">
        <f t="shared" ref="L112" si="148" xml:space="preserve"> SUM(O112:AL112)</f>
        <v>2064</v>
      </c>
      <c r="O112" s="86">
        <f>0-'Actual Data'!O32</f>
        <v>80</v>
      </c>
      <c r="P112" s="86">
        <f>0-'Actual Data'!P32</f>
        <v>79</v>
      </c>
      <c r="Q112" s="86">
        <f>0-'Actual Data'!Q32</f>
        <v>95</v>
      </c>
      <c r="R112" s="86">
        <f>0-'Actual Data'!R32</f>
        <v>90</v>
      </c>
      <c r="S112" s="85">
        <f t="shared" ref="S112:X112" si="149">$M111</f>
        <v>86</v>
      </c>
      <c r="T112" s="85">
        <f t="shared" si="149"/>
        <v>86</v>
      </c>
      <c r="U112" s="85">
        <f t="shared" si="149"/>
        <v>86</v>
      </c>
      <c r="V112" s="85">
        <f t="shared" si="149"/>
        <v>86</v>
      </c>
      <c r="W112" s="85">
        <f t="shared" si="149"/>
        <v>86</v>
      </c>
      <c r="X112" s="85">
        <f t="shared" si="149"/>
        <v>86</v>
      </c>
      <c r="Y112" s="85">
        <f t="shared" ref="Y112" si="150">$M111</f>
        <v>86</v>
      </c>
      <c r="Z112" s="85">
        <f t="shared" ref="Z112" si="151">$M111</f>
        <v>86</v>
      </c>
      <c r="AA112" s="85">
        <f t="shared" ref="AA112" si="152">$M111</f>
        <v>86</v>
      </c>
      <c r="AB112" s="85">
        <f t="shared" ref="AB112" si="153">$M111</f>
        <v>86</v>
      </c>
      <c r="AC112" s="85">
        <f t="shared" ref="AC112" si="154">$M111</f>
        <v>86</v>
      </c>
      <c r="AD112" s="85">
        <f t="shared" ref="AD112" si="155">$M111</f>
        <v>86</v>
      </c>
      <c r="AE112" s="85">
        <f t="shared" ref="AE112" si="156">$M111</f>
        <v>86</v>
      </c>
      <c r="AF112" s="85">
        <f t="shared" ref="AF112" si="157">$M111</f>
        <v>86</v>
      </c>
      <c r="AG112" s="85">
        <f t="shared" ref="AG112" si="158">$M111</f>
        <v>86</v>
      </c>
      <c r="AH112" s="85">
        <f t="shared" ref="AH112" si="159">$M111</f>
        <v>86</v>
      </c>
      <c r="AI112" s="85">
        <f t="shared" ref="AI112" si="160">$M111</f>
        <v>86</v>
      </c>
      <c r="AJ112" s="85">
        <f t="shared" ref="AJ112" si="161">$M111</f>
        <v>86</v>
      </c>
      <c r="AK112" s="85">
        <f t="shared" ref="AK112" si="162">$M111</f>
        <v>86</v>
      </c>
      <c r="AL112" s="85">
        <f t="shared" ref="AL112" si="163">$M111</f>
        <v>86</v>
      </c>
    </row>
    <row r="114" spans="2:38" ht="19.5" x14ac:dyDescent="0.35">
      <c r="B114" s="51" t="s">
        <v>214</v>
      </c>
    </row>
    <row r="115" spans="2:38" x14ac:dyDescent="0.35">
      <c r="D115" s="17" t="s">
        <v>315</v>
      </c>
      <c r="K115" s="59" t="str">
        <f t="shared" ref="K115:K119" si="164">CurrencyUnit.In</f>
        <v>MMJPY</v>
      </c>
      <c r="L115" s="60">
        <f t="shared" ref="L115:L118" si="165" xml:space="preserve"> SUM(O115:AL115)</f>
        <v>125.98282506673335</v>
      </c>
      <c r="O115" s="85">
        <f>O$156</f>
        <v>14.891809329902609</v>
      </c>
      <c r="P115" s="85">
        <f t="shared" ref="P115:AL115" si="166">P$156</f>
        <v>14.061345899378777</v>
      </c>
      <c r="Q115" s="85">
        <f t="shared" si="166"/>
        <v>13.210120883091847</v>
      </c>
      <c r="R115" s="85">
        <f t="shared" si="166"/>
        <v>12.337615241397749</v>
      </c>
      <c r="S115" s="85">
        <f t="shared" si="166"/>
        <v>11.4432969586613</v>
      </c>
      <c r="T115" s="85">
        <f t="shared" si="166"/>
        <v>10.526620718856435</v>
      </c>
      <c r="U115" s="85">
        <f t="shared" si="166"/>
        <v>9.5870275730564494</v>
      </c>
      <c r="V115" s="85">
        <f t="shared" si="166"/>
        <v>8.6239445986114642</v>
      </c>
      <c r="W115" s="85">
        <f t="shared" si="166"/>
        <v>7.6367845498053546</v>
      </c>
      <c r="X115" s="85">
        <f t="shared" si="166"/>
        <v>6.6249454997790922</v>
      </c>
      <c r="Y115" s="85">
        <f t="shared" si="166"/>
        <v>5.5878104735021736</v>
      </c>
      <c r="Z115" s="85">
        <f t="shared" si="166"/>
        <v>4.5247470715683313</v>
      </c>
      <c r="AA115" s="85">
        <f t="shared" si="166"/>
        <v>3.4351070845861447</v>
      </c>
      <c r="AB115" s="85">
        <f t="shared" si="166"/>
        <v>2.3182260979294016</v>
      </c>
      <c r="AC115" s="85">
        <f t="shared" si="166"/>
        <v>1.1734230866062401</v>
      </c>
      <c r="AD115" s="85">
        <f t="shared" si="166"/>
        <v>0</v>
      </c>
      <c r="AE115" s="85">
        <f t="shared" si="166"/>
        <v>0</v>
      </c>
      <c r="AF115" s="85">
        <f t="shared" si="166"/>
        <v>0</v>
      </c>
      <c r="AG115" s="85">
        <f t="shared" si="166"/>
        <v>0</v>
      </c>
      <c r="AH115" s="85">
        <f t="shared" si="166"/>
        <v>0</v>
      </c>
      <c r="AI115" s="85">
        <f t="shared" si="166"/>
        <v>0</v>
      </c>
      <c r="AJ115" s="85">
        <f t="shared" si="166"/>
        <v>0</v>
      </c>
      <c r="AK115" s="85">
        <f t="shared" si="166"/>
        <v>0</v>
      </c>
      <c r="AL115" s="85">
        <f t="shared" si="166"/>
        <v>0</v>
      </c>
    </row>
    <row r="116" spans="2:38" x14ac:dyDescent="0.35">
      <c r="D116" s="17" t="s">
        <v>316</v>
      </c>
      <c r="K116" s="59" t="str">
        <f t="shared" si="164"/>
        <v>MMJPY</v>
      </c>
      <c r="L116" s="60">
        <f t="shared" si="165"/>
        <v>113.17702987579568</v>
      </c>
      <c r="O116" s="85">
        <f>O$169</f>
        <v>10</v>
      </c>
      <c r="P116" s="85">
        <f t="shared" ref="P116:AL116" si="167">P$169</f>
        <v>9.6085287126552572</v>
      </c>
      <c r="Q116" s="85">
        <f t="shared" si="167"/>
        <v>9.2072706431268916</v>
      </c>
      <c r="R116" s="85">
        <f t="shared" si="167"/>
        <v>8.7959811218603203</v>
      </c>
      <c r="S116" s="85">
        <f t="shared" si="167"/>
        <v>8.3744093625620835</v>
      </c>
      <c r="T116" s="85">
        <f t="shared" si="167"/>
        <v>7.9422983092813908</v>
      </c>
      <c r="U116" s="85">
        <f t="shared" si="167"/>
        <v>7.4993844796686808</v>
      </c>
      <c r="V116" s="85">
        <f t="shared" si="167"/>
        <v>7.0453978043156527</v>
      </c>
      <c r="W116" s="85">
        <f t="shared" si="167"/>
        <v>6.5800614620787998</v>
      </c>
      <c r="X116" s="85">
        <f t="shared" si="167"/>
        <v>6.1030917112860257</v>
      </c>
      <c r="Y116" s="85">
        <f t="shared" si="167"/>
        <v>5.6141977167234316</v>
      </c>
      <c r="Z116" s="85">
        <f t="shared" si="167"/>
        <v>5.1130813722967723</v>
      </c>
      <c r="AA116" s="85">
        <f t="shared" si="167"/>
        <v>4.5994371192594476</v>
      </c>
      <c r="AB116" s="85">
        <f t="shared" si="167"/>
        <v>4.0729517598961893</v>
      </c>
      <c r="AC116" s="85">
        <f t="shared" si="167"/>
        <v>3.5333042665488494</v>
      </c>
      <c r="AD116" s="85">
        <f t="shared" si="167"/>
        <v>2.9801655858678258</v>
      </c>
      <c r="AE116" s="85">
        <f t="shared" si="167"/>
        <v>2.4131984381697769</v>
      </c>
      <c r="AF116" s="85">
        <f t="shared" si="167"/>
        <v>1.8320571117792768</v>
      </c>
      <c r="AG116" s="85">
        <f t="shared" si="167"/>
        <v>1.2363872522290142</v>
      </c>
      <c r="AH116" s="85">
        <f t="shared" si="167"/>
        <v>0.6258256461899947</v>
      </c>
      <c r="AI116" s="85">
        <f t="shared" si="167"/>
        <v>0</v>
      </c>
      <c r="AJ116" s="85">
        <f t="shared" si="167"/>
        <v>0</v>
      </c>
      <c r="AK116" s="85">
        <f t="shared" si="167"/>
        <v>0</v>
      </c>
      <c r="AL116" s="85">
        <f t="shared" si="167"/>
        <v>0</v>
      </c>
    </row>
    <row r="117" spans="2:38" x14ac:dyDescent="0.35">
      <c r="D117" s="17" t="s">
        <v>317</v>
      </c>
      <c r="K117" s="59" t="str">
        <f t="shared" si="164"/>
        <v>MMJPY</v>
      </c>
      <c r="L117" s="60">
        <f t="shared" si="165"/>
        <v>240.39706435368458</v>
      </c>
      <c r="O117" s="85">
        <f>O$182</f>
        <v>0</v>
      </c>
      <c r="P117" s="85">
        <f t="shared" ref="P117:AL117" si="168">P$182</f>
        <v>0</v>
      </c>
      <c r="Q117" s="85">
        <f t="shared" si="168"/>
        <v>0</v>
      </c>
      <c r="R117" s="85">
        <f t="shared" si="168"/>
        <v>0</v>
      </c>
      <c r="S117" s="85">
        <f t="shared" si="168"/>
        <v>0</v>
      </c>
      <c r="T117" s="85">
        <f t="shared" si="168"/>
        <v>28.600000000000005</v>
      </c>
      <c r="U117" s="85">
        <f t="shared" si="168"/>
        <v>26.969950972281268</v>
      </c>
      <c r="V117" s="85">
        <f t="shared" si="168"/>
        <v>25.304040865952715</v>
      </c>
      <c r="W117" s="85">
        <f t="shared" si="168"/>
        <v>23.601480737284938</v>
      </c>
      <c r="X117" s="85">
        <f t="shared" si="168"/>
        <v>21.861464285786468</v>
      </c>
      <c r="Y117" s="85">
        <f t="shared" si="168"/>
        <v>20.083167472355036</v>
      </c>
      <c r="Z117" s="85">
        <f t="shared" si="168"/>
        <v>18.265748129028108</v>
      </c>
      <c r="AA117" s="85">
        <f t="shared" si="168"/>
        <v>16.408345560147989</v>
      </c>
      <c r="AB117" s="85">
        <f t="shared" si="168"/>
        <v>14.510080134752508</v>
      </c>
      <c r="AC117" s="85">
        <f t="shared" si="168"/>
        <v>12.570052869998324</v>
      </c>
      <c r="AD117" s="85">
        <f t="shared" si="168"/>
        <v>10.58734500541955</v>
      </c>
      <c r="AE117" s="85">
        <f t="shared" si="168"/>
        <v>8.5610175678200431</v>
      </c>
      <c r="AF117" s="85">
        <f t="shared" si="168"/>
        <v>6.4901109265933448</v>
      </c>
      <c r="AG117" s="85">
        <f t="shared" si="168"/>
        <v>4.37364433925966</v>
      </c>
      <c r="AH117" s="85">
        <f t="shared" si="168"/>
        <v>2.2106154870046355</v>
      </c>
      <c r="AI117" s="85">
        <f t="shared" si="168"/>
        <v>0</v>
      </c>
      <c r="AJ117" s="85">
        <f t="shared" si="168"/>
        <v>0</v>
      </c>
      <c r="AK117" s="85">
        <f t="shared" si="168"/>
        <v>0</v>
      </c>
      <c r="AL117" s="85">
        <f t="shared" si="168"/>
        <v>0</v>
      </c>
    </row>
    <row r="118" spans="2:38" x14ac:dyDescent="0.35">
      <c r="D118" s="17" t="s">
        <v>318</v>
      </c>
      <c r="K118" s="59" t="str">
        <f t="shared" si="164"/>
        <v>MMJPY</v>
      </c>
      <c r="L118" s="60">
        <f t="shared" si="165"/>
        <v>465.29304970060684</v>
      </c>
      <c r="O118" s="85">
        <f>O$195</f>
        <v>0</v>
      </c>
      <c r="P118" s="85">
        <f t="shared" ref="P118:AL118" si="169">P$195</f>
        <v>0</v>
      </c>
      <c r="Q118" s="85">
        <f t="shared" si="169"/>
        <v>0</v>
      </c>
      <c r="R118" s="85">
        <f t="shared" si="169"/>
        <v>0</v>
      </c>
      <c r="S118" s="85">
        <f t="shared" si="169"/>
        <v>0</v>
      </c>
      <c r="T118" s="85">
        <f t="shared" si="169"/>
        <v>0</v>
      </c>
      <c r="U118" s="85">
        <f t="shared" si="169"/>
        <v>55</v>
      </c>
      <c r="V118" s="85">
        <f t="shared" si="169"/>
        <v>51.932844917165653</v>
      </c>
      <c r="W118" s="85">
        <f t="shared" si="169"/>
        <v>48.789010957260444</v>
      </c>
      <c r="X118" s="85">
        <f t="shared" si="169"/>
        <v>45.566581148357614</v>
      </c>
      <c r="Y118" s="85">
        <f t="shared" si="169"/>
        <v>42.26359059423222</v>
      </c>
      <c r="Z118" s="85">
        <f t="shared" si="169"/>
        <v>38.87802527625368</v>
      </c>
      <c r="AA118" s="85">
        <f t="shared" si="169"/>
        <v>35.407820825325672</v>
      </c>
      <c r="AB118" s="85">
        <f t="shared" si="169"/>
        <v>31.850861263124468</v>
      </c>
      <c r="AC118" s="85">
        <f t="shared" si="169"/>
        <v>28.204977711868239</v>
      </c>
      <c r="AD118" s="85">
        <f t="shared" si="169"/>
        <v>24.467947071830597</v>
      </c>
      <c r="AE118" s="85">
        <f t="shared" si="169"/>
        <v>20.637490665792015</v>
      </c>
      <c r="AF118" s="85">
        <f t="shared" si="169"/>
        <v>16.711272849602473</v>
      </c>
      <c r="AG118" s="85">
        <f t="shared" si="169"/>
        <v>12.686899588008192</v>
      </c>
      <c r="AH118" s="85">
        <f t="shared" si="169"/>
        <v>8.5619169948740517</v>
      </c>
      <c r="AI118" s="85">
        <f t="shared" si="169"/>
        <v>4.3338098369115565</v>
      </c>
      <c r="AJ118" s="85">
        <f t="shared" si="169"/>
        <v>0</v>
      </c>
      <c r="AK118" s="85">
        <f t="shared" si="169"/>
        <v>0</v>
      </c>
      <c r="AL118" s="85">
        <f t="shared" si="169"/>
        <v>0</v>
      </c>
    </row>
    <row r="119" spans="2:38" x14ac:dyDescent="0.35">
      <c r="D119" s="8" t="s">
        <v>219</v>
      </c>
      <c r="E119" s="9"/>
      <c r="F119" s="9"/>
      <c r="G119" s="9"/>
      <c r="H119" s="9"/>
      <c r="I119" s="9"/>
      <c r="J119" s="9"/>
      <c r="K119" s="61" t="str">
        <f t="shared" si="164"/>
        <v>MMJPY</v>
      </c>
      <c r="L119" s="62">
        <f xml:space="preserve"> SUM(O119:AL119)</f>
        <v>944.84996899682051</v>
      </c>
      <c r="M119" s="9"/>
      <c r="N119" s="9"/>
      <c r="O119" s="13">
        <f>SUM(O115:O118)</f>
        <v>24.891809329902607</v>
      </c>
      <c r="P119" s="13">
        <f>SUM(P115:P118)</f>
        <v>23.669874612034036</v>
      </c>
      <c r="Q119" s="13">
        <f>SUM(Q115:Q118)</f>
        <v>22.417391526218736</v>
      </c>
      <c r="R119" s="13">
        <f>SUM(R115:R118)</f>
        <v>21.133596363258071</v>
      </c>
      <c r="S119" s="13">
        <f t="shared" ref="S119:AL119" si="170">SUM(S115:S118)</f>
        <v>19.817706321223383</v>
      </c>
      <c r="T119" s="13">
        <f t="shared" si="170"/>
        <v>47.068919028137827</v>
      </c>
      <c r="U119" s="13">
        <f t="shared" si="170"/>
        <v>99.056363025006391</v>
      </c>
      <c r="V119" s="13">
        <f t="shared" si="170"/>
        <v>92.906228186045482</v>
      </c>
      <c r="W119" s="13">
        <f t="shared" si="170"/>
        <v>86.607337706429533</v>
      </c>
      <c r="X119" s="13">
        <f t="shared" si="170"/>
        <v>80.156082645209196</v>
      </c>
      <c r="Y119" s="13">
        <f t="shared" si="170"/>
        <v>73.548766256812854</v>
      </c>
      <c r="Z119" s="13">
        <f t="shared" si="170"/>
        <v>66.781601849146895</v>
      </c>
      <c r="AA119" s="13">
        <f t="shared" si="170"/>
        <v>59.850710589319249</v>
      </c>
      <c r="AB119" s="13">
        <f t="shared" si="170"/>
        <v>52.752119255702567</v>
      </c>
      <c r="AC119" s="13">
        <f t="shared" si="170"/>
        <v>45.481757935021655</v>
      </c>
      <c r="AD119" s="13">
        <f t="shared" si="170"/>
        <v>38.035457663117974</v>
      </c>
      <c r="AE119" s="13">
        <f t="shared" si="170"/>
        <v>31.611706671781835</v>
      </c>
      <c r="AF119" s="13">
        <f t="shared" si="170"/>
        <v>25.033440887975097</v>
      </c>
      <c r="AG119" s="13">
        <f t="shared" si="170"/>
        <v>18.296931179496866</v>
      </c>
      <c r="AH119" s="13">
        <f t="shared" si="170"/>
        <v>11.398358128068683</v>
      </c>
      <c r="AI119" s="13">
        <f t="shared" si="170"/>
        <v>4.3338098369115565</v>
      </c>
      <c r="AJ119" s="13">
        <f t="shared" si="170"/>
        <v>0</v>
      </c>
      <c r="AK119" s="13">
        <f t="shared" si="170"/>
        <v>0</v>
      </c>
      <c r="AL119" s="13">
        <f t="shared" si="170"/>
        <v>0</v>
      </c>
    </row>
    <row r="121" spans="2:38" ht="19.5" x14ac:dyDescent="0.35">
      <c r="B121" s="51" t="s">
        <v>324</v>
      </c>
    </row>
    <row r="122" spans="2:38" x14ac:dyDescent="0.35">
      <c r="C122" s="16" t="s">
        <v>325</v>
      </c>
    </row>
    <row r="123" spans="2:38" x14ac:dyDescent="0.35">
      <c r="D123" s="17" t="s">
        <v>328</v>
      </c>
      <c r="K123" s="59" t="s">
        <v>26</v>
      </c>
      <c r="M123" s="82">
        <v>46112</v>
      </c>
    </row>
    <row r="124" spans="2:38" x14ac:dyDescent="0.35">
      <c r="D124" s="17" t="s">
        <v>325</v>
      </c>
      <c r="K124" s="59" t="s">
        <v>21</v>
      </c>
      <c r="O124" s="24" t="b">
        <f>AND(O$6&lt;=$M123,$M123&lt;=O$7)</f>
        <v>0</v>
      </c>
      <c r="P124" s="24" t="b">
        <f t="shared" ref="P124:AL124" si="171">AND(P$6&lt;=$M123,$M123&lt;=P$7)</f>
        <v>0</v>
      </c>
      <c r="Q124" s="24" t="b">
        <f t="shared" si="171"/>
        <v>0</v>
      </c>
      <c r="R124" s="24" t="b">
        <f t="shared" si="171"/>
        <v>0</v>
      </c>
      <c r="S124" s="24" t="b">
        <f t="shared" si="171"/>
        <v>0</v>
      </c>
      <c r="T124" s="24" t="b">
        <f t="shared" si="171"/>
        <v>0</v>
      </c>
      <c r="U124" s="24" t="b">
        <f t="shared" si="171"/>
        <v>0</v>
      </c>
      <c r="V124" s="24" t="b">
        <f t="shared" si="171"/>
        <v>1</v>
      </c>
      <c r="W124" s="24" t="b">
        <f t="shared" si="171"/>
        <v>0</v>
      </c>
      <c r="X124" s="24" t="b">
        <f t="shared" si="171"/>
        <v>0</v>
      </c>
      <c r="Y124" s="24" t="b">
        <f t="shared" si="171"/>
        <v>0</v>
      </c>
      <c r="Z124" s="24" t="b">
        <f t="shared" si="171"/>
        <v>0</v>
      </c>
      <c r="AA124" s="24" t="b">
        <f t="shared" si="171"/>
        <v>0</v>
      </c>
      <c r="AB124" s="24" t="b">
        <f t="shared" si="171"/>
        <v>0</v>
      </c>
      <c r="AC124" s="24" t="b">
        <f t="shared" si="171"/>
        <v>0</v>
      </c>
      <c r="AD124" s="24" t="b">
        <f t="shared" si="171"/>
        <v>0</v>
      </c>
      <c r="AE124" s="24" t="b">
        <f t="shared" si="171"/>
        <v>0</v>
      </c>
      <c r="AF124" s="24" t="b">
        <f t="shared" si="171"/>
        <v>0</v>
      </c>
      <c r="AG124" s="24" t="b">
        <f t="shared" si="171"/>
        <v>0</v>
      </c>
      <c r="AH124" s="24" t="b">
        <f t="shared" si="171"/>
        <v>0</v>
      </c>
      <c r="AI124" s="24" t="b">
        <f t="shared" si="171"/>
        <v>0</v>
      </c>
      <c r="AJ124" s="24" t="b">
        <f t="shared" si="171"/>
        <v>0</v>
      </c>
      <c r="AK124" s="24" t="b">
        <f t="shared" si="171"/>
        <v>0</v>
      </c>
      <c r="AL124" s="24" t="b">
        <f t="shared" si="171"/>
        <v>0</v>
      </c>
    </row>
    <row r="126" spans="2:38" x14ac:dyDescent="0.35">
      <c r="C126" s="16" t="s">
        <v>329</v>
      </c>
    </row>
    <row r="127" spans="2:38" x14ac:dyDescent="0.35">
      <c r="D127" s="17" t="s">
        <v>330</v>
      </c>
      <c r="K127" s="59" t="str">
        <f t="shared" ref="K127:K129" si="172">CurrencyUnit.In</f>
        <v>MMJPY</v>
      </c>
      <c r="L127" s="60">
        <f t="shared" ref="L127" si="173" xml:space="preserve"> SUM(O127:AL127)</f>
        <v>262.8</v>
      </c>
      <c r="O127" s="85">
        <f>'Plan by Ship'!O$351</f>
        <v>109.5</v>
      </c>
      <c r="P127" s="85">
        <f>'Plan by Ship'!P$351</f>
        <v>80.3</v>
      </c>
      <c r="Q127" s="85">
        <f>'Plan by Ship'!Q$351</f>
        <v>51.099999999999994</v>
      </c>
      <c r="R127" s="85">
        <f>'Plan by Ship'!R$351</f>
        <v>21.9</v>
      </c>
      <c r="S127" s="85">
        <f>'Plan by Ship'!S$351</f>
        <v>0</v>
      </c>
      <c r="T127" s="85">
        <f>'Plan by Ship'!T$351</f>
        <v>0</v>
      </c>
      <c r="U127" s="85">
        <f>'Plan by Ship'!U$351</f>
        <v>0</v>
      </c>
      <c r="V127" s="85">
        <f>'Plan by Ship'!V$351</f>
        <v>0</v>
      </c>
      <c r="W127" s="85">
        <f>'Plan by Ship'!W$351</f>
        <v>0</v>
      </c>
      <c r="X127" s="85">
        <f>'Plan by Ship'!X$351</f>
        <v>0</v>
      </c>
      <c r="Y127" s="85">
        <f>'Plan by Ship'!Y$351</f>
        <v>0</v>
      </c>
      <c r="Z127" s="85">
        <f>'Plan by Ship'!Z$351</f>
        <v>0</v>
      </c>
      <c r="AA127" s="85">
        <f>'Plan by Ship'!AA$351</f>
        <v>0</v>
      </c>
      <c r="AB127" s="85">
        <f>'Plan by Ship'!AB$351</f>
        <v>0</v>
      </c>
      <c r="AC127" s="85">
        <f>'Plan by Ship'!AC$351</f>
        <v>0</v>
      </c>
      <c r="AD127" s="85">
        <f>'Plan by Ship'!AD$351</f>
        <v>0</v>
      </c>
      <c r="AE127" s="85">
        <f>'Plan by Ship'!AE$351</f>
        <v>0</v>
      </c>
      <c r="AF127" s="85">
        <f>'Plan by Ship'!AF$351</f>
        <v>0</v>
      </c>
      <c r="AG127" s="85">
        <f>'Plan by Ship'!AG$351</f>
        <v>0</v>
      </c>
      <c r="AH127" s="85">
        <f>'Plan by Ship'!AH$351</f>
        <v>0</v>
      </c>
      <c r="AI127" s="85">
        <f>'Plan by Ship'!AI$351</f>
        <v>0</v>
      </c>
      <c r="AJ127" s="85">
        <f>'Plan by Ship'!AJ$351</f>
        <v>0</v>
      </c>
      <c r="AK127" s="85">
        <f>'Plan by Ship'!AK$351</f>
        <v>0</v>
      </c>
      <c r="AL127" s="85">
        <f>'Plan by Ship'!AL$351</f>
        <v>0</v>
      </c>
    </row>
    <row r="128" spans="2:38" x14ac:dyDescent="0.35">
      <c r="D128" s="17" t="s">
        <v>331</v>
      </c>
      <c r="K128" s="59" t="str">
        <f t="shared" si="172"/>
        <v>MMJPY</v>
      </c>
      <c r="L128" s="60">
        <f t="shared" ref="L128" si="174" xml:space="preserve"> SUM(O128:AL128)</f>
        <v>-109.5</v>
      </c>
      <c r="O128" s="85">
        <f>0-'Plan by Ship'!O335</f>
        <v>-29.2</v>
      </c>
      <c r="P128" s="85">
        <f>0-'Plan by Ship'!P335</f>
        <v>-29.2</v>
      </c>
      <c r="Q128" s="85">
        <f>0-'Plan by Ship'!Q335</f>
        <v>-29.2</v>
      </c>
      <c r="R128" s="85">
        <f>0-'Plan by Ship'!R335</f>
        <v>-21.9</v>
      </c>
      <c r="S128" s="85">
        <f>0-'Plan by Ship'!S335</f>
        <v>0</v>
      </c>
      <c r="T128" s="85">
        <f>0-'Plan by Ship'!T335</f>
        <v>0</v>
      </c>
      <c r="U128" s="85">
        <f>0-'Plan by Ship'!U335</f>
        <v>0</v>
      </c>
      <c r="V128" s="85">
        <f>0-'Plan by Ship'!V335</f>
        <v>0</v>
      </c>
      <c r="W128" s="85">
        <f>0-'Plan by Ship'!W335</f>
        <v>0</v>
      </c>
      <c r="X128" s="85">
        <f>0-'Plan by Ship'!X335</f>
        <v>0</v>
      </c>
      <c r="Y128" s="85">
        <f>0-'Plan by Ship'!Y335</f>
        <v>0</v>
      </c>
      <c r="Z128" s="85">
        <f>0-'Plan by Ship'!Z335</f>
        <v>0</v>
      </c>
      <c r="AA128" s="85">
        <f>0-'Plan by Ship'!AA335</f>
        <v>0</v>
      </c>
      <c r="AB128" s="85">
        <f>0-'Plan by Ship'!AB335</f>
        <v>0</v>
      </c>
      <c r="AC128" s="85">
        <f>0-'Plan by Ship'!AC335</f>
        <v>0</v>
      </c>
      <c r="AD128" s="85">
        <f>0-'Plan by Ship'!AD335</f>
        <v>0</v>
      </c>
      <c r="AE128" s="85">
        <f>0-'Plan by Ship'!AE335</f>
        <v>0</v>
      </c>
      <c r="AF128" s="85">
        <f>0-'Plan by Ship'!AF335</f>
        <v>0</v>
      </c>
      <c r="AG128" s="85">
        <f>0-'Plan by Ship'!AG335</f>
        <v>0</v>
      </c>
      <c r="AH128" s="85">
        <f>0-'Plan by Ship'!AH335</f>
        <v>0</v>
      </c>
      <c r="AI128" s="85">
        <f>0-'Plan by Ship'!AI335</f>
        <v>0</v>
      </c>
      <c r="AJ128" s="85">
        <f>0-'Plan by Ship'!AJ335</f>
        <v>0</v>
      </c>
      <c r="AK128" s="85">
        <f>0-'Plan by Ship'!AK335</f>
        <v>0</v>
      </c>
      <c r="AL128" s="85">
        <f>0-'Plan by Ship'!AL335</f>
        <v>0</v>
      </c>
    </row>
    <row r="129" spans="1:38" x14ac:dyDescent="0.35">
      <c r="D129" s="8" t="s">
        <v>332</v>
      </c>
      <c r="E129" s="9"/>
      <c r="F129" s="9"/>
      <c r="G129" s="9"/>
      <c r="H129" s="9"/>
      <c r="I129" s="9"/>
      <c r="J129" s="9"/>
      <c r="K129" s="61" t="str">
        <f t="shared" si="172"/>
        <v>MMJPY</v>
      </c>
      <c r="L129" s="62">
        <f xml:space="preserve"> SUM(O129:AL129)</f>
        <v>153.29999999999998</v>
      </c>
      <c r="M129" s="9"/>
      <c r="N129" s="9"/>
      <c r="O129" s="13">
        <f>SUM(O127:O128)</f>
        <v>80.3</v>
      </c>
      <c r="P129" s="13">
        <f t="shared" ref="P129:AL129" si="175">SUM(P127:P128)</f>
        <v>51.099999999999994</v>
      </c>
      <c r="Q129" s="13">
        <f t="shared" si="175"/>
        <v>21.899999999999995</v>
      </c>
      <c r="R129" s="13">
        <f t="shared" si="175"/>
        <v>0</v>
      </c>
      <c r="S129" s="13">
        <f t="shared" si="175"/>
        <v>0</v>
      </c>
      <c r="T129" s="13">
        <f t="shared" si="175"/>
        <v>0</v>
      </c>
      <c r="U129" s="13">
        <f t="shared" si="175"/>
        <v>0</v>
      </c>
      <c r="V129" s="13">
        <f t="shared" si="175"/>
        <v>0</v>
      </c>
      <c r="W129" s="13">
        <f t="shared" si="175"/>
        <v>0</v>
      </c>
      <c r="X129" s="13">
        <f t="shared" si="175"/>
        <v>0</v>
      </c>
      <c r="Y129" s="13">
        <f t="shared" si="175"/>
        <v>0</v>
      </c>
      <c r="Z129" s="13">
        <f t="shared" si="175"/>
        <v>0</v>
      </c>
      <c r="AA129" s="13">
        <f t="shared" si="175"/>
        <v>0</v>
      </c>
      <c r="AB129" s="13">
        <f t="shared" si="175"/>
        <v>0</v>
      </c>
      <c r="AC129" s="13">
        <f t="shared" si="175"/>
        <v>0</v>
      </c>
      <c r="AD129" s="13">
        <f t="shared" si="175"/>
        <v>0</v>
      </c>
      <c r="AE129" s="13">
        <f t="shared" si="175"/>
        <v>0</v>
      </c>
      <c r="AF129" s="13">
        <f t="shared" si="175"/>
        <v>0</v>
      </c>
      <c r="AG129" s="13">
        <f t="shared" si="175"/>
        <v>0</v>
      </c>
      <c r="AH129" s="13">
        <f t="shared" si="175"/>
        <v>0</v>
      </c>
      <c r="AI129" s="13">
        <f t="shared" si="175"/>
        <v>0</v>
      </c>
      <c r="AJ129" s="13">
        <f t="shared" si="175"/>
        <v>0</v>
      </c>
      <c r="AK129" s="13">
        <f t="shared" si="175"/>
        <v>0</v>
      </c>
      <c r="AL129" s="13">
        <f t="shared" si="175"/>
        <v>0</v>
      </c>
    </row>
    <row r="131" spans="1:38" x14ac:dyDescent="0.35">
      <c r="C131" s="16" t="s">
        <v>324</v>
      </c>
    </row>
    <row r="132" spans="1:38" x14ac:dyDescent="0.35">
      <c r="D132" s="17" t="s">
        <v>325</v>
      </c>
      <c r="K132" s="59" t="s">
        <v>21</v>
      </c>
      <c r="O132" s="24" t="b">
        <f>O124</f>
        <v>0</v>
      </c>
      <c r="P132" s="24" t="b">
        <f t="shared" ref="P132:AL132" si="176">P124</f>
        <v>0</v>
      </c>
      <c r="Q132" s="24" t="b">
        <f t="shared" si="176"/>
        <v>0</v>
      </c>
      <c r="R132" s="24" t="b">
        <f t="shared" si="176"/>
        <v>0</v>
      </c>
      <c r="S132" s="24" t="b">
        <f t="shared" si="176"/>
        <v>0</v>
      </c>
      <c r="T132" s="24" t="b">
        <f t="shared" si="176"/>
        <v>0</v>
      </c>
      <c r="U132" s="24" t="b">
        <f t="shared" si="176"/>
        <v>0</v>
      </c>
      <c r="V132" s="24" t="b">
        <f t="shared" si="176"/>
        <v>1</v>
      </c>
      <c r="W132" s="24" t="b">
        <f t="shared" si="176"/>
        <v>0</v>
      </c>
      <c r="X132" s="24" t="b">
        <f t="shared" si="176"/>
        <v>0</v>
      </c>
      <c r="Y132" s="24" t="b">
        <f t="shared" si="176"/>
        <v>0</v>
      </c>
      <c r="Z132" s="24" t="b">
        <f t="shared" si="176"/>
        <v>0</v>
      </c>
      <c r="AA132" s="24" t="b">
        <f t="shared" si="176"/>
        <v>0</v>
      </c>
      <c r="AB132" s="24" t="b">
        <f t="shared" si="176"/>
        <v>0</v>
      </c>
      <c r="AC132" s="24" t="b">
        <f t="shared" si="176"/>
        <v>0</v>
      </c>
      <c r="AD132" s="24" t="b">
        <f t="shared" si="176"/>
        <v>0</v>
      </c>
      <c r="AE132" s="24" t="b">
        <f t="shared" si="176"/>
        <v>0</v>
      </c>
      <c r="AF132" s="24" t="b">
        <f t="shared" si="176"/>
        <v>0</v>
      </c>
      <c r="AG132" s="24" t="b">
        <f t="shared" si="176"/>
        <v>0</v>
      </c>
      <c r="AH132" s="24" t="b">
        <f t="shared" si="176"/>
        <v>0</v>
      </c>
      <c r="AI132" s="24" t="b">
        <f t="shared" si="176"/>
        <v>0</v>
      </c>
      <c r="AJ132" s="24" t="b">
        <f t="shared" si="176"/>
        <v>0</v>
      </c>
      <c r="AK132" s="24" t="b">
        <f t="shared" si="176"/>
        <v>0</v>
      </c>
      <c r="AL132" s="24" t="b">
        <f t="shared" si="176"/>
        <v>0</v>
      </c>
    </row>
    <row r="133" spans="1:38" x14ac:dyDescent="0.35">
      <c r="D133" s="17" t="s">
        <v>326</v>
      </c>
      <c r="K133" s="59" t="str">
        <f>CurrencyUnit.In</f>
        <v>MMJPY</v>
      </c>
      <c r="M133" s="80">
        <v>500</v>
      </c>
    </row>
    <row r="134" spans="1:38" x14ac:dyDescent="0.35">
      <c r="D134" s="17" t="s">
        <v>327</v>
      </c>
      <c r="K134" s="59" t="str">
        <f t="shared" ref="K134:K135" si="177">CurrencyUnit.In</f>
        <v>MMJPY</v>
      </c>
      <c r="L134" s="60">
        <f t="shared" ref="L134" si="178" xml:space="preserve"> SUM(O134:AL134)</f>
        <v>153.29999999999998</v>
      </c>
      <c r="O134" s="85">
        <f>O129</f>
        <v>80.3</v>
      </c>
      <c r="P134" s="85">
        <f>P129</f>
        <v>51.099999999999994</v>
      </c>
      <c r="Q134" s="85">
        <f>Q129</f>
        <v>21.899999999999995</v>
      </c>
      <c r="R134" s="85">
        <f>R129</f>
        <v>0</v>
      </c>
      <c r="S134" s="85">
        <f>S129</f>
        <v>0</v>
      </c>
      <c r="T134" s="85">
        <f t="shared" ref="T134:AL134" si="179">T129</f>
        <v>0</v>
      </c>
      <c r="U134" s="85">
        <f t="shared" si="179"/>
        <v>0</v>
      </c>
      <c r="V134" s="85">
        <f t="shared" si="179"/>
        <v>0</v>
      </c>
      <c r="W134" s="85">
        <f t="shared" si="179"/>
        <v>0</v>
      </c>
      <c r="X134" s="85">
        <f t="shared" si="179"/>
        <v>0</v>
      </c>
      <c r="Y134" s="85">
        <f t="shared" si="179"/>
        <v>0</v>
      </c>
      <c r="Z134" s="85">
        <f t="shared" si="179"/>
        <v>0</v>
      </c>
      <c r="AA134" s="85">
        <f t="shared" si="179"/>
        <v>0</v>
      </c>
      <c r="AB134" s="85">
        <f t="shared" si="179"/>
        <v>0</v>
      </c>
      <c r="AC134" s="85">
        <f t="shared" si="179"/>
        <v>0</v>
      </c>
      <c r="AD134" s="85">
        <f t="shared" si="179"/>
        <v>0</v>
      </c>
      <c r="AE134" s="85">
        <f t="shared" si="179"/>
        <v>0</v>
      </c>
      <c r="AF134" s="85">
        <f t="shared" si="179"/>
        <v>0</v>
      </c>
      <c r="AG134" s="85">
        <f t="shared" si="179"/>
        <v>0</v>
      </c>
      <c r="AH134" s="85">
        <f t="shared" si="179"/>
        <v>0</v>
      </c>
      <c r="AI134" s="85">
        <f t="shared" si="179"/>
        <v>0</v>
      </c>
      <c r="AJ134" s="85">
        <f t="shared" si="179"/>
        <v>0</v>
      </c>
      <c r="AK134" s="85">
        <f t="shared" si="179"/>
        <v>0</v>
      </c>
      <c r="AL134" s="85">
        <f t="shared" si="179"/>
        <v>0</v>
      </c>
    </row>
    <row r="135" spans="1:38" x14ac:dyDescent="0.35">
      <c r="D135" s="8" t="s">
        <v>324</v>
      </c>
      <c r="E135" s="9"/>
      <c r="F135" s="9"/>
      <c r="G135" s="9"/>
      <c r="H135" s="9"/>
      <c r="I135" s="9"/>
      <c r="J135" s="9"/>
      <c r="K135" s="61" t="str">
        <f t="shared" si="177"/>
        <v>MMJPY</v>
      </c>
      <c r="L135" s="62">
        <f xml:space="preserve"> SUM(O135:AL135)</f>
        <v>500</v>
      </c>
      <c r="M135" s="9"/>
      <c r="N135" s="9"/>
      <c r="O135" s="13">
        <f>IF(O132,$M133-O134,0)</f>
        <v>0</v>
      </c>
      <c r="P135" s="13">
        <f>IF(P132,$M133-P134,0)</f>
        <v>0</v>
      </c>
      <c r="Q135" s="13">
        <f>IF(Q132,$M133-Q134,0)</f>
        <v>0</v>
      </c>
      <c r="R135" s="13">
        <f>IF(R132,$M133-R134,0)</f>
        <v>0</v>
      </c>
      <c r="S135" s="13">
        <f>IF(S132,$M133-S134,0)</f>
        <v>0</v>
      </c>
      <c r="T135" s="13">
        <f t="shared" ref="T135:AL135" si="180">IF(T132,$M133-T134,0)</f>
        <v>0</v>
      </c>
      <c r="U135" s="13">
        <f t="shared" si="180"/>
        <v>0</v>
      </c>
      <c r="V135" s="13">
        <f t="shared" si="180"/>
        <v>500</v>
      </c>
      <c r="W135" s="13">
        <f t="shared" si="180"/>
        <v>0</v>
      </c>
      <c r="X135" s="13">
        <f t="shared" si="180"/>
        <v>0</v>
      </c>
      <c r="Y135" s="13">
        <f t="shared" si="180"/>
        <v>0</v>
      </c>
      <c r="Z135" s="13">
        <f t="shared" si="180"/>
        <v>0</v>
      </c>
      <c r="AA135" s="13">
        <f t="shared" si="180"/>
        <v>0</v>
      </c>
      <c r="AB135" s="13">
        <f t="shared" si="180"/>
        <v>0</v>
      </c>
      <c r="AC135" s="13">
        <f t="shared" si="180"/>
        <v>0</v>
      </c>
      <c r="AD135" s="13">
        <f t="shared" si="180"/>
        <v>0</v>
      </c>
      <c r="AE135" s="13">
        <f t="shared" si="180"/>
        <v>0</v>
      </c>
      <c r="AF135" s="13">
        <f t="shared" si="180"/>
        <v>0</v>
      </c>
      <c r="AG135" s="13">
        <f t="shared" si="180"/>
        <v>0</v>
      </c>
      <c r="AH135" s="13">
        <f t="shared" si="180"/>
        <v>0</v>
      </c>
      <c r="AI135" s="13">
        <f t="shared" si="180"/>
        <v>0</v>
      </c>
      <c r="AJ135" s="13">
        <f t="shared" si="180"/>
        <v>0</v>
      </c>
      <c r="AK135" s="13">
        <f t="shared" si="180"/>
        <v>0</v>
      </c>
      <c r="AL135" s="13">
        <f t="shared" si="180"/>
        <v>0</v>
      </c>
    </row>
    <row r="137" spans="1:38" ht="19.5" x14ac:dyDescent="0.35">
      <c r="B137" s="51" t="s">
        <v>217</v>
      </c>
    </row>
    <row r="138" spans="1:38" x14ac:dyDescent="0.35">
      <c r="D138" s="17" t="s">
        <v>216</v>
      </c>
      <c r="K138" s="59" t="str">
        <f t="shared" ref="K138" si="181">CurrencyUnit.In</f>
        <v>MMJPY</v>
      </c>
      <c r="L138" s="60">
        <f t="shared" ref="L138" si="182" xml:space="preserve"> SUM(O138:AL138)</f>
        <v>25282.8457429671</v>
      </c>
      <c r="O138" s="85">
        <f>O$37</f>
        <v>458.21374622565298</v>
      </c>
      <c r="P138" s="85">
        <f t="shared" ref="P138:AL138" si="183">P$37</f>
        <v>413.86901427685495</v>
      </c>
      <c r="Q138" s="85">
        <f t="shared" si="183"/>
        <v>584.18260847378122</v>
      </c>
      <c r="R138" s="85">
        <f t="shared" si="183"/>
        <v>686.76640363674198</v>
      </c>
      <c r="S138" s="85">
        <f t="shared" si="183"/>
        <v>1155.3421547898874</v>
      </c>
      <c r="T138" s="85">
        <f t="shared" si="183"/>
        <v>1228.7720145472044</v>
      </c>
      <c r="U138" s="85">
        <f t="shared" si="183"/>
        <v>1058.3796412701231</v>
      </c>
      <c r="V138" s="85">
        <f t="shared" si="183"/>
        <v>1443.7780819267086</v>
      </c>
      <c r="W138" s="85">
        <f t="shared" si="183"/>
        <v>315.20896464857134</v>
      </c>
      <c r="X138" s="85">
        <f t="shared" si="183"/>
        <v>233.3033070092178</v>
      </c>
      <c r="Y138" s="85">
        <f t="shared" si="183"/>
        <v>314.19635742815422</v>
      </c>
      <c r="Z138" s="85">
        <f t="shared" si="183"/>
        <v>674.61897892287175</v>
      </c>
      <c r="AA138" s="85">
        <f t="shared" si="183"/>
        <v>1110.6249645054781</v>
      </c>
      <c r="AB138" s="85">
        <f t="shared" si="183"/>
        <v>1383.2719075264808</v>
      </c>
      <c r="AC138" s="85">
        <f t="shared" si="183"/>
        <v>1155.3622851263804</v>
      </c>
      <c r="AD138" s="85">
        <f t="shared" si="183"/>
        <v>1214.8745585195222</v>
      </c>
      <c r="AE138" s="85">
        <f t="shared" si="183"/>
        <v>1515.1312251194499</v>
      </c>
      <c r="AF138" s="85">
        <f t="shared" si="183"/>
        <v>1531.0145365930082</v>
      </c>
      <c r="AG138" s="85">
        <f t="shared" si="183"/>
        <v>1556.2533212871438</v>
      </c>
      <c r="AH138" s="85">
        <f t="shared" si="183"/>
        <v>1462.0768385602703</v>
      </c>
      <c r="AI138" s="85">
        <f t="shared" si="183"/>
        <v>1333.8350721516433</v>
      </c>
      <c r="AJ138" s="85">
        <f t="shared" si="183"/>
        <v>1466.6099770180335</v>
      </c>
      <c r="AK138" s="85">
        <f t="shared" si="183"/>
        <v>1478.5301852288983</v>
      </c>
      <c r="AL138" s="85">
        <f t="shared" si="183"/>
        <v>1508.6295981750231</v>
      </c>
    </row>
    <row r="139" spans="1:38" x14ac:dyDescent="0.35">
      <c r="D139" s="17" t="s">
        <v>333</v>
      </c>
      <c r="K139" s="59" t="s">
        <v>246</v>
      </c>
      <c r="L139" s="60"/>
      <c r="M139" s="103">
        <v>0.30620000000000003</v>
      </c>
    </row>
    <row r="140" spans="1:38" x14ac:dyDescent="0.35">
      <c r="D140" s="8" t="s">
        <v>217</v>
      </c>
      <c r="E140" s="9"/>
      <c r="F140" s="9"/>
      <c r="G140" s="9"/>
      <c r="H140" s="9"/>
      <c r="I140" s="9"/>
      <c r="J140" s="9"/>
      <c r="K140" s="61" t="str">
        <f t="shared" ref="K140" si="184">CurrencyUnit.In</f>
        <v>MMJPY</v>
      </c>
      <c r="L140" s="62">
        <f xml:space="preserve"> SUM(O140:AL140)</f>
        <v>7741.607366496527</v>
      </c>
      <c r="M140" s="9"/>
      <c r="N140" s="9"/>
      <c r="O140" s="13">
        <f>O138*$M139</f>
        <v>140.30504909429496</v>
      </c>
      <c r="P140" s="13">
        <f>P138*$M139</f>
        <v>126.72669217157299</v>
      </c>
      <c r="Q140" s="13">
        <f>Q138*$M139</f>
        <v>178.87671471467183</v>
      </c>
      <c r="R140" s="13">
        <f>R138*$M139</f>
        <v>210.28787279357041</v>
      </c>
      <c r="S140" s="13">
        <f>S138*$M139</f>
        <v>353.76576779666357</v>
      </c>
      <c r="T140" s="13">
        <f t="shared" ref="T140:AL140" si="185">T138*$M139</f>
        <v>376.24999085435405</v>
      </c>
      <c r="U140" s="13">
        <f t="shared" si="185"/>
        <v>324.07584615691172</v>
      </c>
      <c r="V140" s="13">
        <f t="shared" si="185"/>
        <v>442.08484868595821</v>
      </c>
      <c r="W140" s="13">
        <f t="shared" si="185"/>
        <v>96.516984975392546</v>
      </c>
      <c r="X140" s="13">
        <f t="shared" si="185"/>
        <v>71.437472606222499</v>
      </c>
      <c r="Y140" s="13">
        <f t="shared" si="185"/>
        <v>96.20692464450083</v>
      </c>
      <c r="Z140" s="13">
        <f t="shared" si="185"/>
        <v>206.56833134618336</v>
      </c>
      <c r="AA140" s="13">
        <f t="shared" si="185"/>
        <v>340.07336413157742</v>
      </c>
      <c r="AB140" s="13">
        <f t="shared" si="185"/>
        <v>423.55785808460848</v>
      </c>
      <c r="AC140" s="13">
        <f t="shared" si="185"/>
        <v>353.77193170569768</v>
      </c>
      <c r="AD140" s="13">
        <f t="shared" si="185"/>
        <v>371.99458981867775</v>
      </c>
      <c r="AE140" s="13">
        <f t="shared" si="185"/>
        <v>463.93318113157562</v>
      </c>
      <c r="AF140" s="13">
        <f t="shared" si="185"/>
        <v>468.79665110477913</v>
      </c>
      <c r="AG140" s="13">
        <f t="shared" si="185"/>
        <v>476.52476697812347</v>
      </c>
      <c r="AH140" s="13">
        <f t="shared" si="185"/>
        <v>447.68792796715479</v>
      </c>
      <c r="AI140" s="13">
        <f t="shared" si="185"/>
        <v>408.4202990928332</v>
      </c>
      <c r="AJ140" s="13">
        <f t="shared" si="185"/>
        <v>449.07597496292192</v>
      </c>
      <c r="AK140" s="13">
        <f t="shared" si="185"/>
        <v>452.72594271708869</v>
      </c>
      <c r="AL140" s="13">
        <f t="shared" si="185"/>
        <v>461.94238296119215</v>
      </c>
    </row>
    <row r="143" spans="1:38" ht="20.25" thickBot="1" x14ac:dyDescent="0.4">
      <c r="A143" s="72" t="s">
        <v>320</v>
      </c>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row>
    <row r="146" spans="2:38" ht="19.5" x14ac:dyDescent="0.35">
      <c r="B146" s="51" t="s">
        <v>367</v>
      </c>
    </row>
    <row r="147" spans="2:38" x14ac:dyDescent="0.35">
      <c r="C147" s="16" t="s">
        <v>310</v>
      </c>
    </row>
    <row r="148" spans="2:38" x14ac:dyDescent="0.35">
      <c r="D148" s="17" t="s">
        <v>311</v>
      </c>
      <c r="K148" s="59" t="str">
        <f t="shared" ref="K148" si="186">CurrencyUnit.In</f>
        <v>MMJPY</v>
      </c>
      <c r="M148" s="100">
        <f>'Actual Data'!M219</f>
        <v>750</v>
      </c>
      <c r="O148" s="81"/>
    </row>
    <row r="149" spans="2:38" x14ac:dyDescent="0.35">
      <c r="D149" s="17" t="s">
        <v>312</v>
      </c>
      <c r="K149" s="59" t="s">
        <v>246</v>
      </c>
      <c r="M149" s="101">
        <f>'Actual Data'!M220</f>
        <v>2.5000000000000001E-2</v>
      </c>
    </row>
    <row r="150" spans="2:38" x14ac:dyDescent="0.35">
      <c r="D150" s="17" t="s">
        <v>313</v>
      </c>
      <c r="K150" s="59" t="s">
        <v>26</v>
      </c>
      <c r="M150" s="102">
        <f>'Actual Data'!M221</f>
        <v>41365</v>
      </c>
    </row>
    <row r="151" spans="2:38" x14ac:dyDescent="0.35">
      <c r="D151" s="17" t="s">
        <v>314</v>
      </c>
      <c r="K151" s="59" t="s">
        <v>63</v>
      </c>
      <c r="M151" s="100">
        <f>'Actual Data'!M222</f>
        <v>20</v>
      </c>
    </row>
    <row r="153" spans="2:38" x14ac:dyDescent="0.35">
      <c r="C153" s="16" t="s">
        <v>321</v>
      </c>
    </row>
    <row r="154" spans="2:38" x14ac:dyDescent="0.35">
      <c r="D154" s="17" t="s">
        <v>322</v>
      </c>
      <c r="K154" s="59" t="s">
        <v>61</v>
      </c>
      <c r="O154" s="81">
        <f>IFERROR(IF(DATEDIF($M150,O$7,"Y")+1&gt;$M151,0,DATEDIF($M150,O$7,"Y")+1),0)</f>
        <v>6</v>
      </c>
      <c r="P154" s="81">
        <f t="shared" ref="P154:AL154" si="187">IFERROR(IF(DATEDIF($M150,P$7,"Y")+1&gt;$M151,0,DATEDIF($M150,P$7,"Y")+1),0)</f>
        <v>7</v>
      </c>
      <c r="Q154" s="81">
        <f t="shared" si="187"/>
        <v>8</v>
      </c>
      <c r="R154" s="81">
        <f t="shared" si="187"/>
        <v>9</v>
      </c>
      <c r="S154" s="81">
        <f t="shared" si="187"/>
        <v>10</v>
      </c>
      <c r="T154" s="81">
        <f t="shared" si="187"/>
        <v>11</v>
      </c>
      <c r="U154" s="81">
        <f t="shared" si="187"/>
        <v>12</v>
      </c>
      <c r="V154" s="81">
        <f t="shared" si="187"/>
        <v>13</v>
      </c>
      <c r="W154" s="81">
        <f t="shared" si="187"/>
        <v>14</v>
      </c>
      <c r="X154" s="81">
        <f t="shared" si="187"/>
        <v>15</v>
      </c>
      <c r="Y154" s="81">
        <f t="shared" si="187"/>
        <v>16</v>
      </c>
      <c r="Z154" s="81">
        <f t="shared" si="187"/>
        <v>17</v>
      </c>
      <c r="AA154" s="81">
        <f t="shared" si="187"/>
        <v>18</v>
      </c>
      <c r="AB154" s="81">
        <f t="shared" si="187"/>
        <v>19</v>
      </c>
      <c r="AC154" s="81">
        <f t="shared" si="187"/>
        <v>20</v>
      </c>
      <c r="AD154" s="81">
        <f t="shared" si="187"/>
        <v>0</v>
      </c>
      <c r="AE154" s="81">
        <f t="shared" si="187"/>
        <v>0</v>
      </c>
      <c r="AF154" s="81">
        <f t="shared" si="187"/>
        <v>0</v>
      </c>
      <c r="AG154" s="81">
        <f t="shared" si="187"/>
        <v>0</v>
      </c>
      <c r="AH154" s="81">
        <f t="shared" si="187"/>
        <v>0</v>
      </c>
      <c r="AI154" s="81">
        <f t="shared" si="187"/>
        <v>0</v>
      </c>
      <c r="AJ154" s="81">
        <f t="shared" si="187"/>
        <v>0</v>
      </c>
      <c r="AK154" s="81">
        <f t="shared" si="187"/>
        <v>0</v>
      </c>
      <c r="AL154" s="81">
        <f t="shared" si="187"/>
        <v>0</v>
      </c>
    </row>
    <row r="155" spans="2:38" x14ac:dyDescent="0.35">
      <c r="D155" s="17" t="s">
        <v>323</v>
      </c>
      <c r="K155" s="59" t="str">
        <f t="shared" ref="K155:K157" si="188">CurrencyUnit.In</f>
        <v>MMJPY</v>
      </c>
      <c r="L155" s="60">
        <f t="shared" ref="L155" si="189" xml:space="preserve"> SUM(O155:AL155)</f>
        <v>595.67237319610422</v>
      </c>
      <c r="O155" s="81">
        <f>0-IF(O154=0,0,PPMT($M149,O154,$M151,$M148,0))</f>
        <v>33.21853722095323</v>
      </c>
      <c r="P155" s="81">
        <f t="shared" ref="P155:AL155" si="190">0-IF(P154=0,0,PPMT($M149,P154,$M151,$M148,0))</f>
        <v>34.049000651477058</v>
      </c>
      <c r="Q155" s="81">
        <f t="shared" si="190"/>
        <v>34.900225667763991</v>
      </c>
      <c r="R155" s="81">
        <f t="shared" si="190"/>
        <v>35.772731309458088</v>
      </c>
      <c r="S155" s="81">
        <f t="shared" si="190"/>
        <v>36.667049592194537</v>
      </c>
      <c r="T155" s="81">
        <f t="shared" si="190"/>
        <v>37.583725831999409</v>
      </c>
      <c r="U155" s="81">
        <f t="shared" si="190"/>
        <v>38.523318977799391</v>
      </c>
      <c r="V155" s="81">
        <f t="shared" si="190"/>
        <v>39.486401952244378</v>
      </c>
      <c r="W155" s="81">
        <f t="shared" si="190"/>
        <v>40.473562001050482</v>
      </c>
      <c r="X155" s="81">
        <f t="shared" si="190"/>
        <v>41.485401051076749</v>
      </c>
      <c r="Y155" s="81">
        <f t="shared" si="190"/>
        <v>42.522536077353664</v>
      </c>
      <c r="Z155" s="81">
        <f t="shared" si="190"/>
        <v>43.585599479287509</v>
      </c>
      <c r="AA155" s="81">
        <f t="shared" si="190"/>
        <v>44.675239466269701</v>
      </c>
      <c r="AB155" s="81">
        <f t="shared" si="190"/>
        <v>45.79212045292644</v>
      </c>
      <c r="AC155" s="81">
        <f t="shared" si="190"/>
        <v>46.936923464249595</v>
      </c>
      <c r="AD155" s="81">
        <f t="shared" si="190"/>
        <v>0</v>
      </c>
      <c r="AE155" s="81">
        <f t="shared" si="190"/>
        <v>0</v>
      </c>
      <c r="AF155" s="81">
        <f t="shared" si="190"/>
        <v>0</v>
      </c>
      <c r="AG155" s="81">
        <f t="shared" si="190"/>
        <v>0</v>
      </c>
      <c r="AH155" s="81">
        <f t="shared" si="190"/>
        <v>0</v>
      </c>
      <c r="AI155" s="81">
        <f t="shared" si="190"/>
        <v>0</v>
      </c>
      <c r="AJ155" s="81">
        <f t="shared" si="190"/>
        <v>0</v>
      </c>
      <c r="AK155" s="81">
        <f t="shared" si="190"/>
        <v>0</v>
      </c>
      <c r="AL155" s="81">
        <f t="shared" si="190"/>
        <v>0</v>
      </c>
    </row>
    <row r="156" spans="2:38" x14ac:dyDescent="0.35">
      <c r="D156" s="17" t="s">
        <v>214</v>
      </c>
      <c r="K156" s="59" t="str">
        <f t="shared" si="188"/>
        <v>MMJPY</v>
      </c>
      <c r="L156" s="60">
        <f t="shared" ref="L156" si="191" xml:space="preserve"> SUM(O156:AL156)</f>
        <v>125.98282506673335</v>
      </c>
      <c r="O156" s="81">
        <f>0-IF(O154=0,0,IPMT($M149,O154,$M151,$M148,0))</f>
        <v>14.891809329902609</v>
      </c>
      <c r="P156" s="81">
        <f t="shared" ref="P156:AL156" si="192">0-IF(P154=0,0,IPMT($M149,P154,$M151,$M148,0))</f>
        <v>14.061345899378777</v>
      </c>
      <c r="Q156" s="81">
        <f t="shared" si="192"/>
        <v>13.210120883091847</v>
      </c>
      <c r="R156" s="81">
        <f t="shared" si="192"/>
        <v>12.337615241397749</v>
      </c>
      <c r="S156" s="81">
        <f t="shared" si="192"/>
        <v>11.4432969586613</v>
      </c>
      <c r="T156" s="81">
        <f t="shared" si="192"/>
        <v>10.526620718856435</v>
      </c>
      <c r="U156" s="81">
        <f t="shared" si="192"/>
        <v>9.5870275730564494</v>
      </c>
      <c r="V156" s="81">
        <f t="shared" si="192"/>
        <v>8.6239445986114642</v>
      </c>
      <c r="W156" s="81">
        <f t="shared" si="192"/>
        <v>7.6367845498053546</v>
      </c>
      <c r="X156" s="81">
        <f t="shared" si="192"/>
        <v>6.6249454997790922</v>
      </c>
      <c r="Y156" s="81">
        <f t="shared" si="192"/>
        <v>5.5878104735021736</v>
      </c>
      <c r="Z156" s="81">
        <f t="shared" si="192"/>
        <v>4.5247470715683313</v>
      </c>
      <c r="AA156" s="81">
        <f t="shared" si="192"/>
        <v>3.4351070845861447</v>
      </c>
      <c r="AB156" s="81">
        <f t="shared" si="192"/>
        <v>2.3182260979294016</v>
      </c>
      <c r="AC156" s="81">
        <f t="shared" si="192"/>
        <v>1.1734230866062401</v>
      </c>
      <c r="AD156" s="81">
        <f t="shared" si="192"/>
        <v>0</v>
      </c>
      <c r="AE156" s="81">
        <f t="shared" si="192"/>
        <v>0</v>
      </c>
      <c r="AF156" s="81">
        <f t="shared" si="192"/>
        <v>0</v>
      </c>
      <c r="AG156" s="81">
        <f t="shared" si="192"/>
        <v>0</v>
      </c>
      <c r="AH156" s="81">
        <f t="shared" si="192"/>
        <v>0</v>
      </c>
      <c r="AI156" s="81">
        <f t="shared" si="192"/>
        <v>0</v>
      </c>
      <c r="AJ156" s="81">
        <f t="shared" si="192"/>
        <v>0</v>
      </c>
      <c r="AK156" s="81">
        <f t="shared" si="192"/>
        <v>0</v>
      </c>
      <c r="AL156" s="81">
        <f t="shared" si="192"/>
        <v>0</v>
      </c>
    </row>
    <row r="157" spans="2:38" x14ac:dyDescent="0.35">
      <c r="D157" s="8" t="s">
        <v>219</v>
      </c>
      <c r="E157" s="9"/>
      <c r="F157" s="9"/>
      <c r="G157" s="9"/>
      <c r="H157" s="9"/>
      <c r="I157" s="9"/>
      <c r="J157" s="9"/>
      <c r="K157" s="61" t="str">
        <f t="shared" si="188"/>
        <v>MMJPY</v>
      </c>
      <c r="L157" s="62">
        <f xml:space="preserve"> SUM(O157:AL157)</f>
        <v>721.65519826283776</v>
      </c>
      <c r="M157" s="9"/>
      <c r="N157" s="9"/>
      <c r="O157" s="13">
        <f>SUM(O155:O156)</f>
        <v>48.110346550855837</v>
      </c>
      <c r="P157" s="13">
        <f t="shared" ref="P157:AL157" si="193">SUM(P155:P156)</f>
        <v>48.110346550855837</v>
      </c>
      <c r="Q157" s="13">
        <f t="shared" si="193"/>
        <v>48.110346550855837</v>
      </c>
      <c r="R157" s="13">
        <f t="shared" si="193"/>
        <v>48.110346550855837</v>
      </c>
      <c r="S157" s="13">
        <f t="shared" si="193"/>
        <v>48.110346550855837</v>
      </c>
      <c r="T157" s="13">
        <f t="shared" si="193"/>
        <v>48.110346550855844</v>
      </c>
      <c r="U157" s="13">
        <f t="shared" si="193"/>
        <v>48.110346550855837</v>
      </c>
      <c r="V157" s="13">
        <f t="shared" si="193"/>
        <v>48.110346550855844</v>
      </c>
      <c r="W157" s="13">
        <f t="shared" si="193"/>
        <v>48.110346550855837</v>
      </c>
      <c r="X157" s="13">
        <f t="shared" si="193"/>
        <v>48.110346550855844</v>
      </c>
      <c r="Y157" s="13">
        <f t="shared" si="193"/>
        <v>48.110346550855837</v>
      </c>
      <c r="Z157" s="13">
        <f t="shared" si="193"/>
        <v>48.110346550855837</v>
      </c>
      <c r="AA157" s="13">
        <f t="shared" si="193"/>
        <v>48.110346550855844</v>
      </c>
      <c r="AB157" s="13">
        <f t="shared" si="193"/>
        <v>48.110346550855844</v>
      </c>
      <c r="AC157" s="13">
        <f t="shared" si="193"/>
        <v>48.110346550855837</v>
      </c>
      <c r="AD157" s="13">
        <f t="shared" si="193"/>
        <v>0</v>
      </c>
      <c r="AE157" s="13">
        <f t="shared" si="193"/>
        <v>0</v>
      </c>
      <c r="AF157" s="13">
        <f t="shared" si="193"/>
        <v>0</v>
      </c>
      <c r="AG157" s="13">
        <f t="shared" si="193"/>
        <v>0</v>
      </c>
      <c r="AH157" s="13">
        <f t="shared" si="193"/>
        <v>0</v>
      </c>
      <c r="AI157" s="13">
        <f t="shared" si="193"/>
        <v>0</v>
      </c>
      <c r="AJ157" s="13">
        <f t="shared" si="193"/>
        <v>0</v>
      </c>
      <c r="AK157" s="13">
        <f t="shared" si="193"/>
        <v>0</v>
      </c>
      <c r="AL157" s="13">
        <f t="shared" si="193"/>
        <v>0</v>
      </c>
    </row>
    <row r="159" spans="2:38" ht="19.5" x14ac:dyDescent="0.35">
      <c r="B159" s="51" t="s">
        <v>368</v>
      </c>
    </row>
    <row r="160" spans="2:38" x14ac:dyDescent="0.35">
      <c r="C160" s="16" t="s">
        <v>310</v>
      </c>
    </row>
    <row r="161" spans="2:38" x14ac:dyDescent="0.35">
      <c r="D161" s="17" t="s">
        <v>311</v>
      </c>
      <c r="K161" s="59" t="str">
        <f t="shared" ref="K161" si="194">CurrencyUnit.In</f>
        <v>MMJPY</v>
      </c>
      <c r="M161" s="100">
        <f>'Actual Data'!M225</f>
        <v>400</v>
      </c>
      <c r="O161" s="81"/>
    </row>
    <row r="162" spans="2:38" x14ac:dyDescent="0.35">
      <c r="D162" s="17" t="s">
        <v>312</v>
      </c>
      <c r="K162" s="59" t="s">
        <v>246</v>
      </c>
      <c r="M162" s="101">
        <f>'Actual Data'!M226</f>
        <v>2.5000000000000001E-2</v>
      </c>
    </row>
    <row r="163" spans="2:38" x14ac:dyDescent="0.35">
      <c r="D163" s="17" t="s">
        <v>313</v>
      </c>
      <c r="K163" s="59" t="s">
        <v>26</v>
      </c>
      <c r="M163" s="102">
        <f>'Actual Data'!M227</f>
        <v>43191</v>
      </c>
    </row>
    <row r="164" spans="2:38" x14ac:dyDescent="0.35">
      <c r="D164" s="17" t="s">
        <v>314</v>
      </c>
      <c r="K164" s="59" t="s">
        <v>63</v>
      </c>
      <c r="M164" s="100">
        <f>'Actual Data'!M228</f>
        <v>20</v>
      </c>
    </row>
    <row r="166" spans="2:38" x14ac:dyDescent="0.35">
      <c r="C166" s="16" t="s">
        <v>321</v>
      </c>
    </row>
    <row r="167" spans="2:38" x14ac:dyDescent="0.35">
      <c r="D167" s="17" t="s">
        <v>322</v>
      </c>
      <c r="K167" s="59" t="s">
        <v>61</v>
      </c>
      <c r="O167" s="81">
        <f>IFERROR(IF(DATEDIF($M163,O$7,"Y")+1&gt;$M164,0,DATEDIF($M163,O$7,"Y")+1),0)</f>
        <v>1</v>
      </c>
      <c r="P167" s="81">
        <f t="shared" ref="P167:AL167" si="195">IFERROR(IF(DATEDIF($M163,P$7,"Y")+1&gt;$M164,0,DATEDIF($M163,P$7,"Y")+1),0)</f>
        <v>2</v>
      </c>
      <c r="Q167" s="81">
        <f t="shared" si="195"/>
        <v>3</v>
      </c>
      <c r="R167" s="81">
        <f t="shared" si="195"/>
        <v>4</v>
      </c>
      <c r="S167" s="81">
        <f t="shared" si="195"/>
        <v>5</v>
      </c>
      <c r="T167" s="81">
        <f t="shared" si="195"/>
        <v>6</v>
      </c>
      <c r="U167" s="81">
        <f t="shared" si="195"/>
        <v>7</v>
      </c>
      <c r="V167" s="81">
        <f t="shared" si="195"/>
        <v>8</v>
      </c>
      <c r="W167" s="81">
        <f t="shared" si="195"/>
        <v>9</v>
      </c>
      <c r="X167" s="81">
        <f t="shared" si="195"/>
        <v>10</v>
      </c>
      <c r="Y167" s="81">
        <f t="shared" si="195"/>
        <v>11</v>
      </c>
      <c r="Z167" s="81">
        <f t="shared" si="195"/>
        <v>12</v>
      </c>
      <c r="AA167" s="81">
        <f t="shared" si="195"/>
        <v>13</v>
      </c>
      <c r="AB167" s="81">
        <f t="shared" si="195"/>
        <v>14</v>
      </c>
      <c r="AC167" s="81">
        <f t="shared" si="195"/>
        <v>15</v>
      </c>
      <c r="AD167" s="81">
        <f t="shared" si="195"/>
        <v>16</v>
      </c>
      <c r="AE167" s="81">
        <f t="shared" si="195"/>
        <v>17</v>
      </c>
      <c r="AF167" s="81">
        <f t="shared" si="195"/>
        <v>18</v>
      </c>
      <c r="AG167" s="81">
        <f t="shared" si="195"/>
        <v>19</v>
      </c>
      <c r="AH167" s="81">
        <f t="shared" si="195"/>
        <v>20</v>
      </c>
      <c r="AI167" s="81">
        <f t="shared" si="195"/>
        <v>0</v>
      </c>
      <c r="AJ167" s="81">
        <f t="shared" si="195"/>
        <v>0</v>
      </c>
      <c r="AK167" s="81">
        <f t="shared" si="195"/>
        <v>0</v>
      </c>
      <c r="AL167" s="81">
        <f t="shared" si="195"/>
        <v>0</v>
      </c>
    </row>
    <row r="168" spans="2:38" x14ac:dyDescent="0.35">
      <c r="D168" s="17" t="s">
        <v>323</v>
      </c>
      <c r="K168" s="59" t="str">
        <f t="shared" ref="K168:K170" si="196">CurrencyUnit.In</f>
        <v>MMJPY</v>
      </c>
      <c r="L168" s="60">
        <f t="shared" ref="L168:L169" si="197" xml:space="preserve"> SUM(O168:AL168)</f>
        <v>399.99999999999994</v>
      </c>
      <c r="O168" s="81">
        <f>0-IF(O167=0,0,PPMT($M162,O167,$M164,$M161,0))</f>
        <v>15.658851493789783</v>
      </c>
      <c r="P168" s="81">
        <f t="shared" ref="P168" si="198">0-IF(P167=0,0,PPMT($M162,P167,$M164,$M161,0))</f>
        <v>16.050322781134525</v>
      </c>
      <c r="Q168" s="81">
        <f t="shared" ref="Q168" si="199">0-IF(Q167=0,0,PPMT($M162,Q167,$M164,$M161,0))</f>
        <v>16.451580850662889</v>
      </c>
      <c r="R168" s="81">
        <f t="shared" ref="R168" si="200">0-IF(R167=0,0,PPMT($M162,R167,$M164,$M161,0))</f>
        <v>16.862870371929461</v>
      </c>
      <c r="S168" s="81">
        <f t="shared" ref="S168" si="201">0-IF(S167=0,0,PPMT($M162,S167,$M164,$M161,0))</f>
        <v>17.284442131227699</v>
      </c>
      <c r="T168" s="81">
        <f t="shared" ref="T168" si="202">0-IF(T167=0,0,PPMT($M162,T167,$M164,$M161,0))</f>
        <v>17.716553184508388</v>
      </c>
      <c r="U168" s="81">
        <f t="shared" ref="U168" si="203">0-IF(U167=0,0,PPMT($M162,U167,$M164,$M161,0))</f>
        <v>18.159467014121102</v>
      </c>
      <c r="V168" s="81">
        <f t="shared" ref="V168" si="204">0-IF(V167=0,0,PPMT($M162,V167,$M164,$M161,0))</f>
        <v>18.613453689474127</v>
      </c>
      <c r="W168" s="81">
        <f t="shared" ref="W168" si="205">0-IF(W167=0,0,PPMT($M162,W167,$M164,$M161,0))</f>
        <v>19.07879003171098</v>
      </c>
      <c r="X168" s="81">
        <f t="shared" ref="X168" si="206">0-IF(X167=0,0,PPMT($M162,X167,$M164,$M161,0))</f>
        <v>19.555759782503756</v>
      </c>
      <c r="Y168" s="81">
        <f t="shared" ref="Y168" si="207">0-IF(Y167=0,0,PPMT($M162,Y167,$M164,$M161,0))</f>
        <v>20.044653777066351</v>
      </c>
      <c r="Z168" s="81">
        <f t="shared" ref="Z168" si="208">0-IF(Z167=0,0,PPMT($M162,Z167,$M164,$M161,0))</f>
        <v>20.545770121493007</v>
      </c>
      <c r="AA168" s="81">
        <f t="shared" ref="AA168" si="209">0-IF(AA167=0,0,PPMT($M162,AA167,$M164,$M161,0))</f>
        <v>21.059414374530334</v>
      </c>
      <c r="AB168" s="81">
        <f t="shared" ref="AB168" si="210">0-IF(AB167=0,0,PPMT($M162,AB167,$M164,$M161,0))</f>
        <v>21.585899733893591</v>
      </c>
      <c r="AC168" s="81">
        <f t="shared" ref="AC168" si="211">0-IF(AC167=0,0,PPMT($M162,AC167,$M164,$M161,0))</f>
        <v>22.125547227240929</v>
      </c>
      <c r="AD168" s="81">
        <f t="shared" ref="AD168" si="212">0-IF(AD167=0,0,PPMT($M162,AD167,$M164,$M161,0))</f>
        <v>22.678685907921956</v>
      </c>
      <c r="AE168" s="81">
        <f t="shared" ref="AE168" si="213">0-IF(AE167=0,0,PPMT($M162,AE167,$M164,$M161,0))</f>
        <v>23.245653055620007</v>
      </c>
      <c r="AF168" s="81">
        <f t="shared" ref="AF168" si="214">0-IF(AF167=0,0,PPMT($M162,AF167,$M164,$M161,0))</f>
        <v>23.826794382010505</v>
      </c>
      <c r="AG168" s="81">
        <f t="shared" ref="AG168" si="215">0-IF(AG167=0,0,PPMT($M162,AG167,$M164,$M161,0))</f>
        <v>24.422464241560768</v>
      </c>
      <c r="AH168" s="81">
        <f t="shared" ref="AH168" si="216">0-IF(AH167=0,0,PPMT($M162,AH167,$M164,$M161,0))</f>
        <v>25.033025847599788</v>
      </c>
      <c r="AI168" s="81">
        <f t="shared" ref="AI168" si="217">0-IF(AI167=0,0,PPMT($M162,AI167,$M164,$M161,0))</f>
        <v>0</v>
      </c>
      <c r="AJ168" s="81">
        <f t="shared" ref="AJ168" si="218">0-IF(AJ167=0,0,PPMT($M162,AJ167,$M164,$M161,0))</f>
        <v>0</v>
      </c>
      <c r="AK168" s="81">
        <f t="shared" ref="AK168" si="219">0-IF(AK167=0,0,PPMT($M162,AK167,$M164,$M161,0))</f>
        <v>0</v>
      </c>
      <c r="AL168" s="81">
        <f t="shared" ref="AL168" si="220">0-IF(AL167=0,0,PPMT($M162,AL167,$M164,$M161,0))</f>
        <v>0</v>
      </c>
    </row>
    <row r="169" spans="2:38" x14ac:dyDescent="0.35">
      <c r="D169" s="17" t="s">
        <v>214</v>
      </c>
      <c r="K169" s="59" t="str">
        <f t="shared" si="196"/>
        <v>MMJPY</v>
      </c>
      <c r="L169" s="60">
        <f t="shared" si="197"/>
        <v>113.17702987579568</v>
      </c>
      <c r="O169" s="81">
        <f>0-IF(O167=0,0,IPMT($M162,O167,$M164,$M161,0))</f>
        <v>10</v>
      </c>
      <c r="P169" s="81">
        <f t="shared" ref="P169:AL169" si="221">0-IF(P167=0,0,IPMT($M162,P167,$M164,$M161,0))</f>
        <v>9.6085287126552572</v>
      </c>
      <c r="Q169" s="81">
        <f t="shared" si="221"/>
        <v>9.2072706431268916</v>
      </c>
      <c r="R169" s="81">
        <f t="shared" si="221"/>
        <v>8.7959811218603203</v>
      </c>
      <c r="S169" s="81">
        <f t="shared" si="221"/>
        <v>8.3744093625620835</v>
      </c>
      <c r="T169" s="81">
        <f t="shared" si="221"/>
        <v>7.9422983092813908</v>
      </c>
      <c r="U169" s="81">
        <f t="shared" si="221"/>
        <v>7.4993844796686808</v>
      </c>
      <c r="V169" s="81">
        <f t="shared" si="221"/>
        <v>7.0453978043156527</v>
      </c>
      <c r="W169" s="81">
        <f t="shared" si="221"/>
        <v>6.5800614620787998</v>
      </c>
      <c r="X169" s="81">
        <f t="shared" si="221"/>
        <v>6.1030917112860257</v>
      </c>
      <c r="Y169" s="81">
        <f t="shared" si="221"/>
        <v>5.6141977167234316</v>
      </c>
      <c r="Z169" s="81">
        <f t="shared" si="221"/>
        <v>5.1130813722967723</v>
      </c>
      <c r="AA169" s="81">
        <f t="shared" si="221"/>
        <v>4.5994371192594476</v>
      </c>
      <c r="AB169" s="81">
        <f t="shared" si="221"/>
        <v>4.0729517598961893</v>
      </c>
      <c r="AC169" s="81">
        <f t="shared" si="221"/>
        <v>3.5333042665488494</v>
      </c>
      <c r="AD169" s="81">
        <f t="shared" si="221"/>
        <v>2.9801655858678258</v>
      </c>
      <c r="AE169" s="81">
        <f t="shared" si="221"/>
        <v>2.4131984381697769</v>
      </c>
      <c r="AF169" s="81">
        <f t="shared" si="221"/>
        <v>1.8320571117792768</v>
      </c>
      <c r="AG169" s="81">
        <f t="shared" si="221"/>
        <v>1.2363872522290142</v>
      </c>
      <c r="AH169" s="81">
        <f t="shared" si="221"/>
        <v>0.6258256461899947</v>
      </c>
      <c r="AI169" s="81">
        <f t="shared" si="221"/>
        <v>0</v>
      </c>
      <c r="AJ169" s="81">
        <f t="shared" si="221"/>
        <v>0</v>
      </c>
      <c r="AK169" s="81">
        <f t="shared" si="221"/>
        <v>0</v>
      </c>
      <c r="AL169" s="81">
        <f t="shared" si="221"/>
        <v>0</v>
      </c>
    </row>
    <row r="170" spans="2:38" x14ac:dyDescent="0.35">
      <c r="D170" s="8" t="s">
        <v>219</v>
      </c>
      <c r="E170" s="9"/>
      <c r="F170" s="9"/>
      <c r="G170" s="9"/>
      <c r="H170" s="9"/>
      <c r="I170" s="9"/>
      <c r="J170" s="9"/>
      <c r="K170" s="61" t="str">
        <f t="shared" si="196"/>
        <v>MMJPY</v>
      </c>
      <c r="L170" s="62">
        <f xml:space="preserve"> SUM(O170:AL170)</f>
        <v>513.17702987579548</v>
      </c>
      <c r="M170" s="9"/>
      <c r="N170" s="9"/>
      <c r="O170" s="13">
        <f>SUM(O168:O169)</f>
        <v>25.658851493789783</v>
      </c>
      <c r="P170" s="13">
        <f t="shared" ref="P170" si="222">SUM(P168:P169)</f>
        <v>25.658851493789783</v>
      </c>
      <c r="Q170" s="13">
        <f t="shared" ref="Q170" si="223">SUM(Q168:Q169)</f>
        <v>25.658851493789783</v>
      </c>
      <c r="R170" s="13">
        <f t="shared" ref="R170" si="224">SUM(R168:R169)</f>
        <v>25.658851493789783</v>
      </c>
      <c r="S170" s="13">
        <f t="shared" ref="S170" si="225">SUM(S168:S169)</f>
        <v>25.658851493789783</v>
      </c>
      <c r="T170" s="13">
        <f t="shared" ref="T170" si="226">SUM(T168:T169)</f>
        <v>25.658851493789779</v>
      </c>
      <c r="U170" s="13">
        <f t="shared" ref="U170" si="227">SUM(U168:U169)</f>
        <v>25.658851493789783</v>
      </c>
      <c r="V170" s="13">
        <f t="shared" ref="V170" si="228">SUM(V168:V169)</f>
        <v>25.658851493789779</v>
      </c>
      <c r="W170" s="13">
        <f t="shared" ref="W170" si="229">SUM(W168:W169)</f>
        <v>25.658851493789779</v>
      </c>
      <c r="X170" s="13">
        <f t="shared" ref="X170" si="230">SUM(X168:X169)</f>
        <v>25.658851493789783</v>
      </c>
      <c r="Y170" s="13">
        <f t="shared" ref="Y170" si="231">SUM(Y168:Y169)</f>
        <v>25.658851493789783</v>
      </c>
      <c r="Z170" s="13">
        <f t="shared" ref="Z170" si="232">SUM(Z168:Z169)</f>
        <v>25.658851493789779</v>
      </c>
      <c r="AA170" s="13">
        <f t="shared" ref="AA170" si="233">SUM(AA168:AA169)</f>
        <v>25.658851493789783</v>
      </c>
      <c r="AB170" s="13">
        <f t="shared" ref="AB170" si="234">SUM(AB168:AB169)</f>
        <v>25.658851493789779</v>
      </c>
      <c r="AC170" s="13">
        <f t="shared" ref="AC170" si="235">SUM(AC168:AC169)</f>
        <v>25.658851493789779</v>
      </c>
      <c r="AD170" s="13">
        <f t="shared" ref="AD170" si="236">SUM(AD168:AD169)</f>
        <v>25.658851493789783</v>
      </c>
      <c r="AE170" s="13">
        <f t="shared" ref="AE170" si="237">SUM(AE168:AE169)</f>
        <v>25.658851493789783</v>
      </c>
      <c r="AF170" s="13">
        <f t="shared" ref="AF170" si="238">SUM(AF168:AF169)</f>
        <v>25.658851493789783</v>
      </c>
      <c r="AG170" s="13">
        <f t="shared" ref="AG170" si="239">SUM(AG168:AG169)</f>
        <v>25.658851493789783</v>
      </c>
      <c r="AH170" s="13">
        <f t="shared" ref="AH170" si="240">SUM(AH168:AH169)</f>
        <v>25.658851493789783</v>
      </c>
      <c r="AI170" s="13">
        <f t="shared" ref="AI170" si="241">SUM(AI168:AI169)</f>
        <v>0</v>
      </c>
      <c r="AJ170" s="13">
        <f t="shared" ref="AJ170" si="242">SUM(AJ168:AJ169)</f>
        <v>0</v>
      </c>
      <c r="AK170" s="13">
        <f t="shared" ref="AK170" si="243">SUM(AK168:AK169)</f>
        <v>0</v>
      </c>
      <c r="AL170" s="13">
        <f t="shared" ref="AL170" si="244">SUM(AL168:AL169)</f>
        <v>0</v>
      </c>
    </row>
    <row r="172" spans="2:38" ht="19.5" x14ac:dyDescent="0.35">
      <c r="B172" s="51" t="s">
        <v>369</v>
      </c>
    </row>
    <row r="173" spans="2:38" x14ac:dyDescent="0.35">
      <c r="C173" s="16" t="s">
        <v>310</v>
      </c>
    </row>
    <row r="174" spans="2:38" x14ac:dyDescent="0.35">
      <c r="D174" s="17" t="s">
        <v>311</v>
      </c>
      <c r="K174" s="59" t="str">
        <f t="shared" ref="K174" si="245">CurrencyUnit.In</f>
        <v>MMJPY</v>
      </c>
      <c r="M174" s="100">
        <f>'Actual Data'!M232</f>
        <v>1300</v>
      </c>
      <c r="O174" s="81"/>
    </row>
    <row r="175" spans="2:38" x14ac:dyDescent="0.35">
      <c r="D175" s="17" t="s">
        <v>312</v>
      </c>
      <c r="K175" s="59" t="s">
        <v>246</v>
      </c>
      <c r="M175" s="101">
        <f>'Actual Data'!M233</f>
        <v>2.1999999999999999E-2</v>
      </c>
    </row>
    <row r="176" spans="2:38" x14ac:dyDescent="0.35">
      <c r="D176" s="17" t="s">
        <v>313</v>
      </c>
      <c r="K176" s="59" t="s">
        <v>26</v>
      </c>
      <c r="M176" s="102">
        <f>'Actual Data'!M234</f>
        <v>45017</v>
      </c>
    </row>
    <row r="177" spans="2:38" x14ac:dyDescent="0.35">
      <c r="D177" s="17" t="s">
        <v>314</v>
      </c>
      <c r="K177" s="59" t="s">
        <v>63</v>
      </c>
      <c r="M177" s="100">
        <f>'Actual Data'!M235</f>
        <v>15</v>
      </c>
    </row>
    <row r="179" spans="2:38" x14ac:dyDescent="0.35">
      <c r="C179" s="16" t="s">
        <v>321</v>
      </c>
    </row>
    <row r="180" spans="2:38" x14ac:dyDescent="0.35">
      <c r="D180" s="17" t="s">
        <v>322</v>
      </c>
      <c r="K180" s="59" t="s">
        <v>61</v>
      </c>
      <c r="O180" s="81">
        <f>IFERROR(IF(DATEDIF($M176,O$7,"Y")+1&gt;$M177,0,DATEDIF($M176,O$7,"Y")+1),0)</f>
        <v>0</v>
      </c>
      <c r="P180" s="81">
        <f t="shared" ref="P180:AL180" si="246">IFERROR(IF(DATEDIF($M176,P$7,"Y")+1&gt;$M177,0,DATEDIF($M176,P$7,"Y")+1),0)</f>
        <v>0</v>
      </c>
      <c r="Q180" s="81">
        <f t="shared" si="246"/>
        <v>0</v>
      </c>
      <c r="R180" s="81">
        <f t="shared" si="246"/>
        <v>0</v>
      </c>
      <c r="S180" s="81">
        <f t="shared" si="246"/>
        <v>0</v>
      </c>
      <c r="T180" s="81">
        <f t="shared" si="246"/>
        <v>1</v>
      </c>
      <c r="U180" s="81">
        <f t="shared" si="246"/>
        <v>2</v>
      </c>
      <c r="V180" s="81">
        <f t="shared" si="246"/>
        <v>3</v>
      </c>
      <c r="W180" s="81">
        <f t="shared" si="246"/>
        <v>4</v>
      </c>
      <c r="X180" s="81">
        <f t="shared" si="246"/>
        <v>5</v>
      </c>
      <c r="Y180" s="81">
        <f t="shared" si="246"/>
        <v>6</v>
      </c>
      <c r="Z180" s="81">
        <f t="shared" si="246"/>
        <v>7</v>
      </c>
      <c r="AA180" s="81">
        <f t="shared" si="246"/>
        <v>8</v>
      </c>
      <c r="AB180" s="81">
        <f t="shared" si="246"/>
        <v>9</v>
      </c>
      <c r="AC180" s="81">
        <f t="shared" si="246"/>
        <v>10</v>
      </c>
      <c r="AD180" s="81">
        <f t="shared" si="246"/>
        <v>11</v>
      </c>
      <c r="AE180" s="81">
        <f t="shared" si="246"/>
        <v>12</v>
      </c>
      <c r="AF180" s="81">
        <f t="shared" si="246"/>
        <v>13</v>
      </c>
      <c r="AG180" s="81">
        <f t="shared" si="246"/>
        <v>14</v>
      </c>
      <c r="AH180" s="81">
        <f t="shared" si="246"/>
        <v>15</v>
      </c>
      <c r="AI180" s="81">
        <f t="shared" si="246"/>
        <v>0</v>
      </c>
      <c r="AJ180" s="81">
        <f t="shared" si="246"/>
        <v>0</v>
      </c>
      <c r="AK180" s="81">
        <f t="shared" si="246"/>
        <v>0</v>
      </c>
      <c r="AL180" s="81">
        <f t="shared" si="246"/>
        <v>0</v>
      </c>
    </row>
    <row r="181" spans="2:38" x14ac:dyDescent="0.35">
      <c r="D181" s="17" t="s">
        <v>323</v>
      </c>
      <c r="K181" s="59" t="str">
        <f t="shared" ref="K181:K183" si="247">CurrencyUnit.In</f>
        <v>MMJPY</v>
      </c>
      <c r="L181" s="60">
        <f t="shared" ref="L181:L182" si="248" xml:space="preserve"> SUM(O181:AL181)</f>
        <v>1300</v>
      </c>
      <c r="O181" s="81">
        <f>0-IF(O180=0,0,PPMT($M175,O180,$M177,$M174,0))</f>
        <v>0</v>
      </c>
      <c r="P181" s="81">
        <f t="shared" ref="P181" si="249">0-IF(P180=0,0,PPMT($M175,P180,$M177,$M174,0))</f>
        <v>0</v>
      </c>
      <c r="Q181" s="81">
        <f t="shared" ref="Q181" si="250">0-IF(Q180=0,0,PPMT($M175,Q180,$M177,$M174,0))</f>
        <v>0</v>
      </c>
      <c r="R181" s="81">
        <f t="shared" ref="R181" si="251">0-IF(R180=0,0,PPMT($M175,R180,$M177,$M174,0))</f>
        <v>0</v>
      </c>
      <c r="S181" s="81">
        <f t="shared" ref="S181" si="252">0-IF(S180=0,0,PPMT($M175,S180,$M177,$M174,0))</f>
        <v>0</v>
      </c>
      <c r="T181" s="81">
        <f t="shared" ref="T181" si="253">0-IF(T180=0,0,PPMT($M175,T180,$M177,$M174,0))</f>
        <v>74.093137623578968</v>
      </c>
      <c r="U181" s="81">
        <f t="shared" ref="U181" si="254">0-IF(U180=0,0,PPMT($M175,U180,$M177,$M174,0))</f>
        <v>75.723186651297709</v>
      </c>
      <c r="V181" s="81">
        <f t="shared" ref="V181" si="255">0-IF(V180=0,0,PPMT($M175,V180,$M177,$M174,0))</f>
        <v>77.389096757626263</v>
      </c>
      <c r="W181" s="81">
        <f t="shared" ref="W181" si="256">0-IF(W180=0,0,PPMT($M175,W180,$M177,$M174,0))</f>
        <v>79.091656886294047</v>
      </c>
      <c r="X181" s="81">
        <f t="shared" ref="X181" si="257">0-IF(X180=0,0,PPMT($M175,X180,$M177,$M174,0))</f>
        <v>80.831673337792509</v>
      </c>
      <c r="Y181" s="81">
        <f t="shared" ref="Y181" si="258">0-IF(Y180=0,0,PPMT($M175,Y180,$M177,$M174,0))</f>
        <v>82.609970151223948</v>
      </c>
      <c r="Z181" s="81">
        <f t="shared" ref="Z181" si="259">0-IF(Z180=0,0,PPMT($M175,Z180,$M177,$M174,0))</f>
        <v>84.427389494550866</v>
      </c>
      <c r="AA181" s="81">
        <f t="shared" ref="AA181" si="260">0-IF(AA180=0,0,PPMT($M175,AA180,$M177,$M174,0))</f>
        <v>86.284792063430999</v>
      </c>
      <c r="AB181" s="81">
        <f t="shared" ref="AB181" si="261">0-IF(AB180=0,0,PPMT($M175,AB180,$M177,$M174,0))</f>
        <v>88.183057488826478</v>
      </c>
      <c r="AC181" s="81">
        <f t="shared" ref="AC181" si="262">0-IF(AC180=0,0,PPMT($M175,AC180,$M177,$M174,0))</f>
        <v>90.12308475358067</v>
      </c>
      <c r="AD181" s="81">
        <f t="shared" ref="AD181" si="263">0-IF(AD180=0,0,PPMT($M175,AD180,$M177,$M174,0))</f>
        <v>92.105792618159427</v>
      </c>
      <c r="AE181" s="81">
        <f t="shared" ref="AE181" si="264">0-IF(AE180=0,0,PPMT($M175,AE180,$M177,$M174,0))</f>
        <v>94.132120055758946</v>
      </c>
      <c r="AF181" s="81">
        <f t="shared" ref="AF181" si="265">0-IF(AF180=0,0,PPMT($M175,AF180,$M177,$M174,0))</f>
        <v>96.203026696985631</v>
      </c>
      <c r="AG181" s="81">
        <f t="shared" ref="AG181" si="266">0-IF(AG180=0,0,PPMT($M175,AG180,$M177,$M174,0))</f>
        <v>98.319493284319321</v>
      </c>
      <c r="AH181" s="81">
        <f t="shared" ref="AH181" si="267">0-IF(AH180=0,0,PPMT($M175,AH180,$M177,$M174,0))</f>
        <v>100.48252213657435</v>
      </c>
      <c r="AI181" s="81">
        <f t="shared" ref="AI181" si="268">0-IF(AI180=0,0,PPMT($M175,AI180,$M177,$M174,0))</f>
        <v>0</v>
      </c>
      <c r="AJ181" s="81">
        <f t="shared" ref="AJ181" si="269">0-IF(AJ180=0,0,PPMT($M175,AJ180,$M177,$M174,0))</f>
        <v>0</v>
      </c>
      <c r="AK181" s="81">
        <f t="shared" ref="AK181" si="270">0-IF(AK180=0,0,PPMT($M175,AK180,$M177,$M174,0))</f>
        <v>0</v>
      </c>
      <c r="AL181" s="81">
        <f t="shared" ref="AL181" si="271">0-IF(AL180=0,0,PPMT($M175,AL180,$M177,$M174,0))</f>
        <v>0</v>
      </c>
    </row>
    <row r="182" spans="2:38" x14ac:dyDescent="0.35">
      <c r="D182" s="17" t="s">
        <v>214</v>
      </c>
      <c r="K182" s="59" t="str">
        <f t="shared" si="247"/>
        <v>MMJPY</v>
      </c>
      <c r="L182" s="60">
        <f t="shared" si="248"/>
        <v>240.39706435368458</v>
      </c>
      <c r="O182" s="81">
        <f>0-IF(O180=0,0,IPMT($M175,O180,$M177,$M174,0))</f>
        <v>0</v>
      </c>
      <c r="P182" s="81">
        <f t="shared" ref="P182:AL182" si="272">0-IF(P180=0,0,IPMT($M175,P180,$M177,$M174,0))</f>
        <v>0</v>
      </c>
      <c r="Q182" s="81">
        <f t="shared" si="272"/>
        <v>0</v>
      </c>
      <c r="R182" s="81">
        <f t="shared" si="272"/>
        <v>0</v>
      </c>
      <c r="S182" s="81">
        <f t="shared" si="272"/>
        <v>0</v>
      </c>
      <c r="T182" s="81">
        <f t="shared" si="272"/>
        <v>28.600000000000005</v>
      </c>
      <c r="U182" s="81">
        <f t="shared" si="272"/>
        <v>26.969950972281268</v>
      </c>
      <c r="V182" s="81">
        <f t="shared" si="272"/>
        <v>25.304040865952715</v>
      </c>
      <c r="W182" s="81">
        <f t="shared" si="272"/>
        <v>23.601480737284938</v>
      </c>
      <c r="X182" s="81">
        <f t="shared" si="272"/>
        <v>21.861464285786468</v>
      </c>
      <c r="Y182" s="81">
        <f t="shared" si="272"/>
        <v>20.083167472355036</v>
      </c>
      <c r="Z182" s="81">
        <f t="shared" si="272"/>
        <v>18.265748129028108</v>
      </c>
      <c r="AA182" s="81">
        <f t="shared" si="272"/>
        <v>16.408345560147989</v>
      </c>
      <c r="AB182" s="81">
        <f t="shared" si="272"/>
        <v>14.510080134752508</v>
      </c>
      <c r="AC182" s="81">
        <f t="shared" si="272"/>
        <v>12.570052869998324</v>
      </c>
      <c r="AD182" s="81">
        <f t="shared" si="272"/>
        <v>10.58734500541955</v>
      </c>
      <c r="AE182" s="81">
        <f t="shared" si="272"/>
        <v>8.5610175678200431</v>
      </c>
      <c r="AF182" s="81">
        <f t="shared" si="272"/>
        <v>6.4901109265933448</v>
      </c>
      <c r="AG182" s="81">
        <f t="shared" si="272"/>
        <v>4.37364433925966</v>
      </c>
      <c r="AH182" s="81">
        <f t="shared" si="272"/>
        <v>2.2106154870046355</v>
      </c>
      <c r="AI182" s="81">
        <f t="shared" si="272"/>
        <v>0</v>
      </c>
      <c r="AJ182" s="81">
        <f t="shared" si="272"/>
        <v>0</v>
      </c>
      <c r="AK182" s="81">
        <f t="shared" si="272"/>
        <v>0</v>
      </c>
      <c r="AL182" s="81">
        <f t="shared" si="272"/>
        <v>0</v>
      </c>
    </row>
    <row r="183" spans="2:38" x14ac:dyDescent="0.35">
      <c r="D183" s="8" t="s">
        <v>219</v>
      </c>
      <c r="E183" s="9"/>
      <c r="F183" s="9"/>
      <c r="G183" s="9"/>
      <c r="H183" s="9"/>
      <c r="I183" s="9"/>
      <c r="J183" s="9"/>
      <c r="K183" s="61" t="str">
        <f t="shared" si="247"/>
        <v>MMJPY</v>
      </c>
      <c r="L183" s="62">
        <f xml:space="preserve"> SUM(O183:AL183)</f>
        <v>1540.3970643536841</v>
      </c>
      <c r="M183" s="9"/>
      <c r="N183" s="9"/>
      <c r="O183" s="13">
        <f>SUM(O181:O182)</f>
        <v>0</v>
      </c>
      <c r="P183" s="13">
        <f>SUM(P181:P182)</f>
        <v>0</v>
      </c>
      <c r="Q183" s="13">
        <f>SUM(Q181:Q182)</f>
        <v>0</v>
      </c>
      <c r="R183" s="13">
        <f>SUM(R181:R182)</f>
        <v>0</v>
      </c>
      <c r="S183" s="13">
        <f t="shared" ref="S183" si="273">SUM(S181:S182)</f>
        <v>0</v>
      </c>
      <c r="T183" s="13">
        <f t="shared" ref="T183" si="274">SUM(T181:T182)</f>
        <v>102.69313762357898</v>
      </c>
      <c r="U183" s="13">
        <f t="shared" ref="U183" si="275">SUM(U181:U182)</f>
        <v>102.69313762357898</v>
      </c>
      <c r="V183" s="13">
        <f t="shared" ref="V183" si="276">SUM(V181:V182)</f>
        <v>102.69313762357898</v>
      </c>
      <c r="W183" s="13">
        <f t="shared" ref="W183" si="277">SUM(W181:W182)</f>
        <v>102.69313762357899</v>
      </c>
      <c r="X183" s="13">
        <f t="shared" ref="X183" si="278">SUM(X181:X182)</f>
        <v>102.69313762357898</v>
      </c>
      <c r="Y183" s="13">
        <f t="shared" ref="Y183" si="279">SUM(Y181:Y182)</f>
        <v>102.69313762357899</v>
      </c>
      <c r="Z183" s="13">
        <f t="shared" ref="Z183" si="280">SUM(Z181:Z182)</f>
        <v>102.69313762357898</v>
      </c>
      <c r="AA183" s="13">
        <f t="shared" ref="AA183" si="281">SUM(AA181:AA182)</f>
        <v>102.69313762357899</v>
      </c>
      <c r="AB183" s="13">
        <f t="shared" ref="AB183" si="282">SUM(AB181:AB182)</f>
        <v>102.69313762357899</v>
      </c>
      <c r="AC183" s="13">
        <f t="shared" ref="AC183" si="283">SUM(AC181:AC182)</f>
        <v>102.69313762357899</v>
      </c>
      <c r="AD183" s="13">
        <f t="shared" ref="AD183" si="284">SUM(AD181:AD182)</f>
        <v>102.69313762357898</v>
      </c>
      <c r="AE183" s="13">
        <f t="shared" ref="AE183" si="285">SUM(AE181:AE182)</f>
        <v>102.69313762357899</v>
      </c>
      <c r="AF183" s="13">
        <f t="shared" ref="AF183" si="286">SUM(AF181:AF182)</f>
        <v>102.69313762357898</v>
      </c>
      <c r="AG183" s="13">
        <f t="shared" ref="AG183" si="287">SUM(AG181:AG182)</f>
        <v>102.69313762357898</v>
      </c>
      <c r="AH183" s="13">
        <f t="shared" ref="AH183" si="288">SUM(AH181:AH182)</f>
        <v>102.69313762357898</v>
      </c>
      <c r="AI183" s="13">
        <f t="shared" ref="AI183" si="289">SUM(AI181:AI182)</f>
        <v>0</v>
      </c>
      <c r="AJ183" s="13">
        <f t="shared" ref="AJ183" si="290">SUM(AJ181:AJ182)</f>
        <v>0</v>
      </c>
      <c r="AK183" s="13">
        <f t="shared" ref="AK183" si="291">SUM(AK181:AK182)</f>
        <v>0</v>
      </c>
      <c r="AL183" s="13">
        <f t="shared" ref="AL183" si="292">SUM(AL181:AL182)</f>
        <v>0</v>
      </c>
    </row>
    <row r="185" spans="2:38" ht="19.5" x14ac:dyDescent="0.35">
      <c r="B185" s="51" t="s">
        <v>370</v>
      </c>
    </row>
    <row r="186" spans="2:38" x14ac:dyDescent="0.35">
      <c r="C186" s="16" t="s">
        <v>310</v>
      </c>
    </row>
    <row r="187" spans="2:38" x14ac:dyDescent="0.35">
      <c r="D187" s="17" t="s">
        <v>311</v>
      </c>
      <c r="K187" s="59" t="str">
        <f t="shared" ref="K187" si="293">CurrencyUnit.In</f>
        <v>MMJPY</v>
      </c>
      <c r="M187" s="100">
        <f>'Actual Data'!M238</f>
        <v>2200</v>
      </c>
      <c r="O187" s="81"/>
    </row>
    <row r="188" spans="2:38" x14ac:dyDescent="0.35">
      <c r="D188" s="17" t="s">
        <v>312</v>
      </c>
      <c r="K188" s="59" t="s">
        <v>246</v>
      </c>
      <c r="M188" s="101">
        <f>'Actual Data'!M239</f>
        <v>2.5000000000000001E-2</v>
      </c>
    </row>
    <row r="189" spans="2:38" x14ac:dyDescent="0.35">
      <c r="D189" s="17" t="s">
        <v>313</v>
      </c>
      <c r="K189" s="59" t="s">
        <v>26</v>
      </c>
      <c r="M189" s="102">
        <f>'Actual Data'!M240</f>
        <v>45383</v>
      </c>
    </row>
    <row r="190" spans="2:38" x14ac:dyDescent="0.35">
      <c r="D190" s="17" t="s">
        <v>314</v>
      </c>
      <c r="K190" s="59" t="s">
        <v>63</v>
      </c>
      <c r="M190" s="100">
        <f>'Actual Data'!M241</f>
        <v>15</v>
      </c>
    </row>
    <row r="192" spans="2:38" x14ac:dyDescent="0.35">
      <c r="C192" s="16" t="s">
        <v>321</v>
      </c>
    </row>
    <row r="193" spans="1:38" x14ac:dyDescent="0.35">
      <c r="D193" s="17" t="s">
        <v>322</v>
      </c>
      <c r="K193" s="59" t="s">
        <v>61</v>
      </c>
      <c r="O193" s="81">
        <f>IFERROR(IF(DATEDIF($M189,O$7,"Y")+1&gt;$M190,0,DATEDIF($M189,O$7,"Y")+1),0)</f>
        <v>0</v>
      </c>
      <c r="P193" s="81">
        <f t="shared" ref="P193:AL193" si="294">IFERROR(IF(DATEDIF($M189,P$7,"Y")+1&gt;$M190,0,DATEDIF($M189,P$7,"Y")+1),0)</f>
        <v>0</v>
      </c>
      <c r="Q193" s="81">
        <f t="shared" si="294"/>
        <v>0</v>
      </c>
      <c r="R193" s="81">
        <f t="shared" si="294"/>
        <v>0</v>
      </c>
      <c r="S193" s="81">
        <f t="shared" si="294"/>
        <v>0</v>
      </c>
      <c r="T193" s="81">
        <f t="shared" si="294"/>
        <v>0</v>
      </c>
      <c r="U193" s="81">
        <f t="shared" si="294"/>
        <v>1</v>
      </c>
      <c r="V193" s="81">
        <f t="shared" si="294"/>
        <v>2</v>
      </c>
      <c r="W193" s="81">
        <f t="shared" si="294"/>
        <v>3</v>
      </c>
      <c r="X193" s="81">
        <f t="shared" si="294"/>
        <v>4</v>
      </c>
      <c r="Y193" s="81">
        <f t="shared" si="294"/>
        <v>5</v>
      </c>
      <c r="Z193" s="81">
        <f t="shared" si="294"/>
        <v>6</v>
      </c>
      <c r="AA193" s="81">
        <f t="shared" si="294"/>
        <v>7</v>
      </c>
      <c r="AB193" s="81">
        <f t="shared" si="294"/>
        <v>8</v>
      </c>
      <c r="AC193" s="81">
        <f t="shared" si="294"/>
        <v>9</v>
      </c>
      <c r="AD193" s="81">
        <f t="shared" si="294"/>
        <v>10</v>
      </c>
      <c r="AE193" s="81">
        <f t="shared" si="294"/>
        <v>11</v>
      </c>
      <c r="AF193" s="81">
        <f t="shared" si="294"/>
        <v>12</v>
      </c>
      <c r="AG193" s="81">
        <f t="shared" si="294"/>
        <v>13</v>
      </c>
      <c r="AH193" s="81">
        <f t="shared" si="294"/>
        <v>14</v>
      </c>
      <c r="AI193" s="81">
        <f t="shared" si="294"/>
        <v>15</v>
      </c>
      <c r="AJ193" s="81">
        <f t="shared" si="294"/>
        <v>0</v>
      </c>
      <c r="AK193" s="81">
        <f t="shared" si="294"/>
        <v>0</v>
      </c>
      <c r="AL193" s="81">
        <f t="shared" si="294"/>
        <v>0</v>
      </c>
    </row>
    <row r="194" spans="1:38" x14ac:dyDescent="0.35">
      <c r="D194" s="17" t="s">
        <v>323</v>
      </c>
      <c r="K194" s="59" t="str">
        <f t="shared" ref="K194:K196" si="295">CurrencyUnit.In</f>
        <v>MMJPY</v>
      </c>
      <c r="L194" s="60">
        <f t="shared" ref="L194:L195" si="296" xml:space="preserve"> SUM(O194:AL194)</f>
        <v>2200</v>
      </c>
      <c r="O194" s="81">
        <f>0-IF(O193=0,0,PPMT($M188,O193,$M190,$M187,0))</f>
        <v>0</v>
      </c>
      <c r="P194" s="81">
        <f t="shared" ref="P194" si="297">0-IF(P193=0,0,PPMT($M188,P193,$M190,$M187,0))</f>
        <v>0</v>
      </c>
      <c r="Q194" s="81">
        <f t="shared" ref="Q194" si="298">0-IF(Q193=0,0,PPMT($M188,Q193,$M190,$M187,0))</f>
        <v>0</v>
      </c>
      <c r="R194" s="81">
        <f t="shared" ref="R194" si="299">0-IF(R193=0,0,PPMT($M188,R193,$M190,$M187,0))</f>
        <v>0</v>
      </c>
      <c r="S194" s="81">
        <f t="shared" ref="S194" si="300">0-IF(S193=0,0,PPMT($M188,S193,$M190,$M187,0))</f>
        <v>0</v>
      </c>
      <c r="T194" s="81">
        <f t="shared" ref="T194" si="301">0-IF(T193=0,0,PPMT($M188,T193,$M190,$M187,0))</f>
        <v>0</v>
      </c>
      <c r="U194" s="81">
        <f t="shared" ref="U194" si="302">0-IF(U193=0,0,PPMT($M188,U193,$M190,$M187,0))</f>
        <v>122.68620331337377</v>
      </c>
      <c r="V194" s="81">
        <f t="shared" ref="V194" si="303">0-IF(V193=0,0,PPMT($M188,V193,$M190,$M187,0))</f>
        <v>125.75335839620811</v>
      </c>
      <c r="W194" s="81">
        <f t="shared" ref="W194" si="304">0-IF(W193=0,0,PPMT($M188,W193,$M190,$M187,0))</f>
        <v>128.89719235611332</v>
      </c>
      <c r="X194" s="81">
        <f t="shared" ref="X194" si="305">0-IF(X193=0,0,PPMT($M188,X193,$M190,$M187,0))</f>
        <v>132.11962216501615</v>
      </c>
      <c r="Y194" s="81">
        <f t="shared" ref="Y194" si="306">0-IF(Y193=0,0,PPMT($M188,Y193,$M190,$M187,0))</f>
        <v>135.42261271914157</v>
      </c>
      <c r="Z194" s="81">
        <f t="shared" ref="Z194" si="307">0-IF(Z193=0,0,PPMT($M188,Z193,$M190,$M187,0))</f>
        <v>138.80817803712009</v>
      </c>
      <c r="AA194" s="81">
        <f t="shared" ref="AA194" si="308">0-IF(AA193=0,0,PPMT($M188,AA193,$M190,$M187,0))</f>
        <v>142.27838248804809</v>
      </c>
      <c r="AB194" s="81">
        <f t="shared" ref="AB194" si="309">0-IF(AB193=0,0,PPMT($M188,AB193,$M190,$M187,0))</f>
        <v>145.8353420502493</v>
      </c>
      <c r="AC194" s="81">
        <f t="shared" ref="AC194" si="310">0-IF(AC193=0,0,PPMT($M188,AC193,$M190,$M187,0))</f>
        <v>149.48122560150554</v>
      </c>
      <c r="AD194" s="81">
        <f t="shared" ref="AD194" si="311">0-IF(AD193=0,0,PPMT($M188,AD193,$M190,$M187,0))</f>
        <v>153.21825624154317</v>
      </c>
      <c r="AE194" s="81">
        <f t="shared" ref="AE194" si="312">0-IF(AE193=0,0,PPMT($M188,AE193,$M190,$M187,0))</f>
        <v>157.04871264758177</v>
      </c>
      <c r="AF194" s="81">
        <f t="shared" ref="AF194" si="313">0-IF(AF193=0,0,PPMT($M188,AF193,$M190,$M187,0))</f>
        <v>160.97493046377133</v>
      </c>
      <c r="AG194" s="81">
        <f t="shared" ref="AG194" si="314">0-IF(AG193=0,0,PPMT($M188,AG193,$M190,$M187,0))</f>
        <v>164.99930372536559</v>
      </c>
      <c r="AH194" s="81">
        <f t="shared" ref="AH194" si="315">0-IF(AH193=0,0,PPMT($M188,AH193,$M190,$M187,0))</f>
        <v>169.12428631849974</v>
      </c>
      <c r="AI194" s="81">
        <f t="shared" ref="AI194" si="316">0-IF(AI193=0,0,PPMT($M188,AI193,$M190,$M187,0))</f>
        <v>173.35239347646223</v>
      </c>
      <c r="AJ194" s="81">
        <f t="shared" ref="AJ194" si="317">0-IF(AJ193=0,0,PPMT($M188,AJ193,$M190,$M187,0))</f>
        <v>0</v>
      </c>
      <c r="AK194" s="81">
        <f t="shared" ref="AK194" si="318">0-IF(AK193=0,0,PPMT($M188,AK193,$M190,$M187,0))</f>
        <v>0</v>
      </c>
      <c r="AL194" s="81">
        <f t="shared" ref="AL194" si="319">0-IF(AL193=0,0,PPMT($M188,AL193,$M190,$M187,0))</f>
        <v>0</v>
      </c>
    </row>
    <row r="195" spans="1:38" x14ac:dyDescent="0.35">
      <c r="D195" s="17" t="s">
        <v>214</v>
      </c>
      <c r="K195" s="59" t="str">
        <f t="shared" si="295"/>
        <v>MMJPY</v>
      </c>
      <c r="L195" s="60">
        <f t="shared" si="296"/>
        <v>465.29304970060684</v>
      </c>
      <c r="O195" s="81">
        <f>0-IF(O193=0,0,IPMT($M188,O193,$M190,$M187,0))</f>
        <v>0</v>
      </c>
      <c r="P195" s="81">
        <f t="shared" ref="P195:AL195" si="320">0-IF(P193=0,0,IPMT($M188,P193,$M190,$M187,0))</f>
        <v>0</v>
      </c>
      <c r="Q195" s="81">
        <f t="shared" si="320"/>
        <v>0</v>
      </c>
      <c r="R195" s="81">
        <f t="shared" si="320"/>
        <v>0</v>
      </c>
      <c r="S195" s="81">
        <f t="shared" si="320"/>
        <v>0</v>
      </c>
      <c r="T195" s="81">
        <f t="shared" si="320"/>
        <v>0</v>
      </c>
      <c r="U195" s="81">
        <f t="shared" si="320"/>
        <v>55</v>
      </c>
      <c r="V195" s="81">
        <f t="shared" si="320"/>
        <v>51.932844917165653</v>
      </c>
      <c r="W195" s="81">
        <f t="shared" si="320"/>
        <v>48.789010957260444</v>
      </c>
      <c r="X195" s="81">
        <f t="shared" si="320"/>
        <v>45.566581148357614</v>
      </c>
      <c r="Y195" s="81">
        <f t="shared" si="320"/>
        <v>42.26359059423222</v>
      </c>
      <c r="Z195" s="81">
        <f t="shared" si="320"/>
        <v>38.87802527625368</v>
      </c>
      <c r="AA195" s="81">
        <f t="shared" si="320"/>
        <v>35.407820825325672</v>
      </c>
      <c r="AB195" s="81">
        <f t="shared" si="320"/>
        <v>31.850861263124468</v>
      </c>
      <c r="AC195" s="81">
        <f t="shared" si="320"/>
        <v>28.204977711868239</v>
      </c>
      <c r="AD195" s="81">
        <f t="shared" si="320"/>
        <v>24.467947071830597</v>
      </c>
      <c r="AE195" s="81">
        <f t="shared" si="320"/>
        <v>20.637490665792015</v>
      </c>
      <c r="AF195" s="81">
        <f t="shared" si="320"/>
        <v>16.711272849602473</v>
      </c>
      <c r="AG195" s="81">
        <f t="shared" si="320"/>
        <v>12.686899588008192</v>
      </c>
      <c r="AH195" s="81">
        <f t="shared" si="320"/>
        <v>8.5619169948740517</v>
      </c>
      <c r="AI195" s="81">
        <f t="shared" si="320"/>
        <v>4.3338098369115565</v>
      </c>
      <c r="AJ195" s="81">
        <f t="shared" si="320"/>
        <v>0</v>
      </c>
      <c r="AK195" s="81">
        <f t="shared" si="320"/>
        <v>0</v>
      </c>
      <c r="AL195" s="81">
        <f t="shared" si="320"/>
        <v>0</v>
      </c>
    </row>
    <row r="196" spans="1:38" x14ac:dyDescent="0.35">
      <c r="D196" s="8" t="s">
        <v>219</v>
      </c>
      <c r="E196" s="9"/>
      <c r="F196" s="9"/>
      <c r="G196" s="9"/>
      <c r="H196" s="9"/>
      <c r="I196" s="9"/>
      <c r="J196" s="9"/>
      <c r="K196" s="61" t="str">
        <f t="shared" si="295"/>
        <v>MMJPY</v>
      </c>
      <c r="L196" s="62">
        <f xml:space="preserve"> SUM(O196:AL196)</f>
        <v>2665.2930497006073</v>
      </c>
      <c r="M196" s="9"/>
      <c r="N196" s="9"/>
      <c r="O196" s="13">
        <f>SUM(O194:O195)</f>
        <v>0</v>
      </c>
      <c r="P196" s="13">
        <f>SUM(P194:P195)</f>
        <v>0</v>
      </c>
      <c r="Q196" s="13">
        <f>SUM(Q194:Q195)</f>
        <v>0</v>
      </c>
      <c r="R196" s="13">
        <f>SUM(R194:R195)</f>
        <v>0</v>
      </c>
      <c r="S196" s="13">
        <f>SUM(S194:S195)</f>
        <v>0</v>
      </c>
      <c r="T196" s="13">
        <f t="shared" ref="T196" si="321">SUM(T194:T195)</f>
        <v>0</v>
      </c>
      <c r="U196" s="13">
        <f t="shared" ref="U196" si="322">SUM(U194:U195)</f>
        <v>177.68620331337377</v>
      </c>
      <c r="V196" s="13">
        <f t="shared" ref="V196" si="323">SUM(V194:V195)</f>
        <v>177.68620331337377</v>
      </c>
      <c r="W196" s="13">
        <f t="shared" ref="W196" si="324">SUM(W194:W195)</f>
        <v>177.68620331337377</v>
      </c>
      <c r="X196" s="13">
        <f t="shared" ref="X196" si="325">SUM(X194:X195)</f>
        <v>177.68620331337377</v>
      </c>
      <c r="Y196" s="13">
        <f t="shared" ref="Y196" si="326">SUM(Y194:Y195)</f>
        <v>177.6862033133738</v>
      </c>
      <c r="Z196" s="13">
        <f t="shared" ref="Z196" si="327">SUM(Z194:Z195)</f>
        <v>177.68620331337377</v>
      </c>
      <c r="AA196" s="13">
        <f t="shared" ref="AA196" si="328">SUM(AA194:AA195)</f>
        <v>177.68620331337377</v>
      </c>
      <c r="AB196" s="13">
        <f t="shared" ref="AB196" si="329">SUM(AB194:AB195)</f>
        <v>177.68620331337377</v>
      </c>
      <c r="AC196" s="13">
        <f t="shared" ref="AC196" si="330">SUM(AC194:AC195)</f>
        <v>177.68620331337377</v>
      </c>
      <c r="AD196" s="13">
        <f t="shared" ref="AD196" si="331">SUM(AD194:AD195)</f>
        <v>177.68620331337377</v>
      </c>
      <c r="AE196" s="13">
        <f t="shared" ref="AE196" si="332">SUM(AE194:AE195)</f>
        <v>177.68620331337377</v>
      </c>
      <c r="AF196" s="13">
        <f t="shared" ref="AF196" si="333">SUM(AF194:AF195)</f>
        <v>177.6862033133738</v>
      </c>
      <c r="AG196" s="13">
        <f t="shared" ref="AG196" si="334">SUM(AG194:AG195)</f>
        <v>177.6862033133738</v>
      </c>
      <c r="AH196" s="13">
        <f t="shared" ref="AH196" si="335">SUM(AH194:AH195)</f>
        <v>177.6862033133738</v>
      </c>
      <c r="AI196" s="13">
        <f t="shared" ref="AI196" si="336">SUM(AI194:AI195)</f>
        <v>177.6862033133738</v>
      </c>
      <c r="AJ196" s="13">
        <f t="shared" ref="AJ196" si="337">SUM(AJ194:AJ195)</f>
        <v>0</v>
      </c>
      <c r="AK196" s="13">
        <f t="shared" ref="AK196" si="338">SUM(AK194:AK195)</f>
        <v>0</v>
      </c>
      <c r="AL196" s="13">
        <f t="shared" ref="AL196" si="339">SUM(AL194:AL195)</f>
        <v>0</v>
      </c>
    </row>
    <row r="199" spans="1:38" ht="20.25" thickBot="1" x14ac:dyDescent="0.4">
      <c r="A199" s="72" t="s">
        <v>233</v>
      </c>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row>
  </sheetData>
  <phoneticPr fontId="2"/>
  <conditionalFormatting sqref="O5:AL5">
    <cfRule type="expression" dxfId="281" priority="515">
      <formula>O5="Fcst"</formula>
    </cfRule>
    <cfRule type="expression" dxfId="280" priority="516">
      <formula>O5="Act"</formula>
    </cfRule>
  </conditionalFormatting>
  <conditionalFormatting sqref="J4">
    <cfRule type="expression" dxfId="279" priority="513">
      <formula>J4=TRUE</formula>
    </cfRule>
    <cfRule type="expression" dxfId="278" priority="514">
      <formula>J4=FALSE</formula>
    </cfRule>
  </conditionalFormatting>
  <conditionalFormatting sqref="J3">
    <cfRule type="expression" dxfId="277" priority="511">
      <formula>J3="OK"</formula>
    </cfRule>
    <cfRule type="expression" dxfId="276" priority="512">
      <formula>J3="ERROR"</formula>
    </cfRule>
  </conditionalFormatting>
  <conditionalFormatting sqref="O9:AL10">
    <cfRule type="cellIs" dxfId="275" priority="517" stopIfTrue="1" operator="equal">
      <formula>TRUE</formula>
    </cfRule>
    <cfRule type="cellIs" dxfId="274" priority="518" stopIfTrue="1" operator="equal">
      <formula>FALSE</formula>
    </cfRule>
  </conditionalFormatting>
  <conditionalFormatting sqref="AA5:AD5">
    <cfRule type="expression" dxfId="273" priority="103">
      <formula>AA5="Fcst"</formula>
    </cfRule>
    <cfRule type="expression" dxfId="272" priority="104">
      <formula>AA5="Act"</formula>
    </cfRule>
  </conditionalFormatting>
  <conditionalFormatting sqref="AA9:AD10">
    <cfRule type="cellIs" dxfId="271" priority="105" stopIfTrue="1" operator="equal">
      <formula>TRUE</formula>
    </cfRule>
    <cfRule type="cellIs" dxfId="270" priority="106" stopIfTrue="1" operator="equal">
      <formula>FALSE</formula>
    </cfRule>
  </conditionalFormatting>
  <conditionalFormatting sqref="O124:AL124">
    <cfRule type="cellIs" dxfId="269" priority="5" stopIfTrue="1" operator="equal">
      <formula>TRUE</formula>
    </cfRule>
    <cfRule type="cellIs" dxfId="268" priority="6" stopIfTrue="1" operator="equal">
      <formula>FALSE</formula>
    </cfRule>
  </conditionalFormatting>
  <conditionalFormatting sqref="AA124:AD124">
    <cfRule type="cellIs" dxfId="267" priority="3" stopIfTrue="1" operator="equal">
      <formula>TRUE</formula>
    </cfRule>
    <cfRule type="cellIs" dxfId="266" priority="4" stopIfTrue="1" operator="equal">
      <formula>FALSE</formula>
    </cfRule>
  </conditionalFormatting>
  <conditionalFormatting sqref="O132:AL132">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00"/>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2" sqref="O2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1: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1: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1: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1: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1: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1: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1: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1: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1: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1: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1: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1: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1: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400" spans="1:38" ht="20.25" thickBot="1" x14ac:dyDescent="0.4">
      <c r="A400" s="72" t="s">
        <v>233</v>
      </c>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2" sqref="O2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0">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0">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0">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0">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0">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0">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08"/>
      <c r="P208" s="108"/>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2022-06-23T04:19:35Z</dcterms:modified>
</cp:coreProperties>
</file>