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8 - Ship Case\"/>
    </mc:Choice>
  </mc:AlternateContent>
  <xr:revisionPtr revIDLastSave="0" documentId="8_{8FCAE164-25E8-4584-A0D7-BA9E1102880B}"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7" i="13" l="1"/>
  <c r="Q217" i="13"/>
  <c r="P217" i="13"/>
  <c r="O217" i="13"/>
  <c r="K207" i="13"/>
  <c r="K211" i="13"/>
  <c r="K210" i="13"/>
  <c r="K209" i="13"/>
  <c r="K216" i="13"/>
  <c r="O210" i="13"/>
  <c r="K217" i="13"/>
  <c r="K215" i="13"/>
  <c r="K214" i="13"/>
  <c r="R241" i="13"/>
  <c r="R46" i="13" s="1"/>
  <c r="Q241" i="13"/>
  <c r="Q46" i="13" s="1"/>
  <c r="P241" i="13"/>
  <c r="P46" i="13" s="1"/>
  <c r="O241" i="13"/>
  <c r="O46" i="13" s="1"/>
  <c r="R239" i="13"/>
  <c r="Q239" i="13"/>
  <c r="P239" i="13"/>
  <c r="O239" i="13"/>
  <c r="P233" i="13"/>
  <c r="Q233" i="13"/>
  <c r="R233" i="13"/>
  <c r="O233" i="13"/>
  <c r="K241" i="13"/>
  <c r="K240" i="13"/>
  <c r="AL239" i="13"/>
  <c r="AK239" i="13"/>
  <c r="AJ239" i="13"/>
  <c r="AI239" i="13"/>
  <c r="AH239" i="13"/>
  <c r="AG239" i="13"/>
  <c r="AF239" i="13"/>
  <c r="AE239" i="13"/>
  <c r="AD239" i="13"/>
  <c r="AC239" i="13"/>
  <c r="AB239" i="13"/>
  <c r="AA239" i="13"/>
  <c r="Z239" i="13"/>
  <c r="Y239" i="13"/>
  <c r="X239" i="13"/>
  <c r="W239" i="13"/>
  <c r="V239" i="13"/>
  <c r="U239" i="13"/>
  <c r="T239" i="13"/>
  <c r="S239" i="13"/>
  <c r="K235" i="13"/>
  <c r="R234" i="13"/>
  <c r="Q234" i="13"/>
  <c r="P234" i="13"/>
  <c r="O234" i="13"/>
  <c r="K233" i="13"/>
  <c r="R229" i="13"/>
  <c r="R45" i="13" s="1"/>
  <c r="Q229" i="13"/>
  <c r="Q45" i="13" s="1"/>
  <c r="P229" i="13"/>
  <c r="P45" i="13" s="1"/>
  <c r="O229" i="13"/>
  <c r="O45" i="13" s="1"/>
  <c r="K223" i="13"/>
  <c r="R222" i="13"/>
  <c r="Q222" i="13"/>
  <c r="P222" i="13"/>
  <c r="O222" i="13"/>
  <c r="R221" i="13"/>
  <c r="Q221" i="13"/>
  <c r="P221" i="13"/>
  <c r="O221" i="13"/>
  <c r="K221" i="13"/>
  <c r="Q227" i="13"/>
  <c r="P227" i="13"/>
  <c r="O227" i="13"/>
  <c r="K229" i="13"/>
  <c r="K228" i="13"/>
  <c r="AL227" i="13"/>
  <c r="AK227" i="13"/>
  <c r="AJ227" i="13"/>
  <c r="AI227" i="13"/>
  <c r="AH227" i="13"/>
  <c r="AG227" i="13"/>
  <c r="AF227" i="13"/>
  <c r="AE227" i="13"/>
  <c r="AD227" i="13"/>
  <c r="AC227" i="13"/>
  <c r="AB227" i="13"/>
  <c r="AA227" i="13"/>
  <c r="Z227" i="13"/>
  <c r="Y227" i="13"/>
  <c r="X227" i="13"/>
  <c r="W227" i="13"/>
  <c r="V227" i="13"/>
  <c r="U227" i="13"/>
  <c r="T227" i="13"/>
  <c r="S227" i="13"/>
  <c r="R227"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AL61" i="13"/>
  <c r="AK61" i="13"/>
  <c r="AJ61" i="13"/>
  <c r="AI61" i="13"/>
  <c r="AH61" i="13"/>
  <c r="AG61" i="13"/>
  <c r="AF61" i="13"/>
  <c r="AE61" i="13"/>
  <c r="AD61" i="13"/>
  <c r="AC61" i="13"/>
  <c r="AB61" i="13"/>
  <c r="AA61" i="13"/>
  <c r="Z61" i="13"/>
  <c r="Y61" i="13"/>
  <c r="X61" i="13"/>
  <c r="W61" i="13"/>
  <c r="V61" i="13"/>
  <c r="U61" i="13"/>
  <c r="T61" i="13"/>
  <c r="S61" i="13"/>
  <c r="R61" i="13"/>
  <c r="Q61" i="13"/>
  <c r="P61" i="13"/>
  <c r="K72" i="13"/>
  <c r="K71" i="13"/>
  <c r="O68" i="13"/>
  <c r="K68" i="13"/>
  <c r="K67" i="13"/>
  <c r="K66" i="13"/>
  <c r="K65" i="13"/>
  <c r="K64" i="13"/>
  <c r="O61"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287" i="13"/>
  <c r="M286" i="13"/>
  <c r="M285" i="13"/>
  <c r="M284" i="13"/>
  <c r="K293" i="13"/>
  <c r="K292" i="13"/>
  <c r="K291" i="13"/>
  <c r="K284" i="13"/>
  <c r="M274" i="13"/>
  <c r="M273" i="13"/>
  <c r="M272" i="13"/>
  <c r="M271" i="13"/>
  <c r="K280" i="13"/>
  <c r="K279" i="13"/>
  <c r="K278" i="13"/>
  <c r="K271" i="13"/>
  <c r="M261" i="13"/>
  <c r="M260" i="13"/>
  <c r="M259" i="13"/>
  <c r="M258" i="13"/>
  <c r="K267" i="13"/>
  <c r="K266" i="13"/>
  <c r="K265" i="13"/>
  <c r="K258" i="13"/>
  <c r="K254" i="13"/>
  <c r="K253" i="13"/>
  <c r="K252" i="13"/>
  <c r="M248" i="13"/>
  <c r="M247" i="13"/>
  <c r="M246" i="13"/>
  <c r="M245" i="13"/>
  <c r="K24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R235" i="13" l="1"/>
  <c r="P235" i="13"/>
  <c r="O235" i="13"/>
  <c r="M236" i="13" s="1"/>
  <c r="M240" i="13" s="1"/>
  <c r="Q235" i="13"/>
  <c r="Q223" i="13"/>
  <c r="L234" i="13"/>
  <c r="L239" i="13"/>
  <c r="O223" i="13"/>
  <c r="P223" i="13"/>
  <c r="R223" i="13"/>
  <c r="L222" i="13"/>
  <c r="L188" i="13"/>
  <c r="L227" i="13"/>
  <c r="R189" i="13"/>
  <c r="R191" i="13" s="1"/>
  <c r="R197" i="13" s="1"/>
  <c r="Q189" i="13"/>
  <c r="Q191" i="13" s="1"/>
  <c r="Q197" i="13" s="1"/>
  <c r="P189" i="13"/>
  <c r="P191" i="13" s="1"/>
  <c r="P197" i="13" s="1"/>
  <c r="O189" i="13"/>
  <c r="O191" i="13" s="1"/>
  <c r="O197" i="13" s="1"/>
  <c r="L184" i="13"/>
  <c r="L182" i="13"/>
  <c r="L187" i="13"/>
  <c r="Z72" i="13"/>
  <c r="V72" i="13"/>
  <c r="AD72" i="13"/>
  <c r="AL72" i="13"/>
  <c r="Y72" i="13"/>
  <c r="AG72" i="13"/>
  <c r="AF72" i="13"/>
  <c r="T72" i="13"/>
  <c r="AB72" i="13"/>
  <c r="AJ72" i="13"/>
  <c r="P72" i="13"/>
  <c r="O72" i="13"/>
  <c r="X72" i="13"/>
  <c r="AC72" i="13"/>
  <c r="Q72" i="13"/>
  <c r="AH72" i="13"/>
  <c r="AK72" i="13"/>
  <c r="S72" i="13"/>
  <c r="AA72" i="13"/>
  <c r="AI72" i="13"/>
  <c r="U72" i="13"/>
  <c r="W72" i="13"/>
  <c r="AE72" i="13"/>
  <c r="R72" i="13"/>
  <c r="O72" i="14"/>
  <c r="O73" i="14" s="1"/>
  <c r="M145" i="13"/>
  <c r="AC146" i="13" s="1"/>
  <c r="AC32" i="13" s="1"/>
  <c r="M141" i="13"/>
  <c r="AK142" i="13" s="1"/>
  <c r="AK31" i="13" s="1"/>
  <c r="S241" i="13" l="1"/>
  <c r="S46" i="13" s="1"/>
  <c r="M224" i="13"/>
  <c r="M190" i="13"/>
  <c r="X142" i="13"/>
  <c r="X31" i="13" s="1"/>
  <c r="AB142" i="13"/>
  <c r="AB31" i="13" s="1"/>
  <c r="AA146" i="13"/>
  <c r="AA32" i="13" s="1"/>
  <c r="U142" i="13"/>
  <c r="U31" i="13" s="1"/>
  <c r="AK146" i="13"/>
  <c r="AK32" i="13" s="1"/>
  <c r="AJ142" i="13"/>
  <c r="AJ31" i="13" s="1"/>
  <c r="V142" i="13"/>
  <c r="V31" i="13" s="1"/>
  <c r="AI142" i="13"/>
  <c r="AI31" i="13" s="1"/>
  <c r="AJ146" i="13"/>
  <c r="AJ32" i="13" s="1"/>
  <c r="W142" i="13"/>
  <c r="W31" i="13" s="1"/>
  <c r="AD146" i="13"/>
  <c r="AD32" i="13" s="1"/>
  <c r="Y142" i="13"/>
  <c r="Y31" i="13" s="1"/>
  <c r="S142" i="13"/>
  <c r="S31" i="13" s="1"/>
  <c r="AF146" i="13"/>
  <c r="AF32" i="13" s="1"/>
  <c r="AH146" i="13"/>
  <c r="AH32" i="13" s="1"/>
  <c r="AB146" i="13"/>
  <c r="AB32" i="13" s="1"/>
  <c r="AL142" i="13"/>
  <c r="AL31" i="13" s="1"/>
  <c r="Z146" i="13"/>
  <c r="Z32" i="13" s="1"/>
  <c r="AE146" i="13"/>
  <c r="AE32" i="13" s="1"/>
  <c r="AC142" i="13"/>
  <c r="AC31" i="13" s="1"/>
  <c r="AG146" i="13"/>
  <c r="AG32" i="13" s="1"/>
  <c r="AL146" i="13"/>
  <c r="AL32" i="13" s="1"/>
  <c r="T142" i="13"/>
  <c r="T31" i="13" s="1"/>
  <c r="AE142" i="13"/>
  <c r="AE31" i="13" s="1"/>
  <c r="AD142" i="13"/>
  <c r="AD31" i="13" s="1"/>
  <c r="AG142" i="13"/>
  <c r="AG31" i="13" s="1"/>
  <c r="Y146" i="13"/>
  <c r="Y32" i="13" s="1"/>
  <c r="AA142" i="13"/>
  <c r="AA31" i="13" s="1"/>
  <c r="AF142" i="13"/>
  <c r="AF31" i="13" s="1"/>
  <c r="AH142" i="13"/>
  <c r="AH31" i="13" s="1"/>
  <c r="Z142" i="13"/>
  <c r="Z31" i="13" s="1"/>
  <c r="AI146" i="13"/>
  <c r="AI32" i="13" s="1"/>
  <c r="X146" i="13"/>
  <c r="X32" i="13" s="1"/>
  <c r="W146" i="13"/>
  <c r="W32" i="13" s="1"/>
  <c r="V146" i="13"/>
  <c r="V32" i="13" s="1"/>
  <c r="U146" i="13"/>
  <c r="U32" i="13" s="1"/>
  <c r="T146" i="13"/>
  <c r="T32" i="13" s="1"/>
  <c r="S146" i="13"/>
  <c r="S32" i="13" s="1"/>
  <c r="M228" i="13" l="1"/>
  <c r="AJ229" i="13" s="1"/>
  <c r="AJ45" i="13" s="1"/>
  <c r="AA191" i="13"/>
  <c r="AA197" i="13" s="1"/>
  <c r="M203" i="13"/>
  <c r="M204" i="13" s="1"/>
  <c r="M208" i="13" s="1"/>
  <c r="Z241" i="13"/>
  <c r="Z46" i="13" s="1"/>
  <c r="AH241" i="13"/>
  <c r="AH46" i="13" s="1"/>
  <c r="AG241" i="13"/>
  <c r="AG46" i="13" s="1"/>
  <c r="AD241" i="13"/>
  <c r="AD46" i="13" s="1"/>
  <c r="T241" i="13"/>
  <c r="T46" i="13" s="1"/>
  <c r="AJ241" i="13"/>
  <c r="AJ46" i="13" s="1"/>
  <c r="AK241" i="13"/>
  <c r="AK46" i="13" s="1"/>
  <c r="U241" i="13"/>
  <c r="U46" i="13" s="1"/>
  <c r="AC241" i="13"/>
  <c r="AC46" i="13" s="1"/>
  <c r="AI241" i="13"/>
  <c r="AI46" i="13" s="1"/>
  <c r="AB241" i="13"/>
  <c r="AB46" i="13" s="1"/>
  <c r="AA241" i="13"/>
  <c r="AA46" i="13" s="1"/>
  <c r="AE241" i="13"/>
  <c r="AE46" i="13" s="1"/>
  <c r="X241" i="13"/>
  <c r="X46" i="13" s="1"/>
  <c r="Y241" i="13"/>
  <c r="Y46" i="13" s="1"/>
  <c r="V241" i="13"/>
  <c r="V46" i="13" s="1"/>
  <c r="AF241" i="13"/>
  <c r="AF46" i="13" s="1"/>
  <c r="AL241" i="13"/>
  <c r="AL46" i="13" s="1"/>
  <c r="W241" i="13"/>
  <c r="W46" i="13" s="1"/>
  <c r="U229" i="13"/>
  <c r="U45" i="13" s="1"/>
  <c r="AB229" i="13"/>
  <c r="AB45" i="13" s="1"/>
  <c r="V229" i="13"/>
  <c r="V45" i="13" s="1"/>
  <c r="AG229" i="13"/>
  <c r="AG45" i="13" s="1"/>
  <c r="Z229" i="13"/>
  <c r="Z45" i="13" s="1"/>
  <c r="X229" i="13"/>
  <c r="X45" i="13" s="1"/>
  <c r="S229" i="13"/>
  <c r="S45" i="13" s="1"/>
  <c r="AE229" i="13"/>
  <c r="AE45" i="13" s="1"/>
  <c r="AK229" i="13"/>
  <c r="AK45" i="13" s="1"/>
  <c r="Y229" i="13"/>
  <c r="Y45" i="13" s="1"/>
  <c r="AA229" i="13"/>
  <c r="AA45" i="13" s="1"/>
  <c r="AD229" i="13"/>
  <c r="AD45" i="13" s="1"/>
  <c r="AL229" i="13"/>
  <c r="AL45" i="13" s="1"/>
  <c r="AC229" i="13"/>
  <c r="AC45" i="13" s="1"/>
  <c r="AF229" i="13"/>
  <c r="AF45" i="13" s="1"/>
  <c r="T229" i="13"/>
  <c r="T45" i="13" s="1"/>
  <c r="AI229" i="13"/>
  <c r="AI45" i="13" s="1"/>
  <c r="AH229" i="13"/>
  <c r="AH45" i="13" s="1"/>
  <c r="W229" i="13"/>
  <c r="W45"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R132" i="13" l="1"/>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R24" i="13" s="1"/>
  <c r="Q104" i="13"/>
  <c r="Q24" i="13" s="1"/>
  <c r="P104" i="13"/>
  <c r="P24" i="13" s="1"/>
  <c r="O104" i="13"/>
  <c r="O24" i="13" s="1"/>
  <c r="K95" i="15"/>
  <c r="K47" i="15"/>
  <c r="M99" i="13"/>
  <c r="M103" i="13" s="1"/>
  <c r="K99" i="13"/>
  <c r="K97" i="13"/>
  <c r="K104" i="13"/>
  <c r="K103" i="13"/>
  <c r="R93" i="13"/>
  <c r="R23" i="13" s="1"/>
  <c r="Q93" i="13"/>
  <c r="Q23" i="13" s="1"/>
  <c r="P93" i="13"/>
  <c r="P23" i="13" s="1"/>
  <c r="O93" i="13"/>
  <c r="O23" i="13" s="1"/>
  <c r="S93" i="13"/>
  <c r="S23" i="13" s="1"/>
  <c r="T93" i="13"/>
  <c r="T23" i="13" s="1"/>
  <c r="U93" i="13"/>
  <c r="U23" i="13" s="1"/>
  <c r="V93" i="13"/>
  <c r="V23" i="13" s="1"/>
  <c r="W93" i="13"/>
  <c r="W23" i="13" s="1"/>
  <c r="X93" i="13"/>
  <c r="X23" i="13" s="1"/>
  <c r="Y93" i="13"/>
  <c r="Y23" i="13" s="1"/>
  <c r="Z93" i="13"/>
  <c r="Z23" i="13" s="1"/>
  <c r="AA93" i="13"/>
  <c r="AA23" i="13" s="1"/>
  <c r="AB93" i="13"/>
  <c r="AB23" i="13" s="1"/>
  <c r="AC93" i="13"/>
  <c r="AC23" i="13" s="1"/>
  <c r="AD93" i="13"/>
  <c r="AD23" i="13" s="1"/>
  <c r="AE93" i="13"/>
  <c r="AE23" i="13" s="1"/>
  <c r="AF93" i="13"/>
  <c r="AF23" i="13" s="1"/>
  <c r="AG93" i="13"/>
  <c r="AG23" i="13" s="1"/>
  <c r="AH93" i="13"/>
  <c r="AH23" i="13" s="1"/>
  <c r="AI93" i="13"/>
  <c r="AI23" i="13" s="1"/>
  <c r="AJ93" i="13"/>
  <c r="AJ23" i="13" s="1"/>
  <c r="AK93" i="13"/>
  <c r="AK23" i="13" s="1"/>
  <c r="AL93" i="13"/>
  <c r="AL23" i="13" s="1"/>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P397" i="15" l="1"/>
  <c r="P116" i="13" s="1"/>
  <c r="P27" i="13" s="1"/>
  <c r="Q397" i="15"/>
  <c r="Q116" i="13" s="1"/>
  <c r="Q27" i="13" s="1"/>
  <c r="R397" i="15"/>
  <c r="R116" i="13" s="1"/>
  <c r="R27" i="13" s="1"/>
  <c r="O397" i="15"/>
  <c r="O116" i="13" s="1"/>
  <c r="O27" i="13" s="1"/>
  <c r="V227" i="15"/>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O22" i="13" s="1"/>
  <c r="P128" i="15"/>
  <c r="Q128" i="15"/>
  <c r="R128" i="15"/>
  <c r="Q162" i="15"/>
  <c r="Q89" i="13" s="1"/>
  <c r="Q22" i="13" s="1"/>
  <c r="P162" i="15"/>
  <c r="P89" i="13" s="1"/>
  <c r="P22" i="13" s="1"/>
  <c r="R162" i="15"/>
  <c r="R89" i="13" s="1"/>
  <c r="R22" i="13" s="1"/>
  <c r="O128" i="15"/>
  <c r="L93" i="13"/>
  <c r="R85" i="13" l="1"/>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81" i="13" l="1"/>
  <c r="O19" i="13" s="1"/>
  <c r="O21" i="13" s="1"/>
  <c r="O207" i="13" s="1"/>
  <c r="O209" i="13" s="1"/>
  <c r="R81" i="13"/>
  <c r="R19" i="13" s="1"/>
  <c r="R21" i="13" s="1"/>
  <c r="R207" i="13" s="1"/>
  <c r="R209" i="13" s="1"/>
  <c r="Q81" i="13"/>
  <c r="Q19" i="13" s="1"/>
  <c r="Q21" i="13" s="1"/>
  <c r="Q207" i="13" s="1"/>
  <c r="Q209" i="13" s="1"/>
  <c r="P81" i="13"/>
  <c r="P19" i="13" s="1"/>
  <c r="P21" i="13" s="1"/>
  <c r="P207" i="13" s="1"/>
  <c r="P209"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O211" i="13" l="1"/>
  <c r="P194" i="13"/>
  <c r="P196" i="13" s="1"/>
  <c r="P198" i="13" s="1"/>
  <c r="P44" i="13" s="1"/>
  <c r="P51" i="13" s="1"/>
  <c r="P71" i="13" s="1"/>
  <c r="P73" i="13" s="1"/>
  <c r="Q194" i="13"/>
  <c r="Q196" i="13" s="1"/>
  <c r="Q198" i="13" s="1"/>
  <c r="Q44" i="13" s="1"/>
  <c r="Q51" i="13" s="1"/>
  <c r="Q71" i="13" s="1"/>
  <c r="Q73" i="13" s="1"/>
  <c r="R194" i="13"/>
  <c r="R196" i="13" s="1"/>
  <c r="R198" i="13" s="1"/>
  <c r="R44" i="13" s="1"/>
  <c r="R51" i="13" s="1"/>
  <c r="R71" i="13" s="1"/>
  <c r="R73" i="13" s="1"/>
  <c r="O194" i="13"/>
  <c r="O196" i="13" s="1"/>
  <c r="O198" i="13" s="1"/>
  <c r="O44" i="13" s="1"/>
  <c r="O51" i="13" s="1"/>
  <c r="O71" i="13" s="1"/>
  <c r="O73"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AB193" i="15" l="1"/>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207" i="15"/>
  <c r="P185" i="15"/>
  <c r="P219" i="15" s="1"/>
  <c r="P247" i="15" s="1"/>
  <c r="O203" i="15"/>
  <c r="P186" i="15"/>
  <c r="P220" i="15" s="1"/>
  <c r="P248" i="15" s="1"/>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328" i="15" l="1"/>
  <c r="O324" i="15"/>
  <c r="P189" i="15"/>
  <c r="P223" i="15" s="1"/>
  <c r="P251" i="15" s="1"/>
  <c r="O209" i="15"/>
  <c r="P191" i="15"/>
  <c r="P225" i="15" s="1"/>
  <c r="P253" i="15" s="1"/>
  <c r="O326" i="15"/>
  <c r="O206" i="15"/>
  <c r="O236" i="15" s="1"/>
  <c r="O277" i="13"/>
  <c r="O279" i="13" s="1"/>
  <c r="O151" i="13" s="1"/>
  <c r="O264" i="13"/>
  <c r="O290" i="13"/>
  <c r="O251" i="13"/>
  <c r="O252"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42" i="15"/>
  <c r="O358" i="15" s="1"/>
  <c r="O380" i="15" s="1"/>
  <c r="O318" i="15"/>
  <c r="O320" i="15"/>
  <c r="O334" i="15" s="1"/>
  <c r="O323" i="15"/>
  <c r="O337" i="15" s="1"/>
  <c r="O338" i="15"/>
  <c r="O333" i="15"/>
  <c r="O321" i="15"/>
  <c r="O335" i="15" s="1"/>
  <c r="O162" i="13" s="1"/>
  <c r="O317" i="15"/>
  <c r="O331" i="15" s="1"/>
  <c r="O347" i="15" s="1"/>
  <c r="O369" i="15" s="1"/>
  <c r="O233" i="15"/>
  <c r="Q185" i="15"/>
  <c r="Q219" i="15" s="1"/>
  <c r="Q247" i="15" s="1"/>
  <c r="P203" i="15"/>
  <c r="O239" i="15"/>
  <c r="Q191" i="15"/>
  <c r="Q225" i="15" s="1"/>
  <c r="Q253" i="15" s="1"/>
  <c r="P209" i="15"/>
  <c r="O230" i="15"/>
  <c r="Q184" i="15"/>
  <c r="Q218" i="15" s="1"/>
  <c r="Q246" i="15" s="1"/>
  <c r="P202" i="15"/>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158" i="13" l="1"/>
  <c r="P166" i="13" s="1"/>
  <c r="P169" i="13" s="1"/>
  <c r="P36" i="13" s="1"/>
  <c r="P323" i="15"/>
  <c r="Q188" i="15"/>
  <c r="Q222" i="15" s="1"/>
  <c r="Q250" i="15" s="1"/>
  <c r="P206" i="15"/>
  <c r="P208" i="15"/>
  <c r="P238" i="15" s="1"/>
  <c r="O278" i="13"/>
  <c r="O280" i="13" s="1"/>
  <c r="O292" i="13"/>
  <c r="O152" i="13" s="1"/>
  <c r="O291" i="13"/>
  <c r="P277" i="13"/>
  <c r="P278" i="13" s="1"/>
  <c r="P264" i="13"/>
  <c r="P290" i="13"/>
  <c r="P251" i="13"/>
  <c r="P252" i="13" s="1"/>
  <c r="O253" i="13"/>
  <c r="O265" i="13"/>
  <c r="O266"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P233" i="15"/>
  <c r="R189" i="15"/>
  <c r="R223" i="15" s="1"/>
  <c r="R251" i="15" s="1"/>
  <c r="Q207" i="15"/>
  <c r="R182" i="15"/>
  <c r="R216" i="15" s="1"/>
  <c r="R244" i="15" s="1"/>
  <c r="R185" i="15"/>
  <c r="R219" i="15" s="1"/>
  <c r="R247" i="15" s="1"/>
  <c r="Q203" i="15"/>
  <c r="P234" i="15"/>
  <c r="P239" i="15"/>
  <c r="R186" i="15"/>
  <c r="R220" i="15" s="1"/>
  <c r="R248" i="15" s="1"/>
  <c r="Q204" i="15"/>
  <c r="R191" i="15"/>
  <c r="R225" i="15" s="1"/>
  <c r="R253" i="15" s="1"/>
  <c r="Q209" i="15"/>
  <c r="P235" i="15"/>
  <c r="P236" i="15"/>
  <c r="R187" i="15"/>
  <c r="R221" i="15" s="1"/>
  <c r="R249" i="15" s="1"/>
  <c r="Q205" i="15"/>
  <c r="R188" i="15"/>
  <c r="R222" i="15" s="1"/>
  <c r="R250" i="15" s="1"/>
  <c r="Q206" i="15"/>
  <c r="P232"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O293" i="13" l="1"/>
  <c r="Q208" i="15"/>
  <c r="R190" i="15"/>
  <c r="R224" i="15" s="1"/>
  <c r="R252" i="15" s="1"/>
  <c r="Q201" i="15"/>
  <c r="R183" i="15"/>
  <c r="R217" i="15" s="1"/>
  <c r="R245" i="15" s="1"/>
  <c r="Q200" i="15"/>
  <c r="Q230" i="15" s="1"/>
  <c r="O254" i="13"/>
  <c r="O149" i="13"/>
  <c r="O153" i="13" s="1"/>
  <c r="P279" i="13"/>
  <c r="P151" i="13" s="1"/>
  <c r="P292" i="13"/>
  <c r="P152" i="13" s="1"/>
  <c r="P291" i="13"/>
  <c r="P253" i="13"/>
  <c r="O267" i="13"/>
  <c r="P266" i="13"/>
  <c r="P150" i="13" s="1"/>
  <c r="P265"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O29" i="13" s="1"/>
  <c r="O33" i="13" s="1"/>
  <c r="Q235" i="15"/>
  <c r="Q238" i="15"/>
  <c r="S185" i="15"/>
  <c r="S219" i="15" s="1"/>
  <c r="S247" i="15" s="1"/>
  <c r="R203" i="15"/>
  <c r="S187" i="15"/>
  <c r="S221" i="15" s="1"/>
  <c r="S249" i="15" s="1"/>
  <c r="R205" i="15"/>
  <c r="S190" i="15"/>
  <c r="S224" i="15" s="1"/>
  <c r="S252" i="15" s="1"/>
  <c r="R208"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29" i="13" l="1"/>
  <c r="P33" i="13" s="1"/>
  <c r="P293" i="13"/>
  <c r="P280" i="13"/>
  <c r="S183" i="15"/>
  <c r="S217" i="15" s="1"/>
  <c r="S245" i="15" s="1"/>
  <c r="R201" i="15"/>
  <c r="R231" i="15" s="1"/>
  <c r="O135" i="13"/>
  <c r="P136" i="13" s="1"/>
  <c r="O35" i="13"/>
  <c r="O37" i="13" s="1"/>
  <c r="P254" i="13"/>
  <c r="P149" i="13"/>
  <c r="P153" i="13" s="1"/>
  <c r="P35" i="13" s="1"/>
  <c r="P37" i="13" s="1"/>
  <c r="Q277" i="13"/>
  <c r="Q278" i="13" s="1"/>
  <c r="Q290" i="13"/>
  <c r="Q251" i="13"/>
  <c r="Q253" i="13" s="1"/>
  <c r="Q149" i="13" s="1"/>
  <c r="Q264" i="13"/>
  <c r="P267"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Q121" i="13" s="1"/>
  <c r="O178" i="15"/>
  <c r="O102" i="13" s="1"/>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P135" i="13" l="1"/>
  <c r="Q136" i="13" s="1"/>
  <c r="Q279" i="13"/>
  <c r="Q151" i="13" s="1"/>
  <c r="Q291" i="13"/>
  <c r="Q292" i="13"/>
  <c r="Q152" i="13" s="1"/>
  <c r="Q252" i="13"/>
  <c r="Q254" i="13" s="1"/>
  <c r="Q266" i="13"/>
  <c r="Q150" i="13" s="1"/>
  <c r="Q265" i="13"/>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P102" i="13" s="1"/>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Q293" i="13" l="1"/>
  <c r="Q280" i="13"/>
  <c r="O172" i="13"/>
  <c r="O174" i="13" s="1"/>
  <c r="O38" i="13" s="1"/>
  <c r="O39" i="13" s="1"/>
  <c r="Q153" i="13"/>
  <c r="Q35" i="13" s="1"/>
  <c r="R251" i="13"/>
  <c r="R252" i="13" s="1"/>
  <c r="R277" i="13"/>
  <c r="R279" i="13" s="1"/>
  <c r="R151" i="13" s="1"/>
  <c r="R264" i="13"/>
  <c r="R290" i="13"/>
  <c r="Q267" i="13"/>
  <c r="R320" i="15"/>
  <c r="Q127" i="13"/>
  <c r="R317" i="15"/>
  <c r="R331" i="15" s="1"/>
  <c r="R347" i="15" s="1"/>
  <c r="R369" i="15" s="1"/>
  <c r="R324" i="15"/>
  <c r="R335" i="15"/>
  <c r="R162" i="13" s="1"/>
  <c r="R323" i="15"/>
  <c r="R337" i="15" s="1"/>
  <c r="R322" i="15"/>
  <c r="R336" i="15" s="1"/>
  <c r="Q112" i="13"/>
  <c r="Q26" i="13" s="1"/>
  <c r="Q29" i="13" s="1"/>
  <c r="Q33" i="13" s="1"/>
  <c r="R321" i="15"/>
  <c r="R325" i="15"/>
  <c r="R339" i="15" s="1"/>
  <c r="R334" i="15"/>
  <c r="R338" i="15"/>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Q37" i="13" l="1"/>
  <c r="P172" i="13"/>
  <c r="P174" i="13" s="1"/>
  <c r="P38" i="13" s="1"/>
  <c r="P39" i="13" s="1"/>
  <c r="R253" i="13"/>
  <c r="R149" i="13" s="1"/>
  <c r="R278" i="13"/>
  <c r="R280" i="13" s="1"/>
  <c r="R291" i="13"/>
  <c r="R292" i="13"/>
  <c r="R152" i="13" s="1"/>
  <c r="R265" i="13"/>
  <c r="R266"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Q102" i="13" s="1"/>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293" i="13" l="1"/>
  <c r="S328" i="15"/>
  <c r="S342" i="15" s="1"/>
  <c r="S358" i="15" s="1"/>
  <c r="S380" i="15" s="1"/>
  <c r="S396" i="15" s="1"/>
  <c r="R254" i="13"/>
  <c r="R153" i="13"/>
  <c r="S290" i="13"/>
  <c r="S251" i="13"/>
  <c r="S253" i="13" s="1"/>
  <c r="S149" i="13" s="1"/>
  <c r="S277" i="13"/>
  <c r="S278" i="13" s="1"/>
  <c r="S264" i="13"/>
  <c r="R267" i="13"/>
  <c r="R127" i="13"/>
  <c r="R122" i="13"/>
  <c r="S318" i="15"/>
  <c r="S332" i="15" s="1"/>
  <c r="S348" i="15" s="1"/>
  <c r="S326" i="15"/>
  <c r="S340" i="15" s="1"/>
  <c r="S319" i="15"/>
  <c r="S333" i="15" s="1"/>
  <c r="S320" i="15"/>
  <c r="S334" i="15" s="1"/>
  <c r="S321" i="15"/>
  <c r="S335" i="15" s="1"/>
  <c r="S162" i="13" s="1"/>
  <c r="V262" i="15"/>
  <c r="S317" i="15"/>
  <c r="S331" i="15" s="1"/>
  <c r="S347" i="15" s="1"/>
  <c r="S327" i="15"/>
  <c r="S341" i="15" s="1"/>
  <c r="S357" i="15" s="1"/>
  <c r="R112"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L262" i="15"/>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279" i="13" l="1"/>
  <c r="S151" i="13" s="1"/>
  <c r="S252" i="13"/>
  <c r="S254" i="13" s="1"/>
  <c r="R35" i="13"/>
  <c r="S292" i="13"/>
  <c r="S152" i="13" s="1"/>
  <c r="S291" i="13"/>
  <c r="S265" i="13"/>
  <c r="S266" i="13"/>
  <c r="S150" i="13" s="1"/>
  <c r="S370" i="15"/>
  <c r="S386" i="15" s="1"/>
  <c r="S379" i="15"/>
  <c r="S395" i="15" s="1"/>
  <c r="S369" i="15"/>
  <c r="S385" i="15" s="1"/>
  <c r="T363" i="15"/>
  <c r="S351" i="15"/>
  <c r="S161" i="13" s="1"/>
  <c r="S163" i="13" s="1"/>
  <c r="S168" i="13" s="1"/>
  <c r="S349" i="15"/>
  <c r="S350" i="15"/>
  <c r="T304" i="15"/>
  <c r="T309" i="15"/>
  <c r="S343" i="15"/>
  <c r="R26" i="13"/>
  <c r="R29" i="13" s="1"/>
  <c r="R33" i="13" s="1"/>
  <c r="R37" i="13" s="1"/>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R102" i="13" s="1"/>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293" i="13" l="1"/>
  <c r="T317" i="15"/>
  <c r="S280" i="13"/>
  <c r="T318" i="15"/>
  <c r="T327" i="15"/>
  <c r="Q172" i="13"/>
  <c r="Q174" i="13" s="1"/>
  <c r="S153" i="13"/>
  <c r="S35" i="13" s="1"/>
  <c r="T264" i="13"/>
  <c r="T277" i="13"/>
  <c r="T279" i="13" s="1"/>
  <c r="T151" i="13" s="1"/>
  <c r="T290" i="13"/>
  <c r="T251" i="13"/>
  <c r="T253" i="13" s="1"/>
  <c r="T149" i="13" s="1"/>
  <c r="S267" i="13"/>
  <c r="S122" i="13"/>
  <c r="S130" i="13" s="1"/>
  <c r="S372" i="15"/>
  <c r="S388" i="15" s="1"/>
  <c r="S127" i="13"/>
  <c r="S131" i="13" s="1"/>
  <c r="S371" i="15"/>
  <c r="S387" i="15" s="1"/>
  <c r="S373" i="15"/>
  <c r="S389" i="15" s="1"/>
  <c r="R135" i="13"/>
  <c r="S136" i="13" s="1"/>
  <c r="T328" i="15"/>
  <c r="T333" i="15"/>
  <c r="T349" i="15" s="1"/>
  <c r="T341" i="15"/>
  <c r="T357" i="15" s="1"/>
  <c r="T332" i="15"/>
  <c r="T348" i="15" s="1"/>
  <c r="T324" i="15"/>
  <c r="T338" i="15" s="1"/>
  <c r="T331" i="15"/>
  <c r="T347" i="15" s="1"/>
  <c r="T321" i="15"/>
  <c r="T335" i="15" s="1"/>
  <c r="T162" i="13" s="1"/>
  <c r="T337" i="15"/>
  <c r="T342" i="15"/>
  <c r="T358" i="15" s="1"/>
  <c r="T326" i="15"/>
  <c r="T340" i="15" s="1"/>
  <c r="S112"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Q38" i="13" l="1"/>
  <c r="Q39" i="13" s="1"/>
  <c r="T278" i="13"/>
  <c r="T280" i="13" s="1"/>
  <c r="T292" i="13"/>
  <c r="T152" i="13" s="1"/>
  <c r="T291" i="13"/>
  <c r="T252" i="13"/>
  <c r="T254" i="13" s="1"/>
  <c r="T266" i="13"/>
  <c r="T150" i="13" s="1"/>
  <c r="T265" i="13"/>
  <c r="T371" i="15"/>
  <c r="T387" i="15" s="1"/>
  <c r="T380" i="15"/>
  <c r="T396" i="15" s="1"/>
  <c r="T370" i="15"/>
  <c r="T386" i="15" s="1"/>
  <c r="T379" i="15"/>
  <c r="T395" i="15" s="1"/>
  <c r="T372" i="15"/>
  <c r="T388" i="15" s="1"/>
  <c r="T369" i="15"/>
  <c r="T385" i="15" s="1"/>
  <c r="S132" i="13"/>
  <c r="S138" i="13"/>
  <c r="S30" i="13" s="1"/>
  <c r="T351" i="15"/>
  <c r="T161" i="13" s="1"/>
  <c r="T163" i="13" s="1"/>
  <c r="T168" i="13" s="1"/>
  <c r="U363" i="15"/>
  <c r="U313" i="15"/>
  <c r="U327" i="15" s="1"/>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S102" i="13" s="1"/>
  <c r="S22" i="13"/>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153" i="13" l="1"/>
  <c r="T35" i="13" s="1"/>
  <c r="S21" i="13"/>
  <c r="S207" i="13" s="1"/>
  <c r="S209" i="13" s="1"/>
  <c r="T267" i="13"/>
  <c r="U264" i="13"/>
  <c r="U251" i="13"/>
  <c r="U253" i="13" s="1"/>
  <c r="U149" i="13" s="1"/>
  <c r="U277" i="13"/>
  <c r="U279" i="13" s="1"/>
  <c r="U151" i="13" s="1"/>
  <c r="U290" i="13"/>
  <c r="T293" i="13"/>
  <c r="T132" i="13"/>
  <c r="T28" i="13" s="1"/>
  <c r="S28" i="13"/>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S104" i="13"/>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S211" i="13" l="1"/>
  <c r="S216" i="13" s="1"/>
  <c r="S194" i="13"/>
  <c r="S196" i="13" s="1"/>
  <c r="S198" i="13" s="1"/>
  <c r="S44" i="13" s="1"/>
  <c r="S51" i="13" s="1"/>
  <c r="S71" i="13" s="1"/>
  <c r="S73" i="13" s="1"/>
  <c r="S215" i="13"/>
  <c r="S217" i="13" s="1"/>
  <c r="R172" i="13"/>
  <c r="R174" i="13" s="1"/>
  <c r="U278" i="13"/>
  <c r="U280" i="13" s="1"/>
  <c r="U292" i="13"/>
  <c r="U152" i="13" s="1"/>
  <c r="U291" i="13"/>
  <c r="U252" i="13"/>
  <c r="U254" i="13" s="1"/>
  <c r="U266" i="13"/>
  <c r="U150" i="13" s="1"/>
  <c r="U265"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T26" i="13"/>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176" i="15"/>
  <c r="T178" i="15"/>
  <c r="T102" i="13" s="1"/>
  <c r="U118" i="15"/>
  <c r="U125" i="15"/>
  <c r="U127" i="15"/>
  <c r="U121" i="15"/>
  <c r="S24" i="13"/>
  <c r="U120" i="15"/>
  <c r="U122" i="15"/>
  <c r="U123" i="15"/>
  <c r="V167" i="15"/>
  <c r="V172" i="15"/>
  <c r="U126" i="15"/>
  <c r="U162" i="15"/>
  <c r="U89"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T214" i="13" l="1"/>
  <c r="T21" i="13"/>
  <c r="T207" i="13" s="1"/>
  <c r="T209" i="13" s="1"/>
  <c r="V322" i="15"/>
  <c r="V324" i="15"/>
  <c r="U267" i="13"/>
  <c r="V321" i="15"/>
  <c r="U293" i="13"/>
  <c r="R38" i="13"/>
  <c r="R39" i="13" s="1"/>
  <c r="U153" i="13"/>
  <c r="U35" i="13" s="1"/>
  <c r="V251" i="13"/>
  <c r="V253" i="13" s="1"/>
  <c r="V149" i="13" s="1"/>
  <c r="V277" i="13"/>
  <c r="V279" i="13" s="1"/>
  <c r="V151" i="13" s="1"/>
  <c r="V264" i="13"/>
  <c r="V290" i="13"/>
  <c r="U28" i="13"/>
  <c r="U373" i="15"/>
  <c r="U389" i="15" s="1"/>
  <c r="V328" i="15"/>
  <c r="V336"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104" i="13"/>
  <c r="T24" i="13" s="1"/>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T210" i="13" l="1"/>
  <c r="T211" i="13"/>
  <c r="T216" i="13" s="1"/>
  <c r="T194" i="13"/>
  <c r="T196" i="13" s="1"/>
  <c r="T215" i="13"/>
  <c r="T217" i="13" s="1"/>
  <c r="V278" i="13"/>
  <c r="V280" i="13" s="1"/>
  <c r="V292" i="13"/>
  <c r="V152" i="13" s="1"/>
  <c r="V291" i="13"/>
  <c r="V252" i="13"/>
  <c r="V254" i="13" s="1"/>
  <c r="V266" i="13"/>
  <c r="V150" i="13" s="1"/>
  <c r="V265" i="13"/>
  <c r="V370" i="15"/>
  <c r="V386" i="15" s="1"/>
  <c r="V369" i="15"/>
  <c r="V385" i="15" s="1"/>
  <c r="V372" i="15"/>
  <c r="V388" i="15" s="1"/>
  <c r="V371" i="15"/>
  <c r="V387" i="15" s="1"/>
  <c r="V351" i="15"/>
  <c r="V161" i="13" s="1"/>
  <c r="V163" i="13" s="1"/>
  <c r="V168" i="13" s="1"/>
  <c r="V169" i="13" s="1"/>
  <c r="V36" i="13" s="1"/>
  <c r="W363" i="15"/>
  <c r="W307" i="15"/>
  <c r="W299" i="15"/>
  <c r="W293" i="15"/>
  <c r="V343" i="15"/>
  <c r="V112"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U178" i="15"/>
  <c r="U102" i="13" s="1"/>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U214" i="13" l="1"/>
  <c r="T198" i="13"/>
  <c r="T44" i="13" s="1"/>
  <c r="T51" i="13" s="1"/>
  <c r="T71" i="13" s="1"/>
  <c r="T73" i="13" s="1"/>
  <c r="U21" i="13"/>
  <c r="U207" i="13" s="1"/>
  <c r="U209" i="13" s="1"/>
  <c r="W327" i="15"/>
  <c r="W341" i="15" s="1"/>
  <c r="V153" i="13"/>
  <c r="V35" i="13" s="1"/>
  <c r="V293" i="13"/>
  <c r="V267" i="13"/>
  <c r="W323" i="15"/>
  <c r="W277" i="13"/>
  <c r="W279" i="13" s="1"/>
  <c r="W151" i="13" s="1"/>
  <c r="W264" i="13"/>
  <c r="W290" i="13"/>
  <c r="W251" i="13"/>
  <c r="W252" i="13" s="1"/>
  <c r="V28" i="13"/>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V26" i="13"/>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104" i="13"/>
  <c r="U24" i="13" s="1"/>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W22"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U210" i="13" l="1"/>
  <c r="U211" i="13"/>
  <c r="U216" i="13" s="1"/>
  <c r="U194" i="13"/>
  <c r="U196" i="13" s="1"/>
  <c r="U215" i="13"/>
  <c r="U217" i="13" s="1"/>
  <c r="W351" i="15"/>
  <c r="W161" i="13" s="1"/>
  <c r="W162" i="13"/>
  <c r="W278" i="13"/>
  <c r="W280" i="13" s="1"/>
  <c r="W292" i="13"/>
  <c r="W152" i="13" s="1"/>
  <c r="W291" i="13"/>
  <c r="W253" i="13"/>
  <c r="W266" i="13"/>
  <c r="W150" i="13" s="1"/>
  <c r="W265" i="13"/>
  <c r="W373" i="15"/>
  <c r="W389" i="15" s="1"/>
  <c r="W369" i="15"/>
  <c r="W385" i="15" s="1"/>
  <c r="W370" i="15"/>
  <c r="W386" i="15" s="1"/>
  <c r="W372" i="15"/>
  <c r="W388" i="15" s="1"/>
  <c r="W371" i="15"/>
  <c r="W387" i="15" s="1"/>
  <c r="W343" i="15"/>
  <c r="W112"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V178" i="15"/>
  <c r="V102" i="13" s="1"/>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V214" i="13" l="1"/>
  <c r="U198" i="13"/>
  <c r="U44" i="13" s="1"/>
  <c r="U51" i="13" s="1"/>
  <c r="U71" i="13" s="1"/>
  <c r="U73" i="13" s="1"/>
  <c r="W163" i="13"/>
  <c r="W168" i="13" s="1"/>
  <c r="W293" i="13"/>
  <c r="W254" i="13"/>
  <c r="W149" i="13"/>
  <c r="X277" i="13"/>
  <c r="X279" i="13" s="1"/>
  <c r="X151" i="13" s="1"/>
  <c r="X264" i="13"/>
  <c r="X251" i="13"/>
  <c r="X252" i="13" s="1"/>
  <c r="X290" i="13"/>
  <c r="W267" i="13"/>
  <c r="W28" i="13"/>
  <c r="X363" i="15"/>
  <c r="X308" i="15"/>
  <c r="X300" i="15"/>
  <c r="X328" i="15" s="1"/>
  <c r="X342" i="15" s="1"/>
  <c r="X298" i="15"/>
  <c r="X292" i="15"/>
  <c r="X311" i="15"/>
  <c r="X290" i="15"/>
  <c r="X305" i="15"/>
  <c r="X295" i="15"/>
  <c r="X314" i="15"/>
  <c r="W26" i="13"/>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V104" i="13"/>
  <c r="V24" i="13" s="1"/>
  <c r="W177" i="15"/>
  <c r="X172" i="15"/>
  <c r="X167" i="15"/>
  <c r="V21" i="13"/>
  <c r="V207" i="13" s="1"/>
  <c r="V209" i="13" s="1"/>
  <c r="V22"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V210" i="13" l="1"/>
  <c r="V211" i="13"/>
  <c r="V216" i="13" s="1"/>
  <c r="V194" i="13"/>
  <c r="V215" i="13"/>
  <c r="V217" i="13" s="1"/>
  <c r="V196" i="13"/>
  <c r="W85" i="13"/>
  <c r="W20" i="13" s="1"/>
  <c r="X325" i="15"/>
  <c r="X339" i="15" s="1"/>
  <c r="X278" i="13"/>
  <c r="X280" i="13" s="1"/>
  <c r="W153" i="13"/>
  <c r="W35" i="13" s="1"/>
  <c r="X292" i="13"/>
  <c r="X152" i="13" s="1"/>
  <c r="X291" i="13"/>
  <c r="X253" i="13"/>
  <c r="X266" i="13"/>
  <c r="X150" i="13" s="1"/>
  <c r="X26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W102" i="13" s="1"/>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214" i="13" l="1"/>
  <c r="V198" i="13"/>
  <c r="V44" i="13" s="1"/>
  <c r="V51" i="13" s="1"/>
  <c r="V71" i="13" s="1"/>
  <c r="V73" i="13" s="1"/>
  <c r="W21" i="13"/>
  <c r="W207" i="13" s="1"/>
  <c r="W209" i="13" s="1"/>
  <c r="X351" i="15"/>
  <c r="X161" i="13" s="1"/>
  <c r="X162" i="13"/>
  <c r="X293" i="13"/>
  <c r="X254" i="13"/>
  <c r="X149" i="13"/>
  <c r="Y264" i="13"/>
  <c r="Y277" i="13"/>
  <c r="Y279" i="13" s="1"/>
  <c r="Y151" i="13" s="1"/>
  <c r="Y251" i="13"/>
  <c r="Y252" i="13" s="1"/>
  <c r="Y290" i="13"/>
  <c r="X267" i="13"/>
  <c r="X372" i="15"/>
  <c r="X388" i="15" s="1"/>
  <c r="X369" i="15"/>
  <c r="X385" i="15" s="1"/>
  <c r="X373" i="15"/>
  <c r="X389" i="15" s="1"/>
  <c r="X370" i="15"/>
  <c r="X386" i="15" s="1"/>
  <c r="X371" i="15"/>
  <c r="X387" i="15" s="1"/>
  <c r="X353" i="15"/>
  <c r="X352" i="15"/>
  <c r="Y363" i="15"/>
  <c r="Y310" i="15"/>
  <c r="Y300" i="15"/>
  <c r="Y328" i="15" s="1"/>
  <c r="Y342" i="15" s="1"/>
  <c r="Y295" i="15"/>
  <c r="X343" i="15"/>
  <c r="X112"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W104" i="13"/>
  <c r="W24"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W210" i="13" l="1"/>
  <c r="W211" i="13"/>
  <c r="W216" i="13" s="1"/>
  <c r="W194" i="13"/>
  <c r="W196" i="13" s="1"/>
  <c r="W198" i="13" s="1"/>
  <c r="W44" i="13" s="1"/>
  <c r="W51" i="13" s="1"/>
  <c r="W71" i="13" s="1"/>
  <c r="W73" i="13" s="1"/>
  <c r="W215" i="13"/>
  <c r="W217" i="13" s="1"/>
  <c r="X81" i="13"/>
  <c r="X19" i="13" s="1"/>
  <c r="X163" i="13"/>
  <c r="X168" i="13" s="1"/>
  <c r="Y278" i="13"/>
  <c r="Y280" i="13" s="1"/>
  <c r="X153" i="13"/>
  <c r="X35" i="13" s="1"/>
  <c r="Y291" i="13"/>
  <c r="Y292" i="13"/>
  <c r="Y152" i="13" s="1"/>
  <c r="Y253" i="13"/>
  <c r="Y265" i="13"/>
  <c r="Y266" i="13"/>
  <c r="Y150" i="13" s="1"/>
  <c r="X28"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X26" i="13"/>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Y22"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X214" i="13" l="1"/>
  <c r="X210" i="13" s="1"/>
  <c r="X85" i="13"/>
  <c r="X20" i="13" s="1"/>
  <c r="X21" i="13" s="1"/>
  <c r="X207" i="13" s="1"/>
  <c r="X209" i="13" s="1"/>
  <c r="Y81" i="13"/>
  <c r="Y19" i="13" s="1"/>
  <c r="Y351" i="15"/>
  <c r="Y161" i="13" s="1"/>
  <c r="Y162" i="13"/>
  <c r="Y254" i="13"/>
  <c r="Y149" i="13"/>
  <c r="Z251" i="13"/>
  <c r="Z253" i="13" s="1"/>
  <c r="Z149" i="13" s="1"/>
  <c r="Z277" i="13"/>
  <c r="Z278" i="13" s="1"/>
  <c r="Z264" i="13"/>
  <c r="Z290" i="13"/>
  <c r="Y293" i="13"/>
  <c r="Y267"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X102" i="13" s="1"/>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X211" i="13" l="1"/>
  <c r="X216" i="13" s="1"/>
  <c r="X194" i="13"/>
  <c r="X196" i="13" s="1"/>
  <c r="X198" i="13" s="1"/>
  <c r="X44" i="13" s="1"/>
  <c r="X51" i="13" s="1"/>
  <c r="X71" i="13" s="1"/>
  <c r="X73" i="13" s="1"/>
  <c r="X215" i="13"/>
  <c r="Y373" i="15"/>
  <c r="Y389" i="15" s="1"/>
  <c r="Z317" i="15"/>
  <c r="Z331" i="15" s="1"/>
  <c r="Z347" i="15" s="1"/>
  <c r="Z327" i="15"/>
  <c r="Y163" i="13"/>
  <c r="Y168" i="13" s="1"/>
  <c r="Z252" i="13"/>
  <c r="Z254" i="13" s="1"/>
  <c r="Z279" i="13"/>
  <c r="Z151" i="13" s="1"/>
  <c r="Y153" i="13"/>
  <c r="Y35" i="13" s="1"/>
  <c r="Z291" i="13"/>
  <c r="Z292" i="13"/>
  <c r="Z152" i="13" s="1"/>
  <c r="Z265" i="13"/>
  <c r="Z266"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X104" i="13"/>
  <c r="X24" i="13"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X217" i="13" l="1"/>
  <c r="Y214" i="13" s="1"/>
  <c r="Y210" i="13" s="1"/>
  <c r="Z81" i="13"/>
  <c r="Z19" i="13" s="1"/>
  <c r="Y85" i="13"/>
  <c r="Y20" i="13" s="1"/>
  <c r="Y21" i="13" s="1"/>
  <c r="Y207" i="13" s="1"/>
  <c r="Y209" i="13" s="1"/>
  <c r="Z280" i="13"/>
  <c r="Z351" i="15"/>
  <c r="Z161" i="13" s="1"/>
  <c r="Z162" i="13"/>
  <c r="Z153" i="13"/>
  <c r="Z35" i="13" s="1"/>
  <c r="AA290" i="13"/>
  <c r="AA277" i="13"/>
  <c r="AA278" i="13" s="1"/>
  <c r="AA251" i="13"/>
  <c r="AA253" i="13" s="1"/>
  <c r="AA149" i="13" s="1"/>
  <c r="AA264" i="13"/>
  <c r="Z293" i="13"/>
  <c r="Z267"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Z26"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Y102" i="13" s="1"/>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Y211" i="13" l="1"/>
  <c r="Y216" i="13" s="1"/>
  <c r="Y194" i="13"/>
  <c r="Y196" i="13" s="1"/>
  <c r="Y198" i="13" s="1"/>
  <c r="Y44" i="13" s="1"/>
  <c r="Y51" i="13" s="1"/>
  <c r="Y71" i="13" s="1"/>
  <c r="Y73" i="13" s="1"/>
  <c r="Y215" i="13"/>
  <c r="Z373" i="15"/>
  <c r="Z389" i="15" s="1"/>
  <c r="AA318" i="15"/>
  <c r="AA332" i="15" s="1"/>
  <c r="AA348" i="15" s="1"/>
  <c r="Z163" i="13"/>
  <c r="Z168" i="13" s="1"/>
  <c r="AA279" i="13"/>
  <c r="AA151" i="13" s="1"/>
  <c r="AA292" i="13"/>
  <c r="AA152" i="13" s="1"/>
  <c r="AA291" i="13"/>
  <c r="AA252" i="13"/>
  <c r="AA254" i="13" s="1"/>
  <c r="AA266" i="13"/>
  <c r="AA150" i="13" s="1"/>
  <c r="AA265" i="13"/>
  <c r="AA370" i="15"/>
  <c r="AA386" i="15" s="1"/>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Y104" i="13"/>
  <c r="Y24" i="13"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AA22"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217" i="13" l="1"/>
  <c r="Z214" i="13" s="1"/>
  <c r="Z210" i="13" s="1"/>
  <c r="AA153" i="13"/>
  <c r="AA35" i="13" s="1"/>
  <c r="AA81" i="13"/>
  <c r="AA19" i="13" s="1"/>
  <c r="Z85" i="13"/>
  <c r="Z20" i="13" s="1"/>
  <c r="Z21" i="13" s="1"/>
  <c r="Z207" i="13" s="1"/>
  <c r="Z209" i="13" s="1"/>
  <c r="AA293" i="13"/>
  <c r="AA351" i="15"/>
  <c r="AA161" i="13" s="1"/>
  <c r="AA162" i="13"/>
  <c r="AA267" i="13"/>
  <c r="AA280" i="13"/>
  <c r="AB277" i="13"/>
  <c r="AB279" i="13" s="1"/>
  <c r="AB151" i="13" s="1"/>
  <c r="AB264" i="13"/>
  <c r="AB251" i="13"/>
  <c r="AB253" i="13" s="1"/>
  <c r="AB149" i="13" s="1"/>
  <c r="AB290" i="13"/>
  <c r="AA374" i="15"/>
  <c r="AA390" i="15" s="1"/>
  <c r="AA371" i="15"/>
  <c r="AA387" i="15" s="1"/>
  <c r="AA372" i="15"/>
  <c r="AA388" i="15" s="1"/>
  <c r="AA369" i="15"/>
  <c r="AA385" i="15" s="1"/>
  <c r="AA357" i="15"/>
  <c r="AB363" i="15"/>
  <c r="AA353" i="15"/>
  <c r="AB305" i="15"/>
  <c r="AB294" i="15"/>
  <c r="AB303" i="15"/>
  <c r="AB289" i="15"/>
  <c r="AA343" i="15"/>
  <c r="AA112" i="13" s="1"/>
  <c r="AA26"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Z102" i="13" s="1"/>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Z211" i="13" l="1"/>
  <c r="Z216" i="13" s="1"/>
  <c r="Z194" i="13"/>
  <c r="Z196" i="13" s="1"/>
  <c r="Z198" i="13" s="1"/>
  <c r="Z44" i="13" s="1"/>
  <c r="Z51" i="13" s="1"/>
  <c r="Z71" i="13" s="1"/>
  <c r="Z73" i="13" s="1"/>
  <c r="Z215" i="13"/>
  <c r="AA373" i="15"/>
  <c r="AA389" i="15" s="1"/>
  <c r="AB328" i="15"/>
  <c r="AA163" i="13"/>
  <c r="AA168" i="13" s="1"/>
  <c r="AB278" i="13"/>
  <c r="AB280" i="13" s="1"/>
  <c r="AB292" i="13"/>
  <c r="AB152" i="13" s="1"/>
  <c r="AB291" i="13"/>
  <c r="AB252" i="13"/>
  <c r="AB254" i="13" s="1"/>
  <c r="AB266" i="13"/>
  <c r="AB150" i="13" s="1"/>
  <c r="AB265"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Z104" i="13"/>
  <c r="Z24" i="13" s="1"/>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22"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217" i="13" l="1"/>
  <c r="AA214" i="13" s="1"/>
  <c r="AA210" i="13" s="1"/>
  <c r="AB153" i="13"/>
  <c r="AB35" i="13" s="1"/>
  <c r="AB293" i="13"/>
  <c r="AB81" i="13"/>
  <c r="AB19" i="13" s="1"/>
  <c r="AA85" i="13"/>
  <c r="AA20" i="13" s="1"/>
  <c r="AA21" i="13" s="1"/>
  <c r="AA207" i="13" s="1"/>
  <c r="AA209" i="13" s="1"/>
  <c r="AB351" i="15"/>
  <c r="AB161" i="13" s="1"/>
  <c r="AB162" i="13"/>
  <c r="AB267" i="13"/>
  <c r="AC264" i="13"/>
  <c r="AC251" i="13"/>
  <c r="AC253" i="13" s="1"/>
  <c r="AC149" i="13" s="1"/>
  <c r="AC290" i="13"/>
  <c r="AC277" i="13"/>
  <c r="AC279"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B26"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A102" i="13" s="1"/>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A211" i="13" l="1"/>
  <c r="AA216" i="13" s="1"/>
  <c r="AA194" i="13"/>
  <c r="AA196" i="13" s="1"/>
  <c r="AA198" i="13" s="1"/>
  <c r="AA44" i="13" s="1"/>
  <c r="AA51" i="13" s="1"/>
  <c r="AA71" i="13" s="1"/>
  <c r="AA73" i="13" s="1"/>
  <c r="AA215" i="13"/>
  <c r="AC324" i="15"/>
  <c r="AC338" i="15" s="1"/>
  <c r="AC354" i="15" s="1"/>
  <c r="AB373" i="15"/>
  <c r="AB389" i="15" s="1"/>
  <c r="AC321" i="15"/>
  <c r="AC335" i="15" s="1"/>
  <c r="AC326" i="15"/>
  <c r="AC340" i="15" s="1"/>
  <c r="AB163" i="13"/>
  <c r="AB168" i="13" s="1"/>
  <c r="AC351" i="15"/>
  <c r="AC161" i="13" s="1"/>
  <c r="AC162" i="13"/>
  <c r="AC278" i="13"/>
  <c r="AC280" i="13" s="1"/>
  <c r="AC292" i="13"/>
  <c r="AC152" i="13" s="1"/>
  <c r="AC291" i="13"/>
  <c r="AC252" i="13"/>
  <c r="AC254" i="13" s="1"/>
  <c r="AC266" i="13"/>
  <c r="AC150" i="13" s="1"/>
  <c r="AC265"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A104" i="13"/>
  <c r="AA24" i="13" s="1"/>
  <c r="AB177" i="15"/>
  <c r="AC162" i="15"/>
  <c r="AC89" i="13" s="1"/>
  <c r="AC22"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217" i="13" l="1"/>
  <c r="AB214" i="13" s="1"/>
  <c r="AB210" i="13" s="1"/>
  <c r="AC81" i="13"/>
  <c r="AC19" i="13" s="1"/>
  <c r="AB85" i="13"/>
  <c r="AB20" i="13" s="1"/>
  <c r="AB21" i="13" s="1"/>
  <c r="AB207" i="13" s="1"/>
  <c r="AB209" i="13" s="1"/>
  <c r="AB211" i="13" s="1"/>
  <c r="AB216" i="13" s="1"/>
  <c r="AC373" i="15"/>
  <c r="AC389" i="15" s="1"/>
  <c r="AC153" i="13"/>
  <c r="AC35" i="13" s="1"/>
  <c r="AC163" i="13"/>
  <c r="AC168" i="13" s="1"/>
  <c r="AC293" i="13"/>
  <c r="AC267" i="13"/>
  <c r="AD277" i="13"/>
  <c r="AD278" i="13" s="1"/>
  <c r="AD264" i="13"/>
  <c r="AD251" i="13"/>
  <c r="AD253" i="13" s="1"/>
  <c r="AD149" i="13" s="1"/>
  <c r="AD290"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C26" i="13" s="1"/>
  <c r="AD297" i="15"/>
  <c r="AD299" i="15"/>
  <c r="AD307" i="15"/>
  <c r="AD289" i="15"/>
  <c r="AD291" i="15"/>
  <c r="AD294" i="15"/>
  <c r="AD304" i="15"/>
  <c r="AD310" i="15"/>
  <c r="AD314" i="15"/>
  <c r="AD295" i="15"/>
  <c r="AD312" i="15"/>
  <c r="AD300" i="15"/>
  <c r="AD306" i="15"/>
  <c r="AD298" i="15"/>
  <c r="AD292" i="15"/>
  <c r="AD313" i="15"/>
  <c r="AD290" i="15"/>
  <c r="AD309" i="15"/>
  <c r="AC176" i="15"/>
  <c r="AB178" i="15"/>
  <c r="AB102" i="13" s="1"/>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B194" i="13" l="1"/>
  <c r="AB196" i="13" s="1"/>
  <c r="AB198" i="13" s="1"/>
  <c r="AB44" i="13" s="1"/>
  <c r="AB51" i="13" s="1"/>
  <c r="AB71" i="13" s="1"/>
  <c r="AB73" i="13" s="1"/>
  <c r="AB215" i="13"/>
  <c r="AB217" i="13" s="1"/>
  <c r="AC214" i="13" s="1"/>
  <c r="AC210" i="13" s="1"/>
  <c r="AD322" i="15"/>
  <c r="AD326" i="15"/>
  <c r="AD252" i="13"/>
  <c r="AD254" i="13" s="1"/>
  <c r="AD279" i="13"/>
  <c r="AD151" i="13" s="1"/>
  <c r="AD292" i="13"/>
  <c r="AD152" i="13" s="1"/>
  <c r="AD291" i="13"/>
  <c r="AD293" i="13" s="1"/>
  <c r="AD266" i="13"/>
  <c r="AD150" i="13" s="1"/>
  <c r="AD265"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36" i="15"/>
  <c r="AD352" i="15" s="1"/>
  <c r="AD327" i="15"/>
  <c r="AD341" i="15" s="1"/>
  <c r="AD317" i="15"/>
  <c r="AD331" i="15" s="1"/>
  <c r="AD347" i="15" s="1"/>
  <c r="AD340" i="15"/>
  <c r="AC177" i="15"/>
  <c r="AC178" i="15" s="1"/>
  <c r="AC102" i="13" s="1"/>
  <c r="AB104" i="13"/>
  <c r="AB24" i="13" s="1"/>
  <c r="AC128" i="15"/>
  <c r="AD162" i="15"/>
  <c r="AD89" i="13" s="1"/>
  <c r="AD22"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81" i="13" l="1"/>
  <c r="AD19" i="13" s="1"/>
  <c r="AC85" i="13"/>
  <c r="AC20" i="13" s="1"/>
  <c r="AC21" i="13" s="1"/>
  <c r="AC207" i="13" s="1"/>
  <c r="AC209" i="13" s="1"/>
  <c r="AC211" i="13" s="1"/>
  <c r="AC216" i="13" s="1"/>
  <c r="AD280" i="13"/>
  <c r="AD267" i="13"/>
  <c r="AD153" i="13"/>
  <c r="AD35" i="13" s="1"/>
  <c r="AD351" i="15"/>
  <c r="AD161" i="13" s="1"/>
  <c r="AD162" i="13"/>
  <c r="AE277" i="13"/>
  <c r="AE279" i="13" s="1"/>
  <c r="AE151" i="13" s="1"/>
  <c r="AE264" i="13"/>
  <c r="AE290" i="13"/>
  <c r="AE251" i="13"/>
  <c r="AE25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D26" i="13" s="1"/>
  <c r="AE297" i="15"/>
  <c r="AE291" i="15"/>
  <c r="AE293" i="15"/>
  <c r="AC104" i="13"/>
  <c r="AC24" i="13" s="1"/>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C194" i="13" l="1"/>
  <c r="AC196" i="13" s="1"/>
  <c r="AC198" i="13" s="1"/>
  <c r="AC44" i="13" s="1"/>
  <c r="AC51" i="13" s="1"/>
  <c r="AC71" i="13" s="1"/>
  <c r="AC73" i="13" s="1"/>
  <c r="AC215" i="13"/>
  <c r="AC217" i="13" s="1"/>
  <c r="AD214" i="13" s="1"/>
  <c r="AD210" i="13" s="1"/>
  <c r="AE319" i="15"/>
  <c r="AE333" i="15" s="1"/>
  <c r="AE349" i="15" s="1"/>
  <c r="AD163" i="13"/>
  <c r="AD168" i="13" s="1"/>
  <c r="AE278" i="13"/>
  <c r="AE280" i="13" s="1"/>
  <c r="AE253" i="13"/>
  <c r="AE149" i="13" s="1"/>
  <c r="AE292" i="13"/>
  <c r="AE152" i="13" s="1"/>
  <c r="AE291" i="13"/>
  <c r="AE266" i="13"/>
  <c r="AE150" i="13" s="1"/>
  <c r="AE265"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D102" i="13" s="1"/>
  <c r="AE95" i="15"/>
  <c r="AE171" i="15" s="1"/>
  <c r="AF52" i="15"/>
  <c r="AF132" i="15" s="1"/>
  <c r="AF150" i="15" s="1"/>
  <c r="AE47" i="15"/>
  <c r="AE166" i="15" s="1"/>
  <c r="AE168" i="15" s="1"/>
  <c r="AE121" i="13" s="1"/>
  <c r="AE122" i="13" s="1"/>
  <c r="AE130" i="13" s="1"/>
  <c r="AF61" i="15"/>
  <c r="AF141" i="15" s="1"/>
  <c r="AF159" i="15" s="1"/>
  <c r="AE141" i="15"/>
  <c r="AE159" i="15" s="1"/>
  <c r="AE162" i="15" s="1"/>
  <c r="AE89" i="13" s="1"/>
  <c r="AE22"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254" i="13" l="1"/>
  <c r="AE153" i="13"/>
  <c r="AE35" i="13" s="1"/>
  <c r="AE81" i="13"/>
  <c r="AE19" i="13" s="1"/>
  <c r="AD85" i="13"/>
  <c r="AD20" i="13" s="1"/>
  <c r="AD21" i="13" s="1"/>
  <c r="AD207" i="13" s="1"/>
  <c r="AD209" i="13" s="1"/>
  <c r="AD211" i="13" s="1"/>
  <c r="AD216" i="13" s="1"/>
  <c r="AE351" i="15"/>
  <c r="AE161" i="13" s="1"/>
  <c r="AE162" i="13"/>
  <c r="AE267" i="13"/>
  <c r="AE293" i="13"/>
  <c r="AF264" i="13"/>
  <c r="AF277" i="13"/>
  <c r="AF279" i="13" s="1"/>
  <c r="AF151" i="13" s="1"/>
  <c r="AF290" i="13"/>
  <c r="AF251" i="13"/>
  <c r="AF25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E26" i="13" s="1"/>
  <c r="AF289" i="15"/>
  <c r="AF317" i="15" s="1"/>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D104" i="13"/>
  <c r="AD24" i="13" s="1"/>
  <c r="AF162" i="15"/>
  <c r="AF89"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D194" i="13" l="1"/>
  <c r="AD196" i="13" s="1"/>
  <c r="AD198" i="13" s="1"/>
  <c r="AD44" i="13" s="1"/>
  <c r="AD51" i="13" s="1"/>
  <c r="AD71" i="13" s="1"/>
  <c r="AD73" i="13" s="1"/>
  <c r="AD215" i="13"/>
  <c r="AD217" i="13" s="1"/>
  <c r="AE214" i="13" s="1"/>
  <c r="AE210" i="13" s="1"/>
  <c r="AF81" i="13"/>
  <c r="AF19" i="13" s="1"/>
  <c r="AE373" i="15"/>
  <c r="AE389" i="15" s="1"/>
  <c r="AE163" i="13"/>
  <c r="AE168" i="13" s="1"/>
  <c r="AF253" i="13"/>
  <c r="AF149" i="13" s="1"/>
  <c r="AF278" i="13"/>
  <c r="AF280" i="13" s="1"/>
  <c r="AF292" i="13"/>
  <c r="AF152" i="13" s="1"/>
  <c r="AF291" i="13"/>
  <c r="AF266" i="13"/>
  <c r="AF150" i="13" s="1"/>
  <c r="AF265"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02" i="13" s="1"/>
  <c r="AE128" i="15"/>
  <c r="AF95" i="15"/>
  <c r="AF171" i="15" s="1"/>
  <c r="AG52" i="15"/>
  <c r="AG132" i="15" s="1"/>
  <c r="AG150" i="15" s="1"/>
  <c r="AG162" i="15" s="1"/>
  <c r="AG89" i="13" s="1"/>
  <c r="AG22"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E85" i="13" l="1"/>
  <c r="AE20" i="13" s="1"/>
  <c r="AE21" i="13" s="1"/>
  <c r="AE207" i="13" s="1"/>
  <c r="AE209" i="13" s="1"/>
  <c r="AE211" i="13" s="1"/>
  <c r="AE216" i="13" s="1"/>
  <c r="AF153" i="13"/>
  <c r="AF35" i="13" s="1"/>
  <c r="AF293" i="13"/>
  <c r="AF267" i="13"/>
  <c r="AF254" i="13"/>
  <c r="AE397" i="15"/>
  <c r="AE116" i="13" s="1"/>
  <c r="AE27" i="13" s="1"/>
  <c r="AF351" i="15"/>
  <c r="AF161" i="13" s="1"/>
  <c r="AF162" i="13"/>
  <c r="AG277" i="13"/>
  <c r="AG278" i="13" s="1"/>
  <c r="AG290" i="13"/>
  <c r="AG264" i="13"/>
  <c r="AG251" i="13"/>
  <c r="AG25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F26" i="13" s="1"/>
  <c r="AG299" i="15"/>
  <c r="AG313" i="15"/>
  <c r="AG311" i="15"/>
  <c r="AG291" i="15"/>
  <c r="AG294" i="15"/>
  <c r="AG289" i="15"/>
  <c r="AG308" i="15"/>
  <c r="AG305" i="15"/>
  <c r="AG64" i="15"/>
  <c r="AF176" i="15"/>
  <c r="AF173" i="15"/>
  <c r="AF126" i="13" s="1"/>
  <c r="AF127" i="13" s="1"/>
  <c r="AF131" i="13" s="1"/>
  <c r="AF132" i="13" s="1"/>
  <c r="AF28" i="13" s="1"/>
  <c r="AE104" i="13"/>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E194" i="13" l="1"/>
  <c r="AE196" i="13" s="1"/>
  <c r="AE198" i="13" s="1"/>
  <c r="AE44" i="13" s="1"/>
  <c r="AE51" i="13" s="1"/>
  <c r="AE71" i="13" s="1"/>
  <c r="AE73" i="13" s="1"/>
  <c r="AE215" i="13"/>
  <c r="AE217" i="13" s="1"/>
  <c r="AF214" i="13" s="1"/>
  <c r="AF210" i="13" s="1"/>
  <c r="AF373" i="15"/>
  <c r="AF389" i="15" s="1"/>
  <c r="AG81" i="13"/>
  <c r="AG19" i="13" s="1"/>
  <c r="AG318" i="15"/>
  <c r="AG332" i="15" s="1"/>
  <c r="AG348" i="15" s="1"/>
  <c r="AG326" i="15"/>
  <c r="AF163" i="13"/>
  <c r="AF168" i="13" s="1"/>
  <c r="AG323" i="15"/>
  <c r="AG337" i="15" s="1"/>
  <c r="AG353" i="15" s="1"/>
  <c r="AG279" i="13"/>
  <c r="AG151" i="13" s="1"/>
  <c r="AG253" i="13"/>
  <c r="AG149" i="13" s="1"/>
  <c r="AG291" i="13"/>
  <c r="AG292" i="13"/>
  <c r="AG152" i="13" s="1"/>
  <c r="AG266" i="13"/>
  <c r="AG150" i="13" s="1"/>
  <c r="AG265" i="13"/>
  <c r="AF378" i="15"/>
  <c r="AF394" i="15" s="1"/>
  <c r="AG370" i="15"/>
  <c r="AG386" i="15" s="1"/>
  <c r="AF377" i="15"/>
  <c r="AF393" i="15" s="1"/>
  <c r="AG320" i="15"/>
  <c r="AG334" i="15" s="1"/>
  <c r="AG350" i="15" s="1"/>
  <c r="AG328" i="15"/>
  <c r="AG342" i="15" s="1"/>
  <c r="AG358" i="15" s="1"/>
  <c r="AG319" i="15"/>
  <c r="AG333" i="15" s="1"/>
  <c r="AG349" i="15" s="1"/>
  <c r="AG322" i="15"/>
  <c r="AG336" i="15" s="1"/>
  <c r="AG352" i="15" s="1"/>
  <c r="AG340" i="15"/>
  <c r="AG325" i="15"/>
  <c r="AG339" i="15" s="1"/>
  <c r="AG317" i="15"/>
  <c r="AG331" i="15" s="1"/>
  <c r="AG347" i="15" s="1"/>
  <c r="AG338" i="15"/>
  <c r="AG354" i="15" s="1"/>
  <c r="AG327" i="15"/>
  <c r="AG341" i="15" s="1"/>
  <c r="AG357" i="15" s="1"/>
  <c r="AG321" i="15"/>
  <c r="AG335" i="15" s="1"/>
  <c r="AF177" i="15"/>
  <c r="AF178" i="15" s="1"/>
  <c r="AF102" i="13" s="1"/>
  <c r="AF128" i="15"/>
  <c r="AG95" i="15"/>
  <c r="AG171" i="15" s="1"/>
  <c r="AH52" i="15"/>
  <c r="AH132" i="15" s="1"/>
  <c r="AH150" i="15" s="1"/>
  <c r="AH162" i="15" s="1"/>
  <c r="AH89" i="13" s="1"/>
  <c r="AH22"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254" i="13" l="1"/>
  <c r="AF85" i="13"/>
  <c r="AF20" i="13" s="1"/>
  <c r="AF21" i="13" s="1"/>
  <c r="AF207" i="13" s="1"/>
  <c r="AF209" i="13" s="1"/>
  <c r="AF211" i="13" s="1"/>
  <c r="AF216" i="13" s="1"/>
  <c r="AG267" i="13"/>
  <c r="AG351" i="15"/>
  <c r="AG161" i="13" s="1"/>
  <c r="AG162" i="13"/>
  <c r="AF397" i="15"/>
  <c r="AF116" i="13" s="1"/>
  <c r="AF27" i="13" s="1"/>
  <c r="AG280" i="13"/>
  <c r="AG153" i="13"/>
  <c r="AG35" i="13" s="1"/>
  <c r="AG293" i="13"/>
  <c r="AH251" i="13"/>
  <c r="AH253" i="13" s="1"/>
  <c r="AH149" i="13" s="1"/>
  <c r="AH277" i="13"/>
  <c r="AH279" i="13" s="1"/>
  <c r="AH151" i="13" s="1"/>
  <c r="AH264" i="13"/>
  <c r="AH290" i="13"/>
  <c r="AG372" i="15"/>
  <c r="AG388" i="15" s="1"/>
  <c r="AG376" i="15"/>
  <c r="AG392" i="15" s="1"/>
  <c r="AG369" i="15"/>
  <c r="AG385" i="15" s="1"/>
  <c r="AG374" i="15"/>
  <c r="AG390" i="15" s="1"/>
  <c r="AG371" i="15"/>
  <c r="AG387" i="15" s="1"/>
  <c r="AG373" i="15"/>
  <c r="AG389" i="15" s="1"/>
  <c r="AG375" i="15"/>
  <c r="AG391" i="15" s="1"/>
  <c r="AG379" i="15"/>
  <c r="AG395" i="15" s="1"/>
  <c r="AG380" i="15"/>
  <c r="AG396" i="15" s="1"/>
  <c r="AG355" i="15"/>
  <c r="AG356" i="15"/>
  <c r="AH363" i="15"/>
  <c r="AH291" i="15"/>
  <c r="AH307" i="15"/>
  <c r="AG343" i="15"/>
  <c r="AG112" i="13" s="1"/>
  <c r="AG26" i="13" s="1"/>
  <c r="AH310" i="15"/>
  <c r="AH304" i="15"/>
  <c r="AH300" i="15"/>
  <c r="AH295" i="15"/>
  <c r="AH312" i="15"/>
  <c r="AH290" i="15"/>
  <c r="AH292" i="15"/>
  <c r="AH306" i="15"/>
  <c r="AH311" i="15"/>
  <c r="AH309" i="15"/>
  <c r="AH313" i="15"/>
  <c r="AH298" i="15"/>
  <c r="AH326" i="15" s="1"/>
  <c r="AH293" i="15"/>
  <c r="AH296" i="15"/>
  <c r="AH314" i="15"/>
  <c r="AH303" i="15"/>
  <c r="AH317" i="15" s="1"/>
  <c r="AH331" i="15" s="1"/>
  <c r="AH347" i="15" s="1"/>
  <c r="AH308" i="15"/>
  <c r="AH305" i="15"/>
  <c r="AH299" i="15"/>
  <c r="AH294" i="15"/>
  <c r="AH297" i="15"/>
  <c r="AG176" i="15"/>
  <c r="AG173" i="15"/>
  <c r="AG126" i="13" s="1"/>
  <c r="AG127" i="13" s="1"/>
  <c r="AG131" i="13" s="1"/>
  <c r="AG132" i="13" s="1"/>
  <c r="AG28" i="13" s="1"/>
  <c r="AF104" i="13"/>
  <c r="AF24"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F194" i="13" l="1"/>
  <c r="AF196" i="13" s="1"/>
  <c r="AF198" i="13" s="1"/>
  <c r="AF44" i="13" s="1"/>
  <c r="AF51" i="13" s="1"/>
  <c r="AF71" i="13" s="1"/>
  <c r="AF73" i="13" s="1"/>
  <c r="AF215" i="13"/>
  <c r="AF217" i="13" s="1"/>
  <c r="AG214" i="13" s="1"/>
  <c r="AG210" i="13" s="1"/>
  <c r="AH81" i="13"/>
  <c r="AH19" i="13" s="1"/>
  <c r="AH321" i="15"/>
  <c r="AG163" i="13"/>
  <c r="AG168" i="13" s="1"/>
  <c r="AH323" i="15"/>
  <c r="AH278" i="13"/>
  <c r="AH280" i="13" s="1"/>
  <c r="AH252" i="13"/>
  <c r="AH254" i="13" s="1"/>
  <c r="AH291" i="13"/>
  <c r="AH292" i="13"/>
  <c r="AH152" i="13" s="1"/>
  <c r="AH265" i="13"/>
  <c r="AH266"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35" i="15"/>
  <c r="AH337" i="15"/>
  <c r="AH353" i="15" s="1"/>
  <c r="AH327" i="15"/>
  <c r="AH341" i="15" s="1"/>
  <c r="AH357" i="15" s="1"/>
  <c r="AG177" i="15"/>
  <c r="AG128" i="15"/>
  <c r="AH95" i="15"/>
  <c r="AH171" i="15" s="1"/>
  <c r="AI52" i="15"/>
  <c r="AI132" i="15" s="1"/>
  <c r="AI150" i="15" s="1"/>
  <c r="AI162" i="15" s="1"/>
  <c r="AI89" i="13" s="1"/>
  <c r="AI22"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G85" i="13" l="1"/>
  <c r="AG20" i="13" s="1"/>
  <c r="AG21" i="13" s="1"/>
  <c r="AG207" i="13" s="1"/>
  <c r="AG209" i="13" s="1"/>
  <c r="AG211" i="13" s="1"/>
  <c r="AG216" i="13" s="1"/>
  <c r="AH153" i="13"/>
  <c r="AH35" i="13" s="1"/>
  <c r="AG397" i="15"/>
  <c r="AG116" i="13" s="1"/>
  <c r="AG27" i="13" s="1"/>
  <c r="AH351" i="15"/>
  <c r="AH161" i="13" s="1"/>
  <c r="AH162" i="13"/>
  <c r="AH293" i="13"/>
  <c r="AI290" i="13"/>
  <c r="AI251" i="13"/>
  <c r="AI252" i="13" s="1"/>
  <c r="AI277" i="13"/>
  <c r="AI279" i="13" s="1"/>
  <c r="AI151" i="13" s="1"/>
  <c r="AI264" i="13"/>
  <c r="AH267" i="13"/>
  <c r="AH376" i="15"/>
  <c r="AH392" i="15" s="1"/>
  <c r="AH380" i="15"/>
  <c r="AH396" i="15" s="1"/>
  <c r="AH379" i="15"/>
  <c r="AH395" i="15" s="1"/>
  <c r="AH370" i="15"/>
  <c r="AH386" i="15" s="1"/>
  <c r="AH372" i="15"/>
  <c r="AH388" i="15" s="1"/>
  <c r="AH375" i="15"/>
  <c r="AH391" i="15" s="1"/>
  <c r="AH373" i="15"/>
  <c r="AH389" i="15" s="1"/>
  <c r="AH374" i="15"/>
  <c r="AH390" i="15" s="1"/>
  <c r="AH371" i="15"/>
  <c r="AH387" i="15" s="1"/>
  <c r="AH355" i="15"/>
  <c r="AH356" i="15"/>
  <c r="AI363" i="15"/>
  <c r="AH343" i="15"/>
  <c r="AH112" i="13" s="1"/>
  <c r="AH26"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G102" i="13" s="1"/>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G194" i="13" l="1"/>
  <c r="AG196" i="13" s="1"/>
  <c r="AG198" i="13" s="1"/>
  <c r="AG44" i="13" s="1"/>
  <c r="AG51" i="13" s="1"/>
  <c r="AG71" i="13" s="1"/>
  <c r="AG73" i="13" s="1"/>
  <c r="AG215" i="13"/>
  <c r="AG217" i="13" s="1"/>
  <c r="AH214" i="13" s="1"/>
  <c r="AH210" i="13" s="1"/>
  <c r="AI81" i="13"/>
  <c r="AI19" i="13" s="1"/>
  <c r="AH163" i="13"/>
  <c r="AH168" i="13" s="1"/>
  <c r="AI323" i="15"/>
  <c r="AI337" i="15" s="1"/>
  <c r="AI353" i="15" s="1"/>
  <c r="AI375" i="15" s="1"/>
  <c r="AI391" i="15" s="1"/>
  <c r="AI278" i="13"/>
  <c r="AI280" i="13" s="1"/>
  <c r="AI253" i="13"/>
  <c r="AI149" i="13" s="1"/>
  <c r="AI292" i="13"/>
  <c r="AI152" i="13" s="1"/>
  <c r="AI291" i="13"/>
  <c r="AI265" i="13"/>
  <c r="AI266"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G104" i="13"/>
  <c r="AG24" i="13" s="1"/>
  <c r="AH177" i="15"/>
  <c r="AH178" i="15" s="1"/>
  <c r="AH102" i="13" s="1"/>
  <c r="AH128" i="15"/>
  <c r="AI95" i="15"/>
  <c r="AI171" i="15" s="1"/>
  <c r="AJ52" i="15"/>
  <c r="AJ132" i="15" s="1"/>
  <c r="AJ150" i="15" s="1"/>
  <c r="AJ162" i="15" s="1"/>
  <c r="AJ89" i="13" s="1"/>
  <c r="AJ22"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H85" i="13" l="1"/>
  <c r="AH20" i="13" s="1"/>
  <c r="AH21" i="13" s="1"/>
  <c r="AH207" i="13" s="1"/>
  <c r="AH209" i="13" s="1"/>
  <c r="AH211" i="13" s="1"/>
  <c r="AH216" i="13" s="1"/>
  <c r="AI293" i="13"/>
  <c r="AH397" i="15"/>
  <c r="AH116" i="13" s="1"/>
  <c r="AH27" i="13" s="1"/>
  <c r="AI351" i="15"/>
  <c r="AI161" i="13" s="1"/>
  <c r="AI162" i="13"/>
  <c r="AI153" i="13"/>
  <c r="AI35" i="13" s="1"/>
  <c r="AI254" i="13"/>
  <c r="AJ277" i="13"/>
  <c r="AJ279" i="13" s="1"/>
  <c r="AJ151" i="13" s="1"/>
  <c r="AJ264" i="13"/>
  <c r="AJ290" i="13"/>
  <c r="AJ251" i="13"/>
  <c r="AJ252" i="13" s="1"/>
  <c r="AI267"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I373" i="15"/>
  <c r="AI389" i="15" s="1"/>
  <c r="AJ363" i="15"/>
  <c r="AJ299" i="15"/>
  <c r="AJ294" i="15"/>
  <c r="AJ303" i="15"/>
  <c r="AJ308" i="15"/>
  <c r="AJ291" i="15"/>
  <c r="AJ305" i="15"/>
  <c r="AJ311" i="15"/>
  <c r="AJ306" i="15"/>
  <c r="AJ292" i="15"/>
  <c r="AJ295" i="15"/>
  <c r="AJ298" i="15"/>
  <c r="AJ314" i="15"/>
  <c r="AJ300" i="15"/>
  <c r="AJ310" i="15"/>
  <c r="AJ290" i="15"/>
  <c r="AJ293" i="15"/>
  <c r="AJ296" i="15"/>
  <c r="AJ307" i="15"/>
  <c r="AJ317" i="15"/>
  <c r="AJ304" i="15"/>
  <c r="AJ309" i="15"/>
  <c r="AJ313" i="15"/>
  <c r="AJ312" i="15"/>
  <c r="AJ297" i="15"/>
  <c r="AI343" i="15"/>
  <c r="AI112" i="13" s="1"/>
  <c r="AI26" i="13" s="1"/>
  <c r="AJ64" i="15"/>
  <c r="AI173" i="15"/>
  <c r="AI126" i="13" s="1"/>
  <c r="AI127" i="13" s="1"/>
  <c r="AI131" i="13" s="1"/>
  <c r="AI132" i="13" s="1"/>
  <c r="AI28" i="13" s="1"/>
  <c r="AH104" i="13"/>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H194" i="13" l="1"/>
  <c r="AH196" i="13" s="1"/>
  <c r="AH198" i="13" s="1"/>
  <c r="AH44" i="13" s="1"/>
  <c r="AH51" i="13" s="1"/>
  <c r="AH71" i="13" s="1"/>
  <c r="AH73" i="13" s="1"/>
  <c r="AH215" i="13"/>
  <c r="AH217" i="13" s="1"/>
  <c r="AI214" i="13" s="1"/>
  <c r="AI210" i="13" s="1"/>
  <c r="AJ81" i="13"/>
  <c r="AJ19" i="13" s="1"/>
  <c r="AJ327" i="15"/>
  <c r="AJ341" i="15" s="1"/>
  <c r="AJ357" i="15" s="1"/>
  <c r="AJ322" i="15"/>
  <c r="AJ336" i="15" s="1"/>
  <c r="AJ352" i="15" s="1"/>
  <c r="AI163" i="13"/>
  <c r="AI168" i="13" s="1"/>
  <c r="AJ278" i="13"/>
  <c r="AJ280" i="13" s="1"/>
  <c r="AJ253" i="13"/>
  <c r="AJ149" i="13" s="1"/>
  <c r="AJ292" i="13"/>
  <c r="AJ152" i="13" s="1"/>
  <c r="AJ291" i="13"/>
  <c r="AJ266" i="13"/>
  <c r="AJ150" i="13" s="1"/>
  <c r="AJ265"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K22"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267" i="13" l="1"/>
  <c r="AI85" i="13"/>
  <c r="AI20" i="13" s="1"/>
  <c r="AI21" i="13" s="1"/>
  <c r="AI207" i="13" s="1"/>
  <c r="AI209" i="13" s="1"/>
  <c r="AI211" i="13" s="1"/>
  <c r="AI216" i="13" s="1"/>
  <c r="AJ293" i="13"/>
  <c r="AJ351" i="15"/>
  <c r="AJ161" i="13" s="1"/>
  <c r="AJ162" i="13"/>
  <c r="AJ153" i="13"/>
  <c r="AJ35" i="13" s="1"/>
  <c r="AJ254" i="13"/>
  <c r="AK290" i="13"/>
  <c r="AK264" i="13"/>
  <c r="AK277" i="13"/>
  <c r="AK279" i="13" s="1"/>
  <c r="AK151" i="13" s="1"/>
  <c r="AK251" i="13"/>
  <c r="AK252" i="13" s="1"/>
  <c r="AJ377" i="15"/>
  <c r="AJ393" i="15" s="1"/>
  <c r="AJ373" i="15"/>
  <c r="AJ389"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J26"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I102" i="13" s="1"/>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I194" i="13" l="1"/>
  <c r="AI196" i="13" s="1"/>
  <c r="AI198" i="13" s="1"/>
  <c r="AI44" i="13" s="1"/>
  <c r="AI51" i="13" s="1"/>
  <c r="AI71" i="13" s="1"/>
  <c r="AI73" i="13" s="1"/>
  <c r="AI215" i="13"/>
  <c r="AI217" i="13" s="1"/>
  <c r="AJ214" i="13" s="1"/>
  <c r="AJ210" i="13" s="1"/>
  <c r="AK81" i="13"/>
  <c r="AK19" i="13" s="1"/>
  <c r="AK325" i="15"/>
  <c r="AK322" i="15"/>
  <c r="AJ163" i="13"/>
  <c r="AJ168" i="13" s="1"/>
  <c r="AK278" i="13"/>
  <c r="AK280" i="13" s="1"/>
  <c r="AK253" i="13"/>
  <c r="AK149" i="13" s="1"/>
  <c r="AK292" i="13"/>
  <c r="AK152" i="13" s="1"/>
  <c r="AK291" i="13"/>
  <c r="AK266" i="13"/>
  <c r="AK150" i="13" s="1"/>
  <c r="AK265"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6" i="15"/>
  <c r="AK352" i="15" s="1"/>
  <c r="AK339" i="15"/>
  <c r="AK355" i="15" s="1"/>
  <c r="AK317" i="15"/>
  <c r="AK331" i="15" s="1"/>
  <c r="AK347" i="15" s="1"/>
  <c r="AK328" i="15"/>
  <c r="AK342" i="15" s="1"/>
  <c r="AK358" i="15" s="1"/>
  <c r="AK319" i="15"/>
  <c r="AK333" i="15" s="1"/>
  <c r="AK349" i="15" s="1"/>
  <c r="AK318" i="15"/>
  <c r="AK332" i="15" s="1"/>
  <c r="AK348" i="15" s="1"/>
  <c r="AI104" i="13"/>
  <c r="AI24" i="13" s="1"/>
  <c r="AJ177" i="15"/>
  <c r="AJ178" i="15" s="1"/>
  <c r="AJ102" i="13"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254" i="13" l="1"/>
  <c r="AJ85" i="13"/>
  <c r="AJ20" i="13" s="1"/>
  <c r="AJ21" i="13" s="1"/>
  <c r="AJ207" i="13" s="1"/>
  <c r="AJ209" i="13" s="1"/>
  <c r="AJ211" i="13" s="1"/>
  <c r="AJ216" i="13" s="1"/>
  <c r="AK293" i="13"/>
  <c r="AK153" i="13"/>
  <c r="AK35" i="13" s="1"/>
  <c r="AK351" i="15"/>
  <c r="AK161" i="13" s="1"/>
  <c r="AK162" i="13"/>
  <c r="L169" i="13"/>
  <c r="AL36" i="13"/>
  <c r="L36" i="13" s="1"/>
  <c r="AK267" i="13"/>
  <c r="AL277" i="13"/>
  <c r="AL278" i="13" s="1"/>
  <c r="AL264" i="13"/>
  <c r="AL251" i="13"/>
  <c r="AL252" i="13" s="1"/>
  <c r="AL290"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K26"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J104" i="13"/>
  <c r="AJ24"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J194" i="13" l="1"/>
  <c r="AJ196" i="13" s="1"/>
  <c r="AJ198" i="13" s="1"/>
  <c r="AJ44" i="13" s="1"/>
  <c r="AJ51" i="13" s="1"/>
  <c r="AJ71" i="13" s="1"/>
  <c r="AJ73" i="13" s="1"/>
  <c r="AJ215" i="13"/>
  <c r="AJ217" i="13" s="1"/>
  <c r="AK214" i="13" s="1"/>
  <c r="AK210" i="13" s="1"/>
  <c r="AK373" i="15"/>
  <c r="AK389" i="15" s="1"/>
  <c r="AL279" i="13"/>
  <c r="AL280" i="13" s="1"/>
  <c r="L280" i="13" s="1"/>
  <c r="AK163" i="13"/>
  <c r="AK168" i="13" s="1"/>
  <c r="AL253" i="13"/>
  <c r="AL254" i="13" s="1"/>
  <c r="L254" i="13" s="1"/>
  <c r="AL292" i="13"/>
  <c r="AL291" i="13"/>
  <c r="L278" i="13"/>
  <c r="L252" i="13"/>
  <c r="AL265" i="13"/>
  <c r="AL266"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149" i="13" l="1"/>
  <c r="L149" i="13" s="1"/>
  <c r="L253" i="13"/>
  <c r="AL151" i="13"/>
  <c r="L151" i="13" s="1"/>
  <c r="L279" i="13"/>
  <c r="AK85" i="13"/>
  <c r="AK20" i="13" s="1"/>
  <c r="AK21" i="13" s="1"/>
  <c r="AK207" i="13" s="1"/>
  <c r="AK209" i="13" s="1"/>
  <c r="AK211" i="13" s="1"/>
  <c r="AK216" i="13" s="1"/>
  <c r="L292" i="13"/>
  <c r="AL152" i="13"/>
  <c r="L152" i="13" s="1"/>
  <c r="L266" i="13"/>
  <c r="AL150" i="13"/>
  <c r="L150" i="13" s="1"/>
  <c r="AL293" i="13"/>
  <c r="L293" i="13" s="1"/>
  <c r="L291" i="13"/>
  <c r="AL267" i="13"/>
  <c r="L267" i="13" s="1"/>
  <c r="L265"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AK102" i="13" s="1"/>
  <c r="L162" i="15"/>
  <c r="AL126" i="15"/>
  <c r="L238" i="15"/>
  <c r="L47" i="15"/>
  <c r="AL166" i="15"/>
  <c r="AL122" i="15"/>
  <c r="L234" i="15"/>
  <c r="L95" i="15"/>
  <c r="AL171" i="15"/>
  <c r="AL127" i="15"/>
  <c r="L127" i="15" s="1"/>
  <c r="L239" i="15"/>
  <c r="AL118" i="15"/>
  <c r="L118" i="15" s="1"/>
  <c r="L230" i="15"/>
  <c r="L110" i="15"/>
  <c r="L111" i="15"/>
  <c r="AL22" i="13"/>
  <c r="L89"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194" i="13" l="1"/>
  <c r="AK196" i="13" s="1"/>
  <c r="AK198" i="13" s="1"/>
  <c r="AK44" i="13" s="1"/>
  <c r="AK51" i="13" s="1"/>
  <c r="AK71" i="13" s="1"/>
  <c r="AK73" i="13" s="1"/>
  <c r="AK215" i="13"/>
  <c r="AK217" i="13" s="1"/>
  <c r="AL214" i="13" s="1"/>
  <c r="AL210" i="13" s="1"/>
  <c r="AL153" i="13"/>
  <c r="L153" i="13" s="1"/>
  <c r="R373" i="15"/>
  <c r="R161" i="13"/>
  <c r="R163" i="13" s="1"/>
  <c r="R168" i="13" s="1"/>
  <c r="Q373" i="15"/>
  <c r="Q161" i="13"/>
  <c r="Q163" i="13" s="1"/>
  <c r="Q168" i="13" s="1"/>
  <c r="P373" i="15"/>
  <c r="P161" i="13"/>
  <c r="P163" i="13" s="1"/>
  <c r="P168" i="13" s="1"/>
  <c r="O373" i="15"/>
  <c r="O161" i="13"/>
  <c r="AL35" i="13"/>
  <c r="L35" i="13" s="1"/>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L343" i="15"/>
  <c r="AK104" i="13"/>
  <c r="AK24" i="13" s="1"/>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210" i="13" l="1"/>
  <c r="O163" i="13"/>
  <c r="L161" i="13"/>
  <c r="AC397" i="15"/>
  <c r="AC116" i="13" s="1"/>
  <c r="AC27" i="13" s="1"/>
  <c r="AC29" i="13" s="1"/>
  <c r="AC135" i="13" s="1"/>
  <c r="AD136" i="13" s="1"/>
  <c r="AD138" i="13" s="1"/>
  <c r="AD30" i="13" s="1"/>
  <c r="L391" i="15"/>
  <c r="AD397" i="15"/>
  <c r="AD116" i="13" s="1"/>
  <c r="AD27" i="13" s="1"/>
  <c r="X397" i="15"/>
  <c r="X116" i="13" s="1"/>
  <c r="X27" i="13" s="1"/>
  <c r="X29" i="13" s="1"/>
  <c r="X135" i="13" s="1"/>
  <c r="Y136" i="13" s="1"/>
  <c r="Y138" i="13" s="1"/>
  <c r="Y30" i="13" s="1"/>
  <c r="W397" i="15"/>
  <c r="W116" i="13" s="1"/>
  <c r="W27" i="13" s="1"/>
  <c r="W29" i="13" s="1"/>
  <c r="W135" i="13" s="1"/>
  <c r="X136" i="13" s="1"/>
  <c r="X138" i="13" s="1"/>
  <c r="X30" i="13" s="1"/>
  <c r="L395" i="15"/>
  <c r="L393" i="15"/>
  <c r="L396" i="15"/>
  <c r="U397" i="15"/>
  <c r="U116" i="13" s="1"/>
  <c r="U27" i="13" s="1"/>
  <c r="U29" i="13" s="1"/>
  <c r="U135" i="13" s="1"/>
  <c r="V136" i="13" s="1"/>
  <c r="V138" i="13" s="1"/>
  <c r="V30" i="13" s="1"/>
  <c r="AL397" i="15"/>
  <c r="AL116" i="13" s="1"/>
  <c r="AL27" i="13" s="1"/>
  <c r="L386" i="15"/>
  <c r="T397" i="15"/>
  <c r="T116" i="13" s="1"/>
  <c r="T27" i="13" s="1"/>
  <c r="T29" i="13" s="1"/>
  <c r="L394" i="15"/>
  <c r="L392" i="15"/>
  <c r="Y397" i="15"/>
  <c r="Y116" i="13" s="1"/>
  <c r="Y27" i="13" s="1"/>
  <c r="Y29" i="13" s="1"/>
  <c r="Y135" i="13" s="1"/>
  <c r="Z136" i="13" s="1"/>
  <c r="Z138" i="13" s="1"/>
  <c r="Z30" i="13" s="1"/>
  <c r="Z397" i="15"/>
  <c r="Z116" i="13" s="1"/>
  <c r="Z27" i="13" s="1"/>
  <c r="Z29" i="13" s="1"/>
  <c r="Z135" i="13" s="1"/>
  <c r="AA136" i="13" s="1"/>
  <c r="AA138" i="13" s="1"/>
  <c r="AA30" i="13" s="1"/>
  <c r="S397" i="15"/>
  <c r="S116" i="13" s="1"/>
  <c r="L390" i="15"/>
  <c r="AA397" i="15"/>
  <c r="AA116" i="13" s="1"/>
  <c r="AA27" i="13" s="1"/>
  <c r="AA29" i="13" s="1"/>
  <c r="AA135" i="13" s="1"/>
  <c r="AB136" i="13" s="1"/>
  <c r="AB138" i="13" s="1"/>
  <c r="AB30" i="13" s="1"/>
  <c r="V397" i="15"/>
  <c r="V116" i="13" s="1"/>
  <c r="V27" i="13" s="1"/>
  <c r="V29" i="13" s="1"/>
  <c r="V135" i="13" s="1"/>
  <c r="W136" i="13" s="1"/>
  <c r="W138" i="13" s="1"/>
  <c r="W30" i="13" s="1"/>
  <c r="AB397" i="15"/>
  <c r="AB116" i="13" s="1"/>
  <c r="AB27" i="13" s="1"/>
  <c r="AB29" i="13" s="1"/>
  <c r="AB135" i="13" s="1"/>
  <c r="AC136" i="13" s="1"/>
  <c r="AC138" i="13" s="1"/>
  <c r="AC30" i="13" s="1"/>
  <c r="AL127" i="13"/>
  <c r="L126" i="13"/>
  <c r="AL122" i="13"/>
  <c r="L121" i="13"/>
  <c r="AL26" i="13"/>
  <c r="L26" i="13" s="1"/>
  <c r="L112" i="13"/>
  <c r="L168" i="15"/>
  <c r="AL176" i="15"/>
  <c r="AL177" i="15"/>
  <c r="L173" i="15"/>
  <c r="L128" i="15"/>
  <c r="L142" i="15"/>
  <c r="AJ29" i="13"/>
  <c r="AJ135" i="13" s="1"/>
  <c r="AK136" i="13" s="1"/>
  <c r="AK138" i="13" s="1"/>
  <c r="AK30" i="13" s="1"/>
  <c r="AD29" i="13"/>
  <c r="AD135" i="13" s="1"/>
  <c r="AE136" i="13" s="1"/>
  <c r="AE138" i="13" s="1"/>
  <c r="AE30" i="13" s="1"/>
  <c r="AK29" i="13"/>
  <c r="AK135" i="13" s="1"/>
  <c r="AL136" i="13" s="1"/>
  <c r="AL138" i="13" s="1"/>
  <c r="AL30" i="13" s="1"/>
  <c r="L167" i="14"/>
  <c r="AE29" i="13"/>
  <c r="AE135" i="13" s="1"/>
  <c r="AF136" i="13" s="1"/>
  <c r="AF138" i="13" s="1"/>
  <c r="AF30" i="13" s="1"/>
  <c r="AH29" i="13"/>
  <c r="AH135" i="13" s="1"/>
  <c r="AI136" i="13" s="1"/>
  <c r="AI138" i="13" s="1"/>
  <c r="AI30" i="13" s="1"/>
  <c r="AF29" i="13"/>
  <c r="AF135" i="13" s="1"/>
  <c r="AG136" i="13" s="1"/>
  <c r="AG138" i="13" s="1"/>
  <c r="AG30" i="13" s="1"/>
  <c r="AI29" i="13"/>
  <c r="AI135" i="13" s="1"/>
  <c r="AJ136" i="13" s="1"/>
  <c r="AJ138" i="13" s="1"/>
  <c r="AJ30" i="13" s="1"/>
  <c r="AG29" i="13"/>
  <c r="AG135" i="13" s="1"/>
  <c r="AH136" i="13" s="1"/>
  <c r="AH138"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O168" i="13" l="1"/>
  <c r="L168" i="13" s="1"/>
  <c r="L163" i="13"/>
  <c r="L397" i="15"/>
  <c r="S27" i="13"/>
  <c r="S29" i="13" s="1"/>
  <c r="S33" i="13" s="1"/>
  <c r="S37" i="13" s="1"/>
  <c r="L116" i="13"/>
  <c r="AL130" i="13"/>
  <c r="L122" i="13"/>
  <c r="AL131" i="13"/>
  <c r="L131" i="13" s="1"/>
  <c r="L127" i="13"/>
  <c r="L177" i="15"/>
  <c r="AL178" i="15"/>
  <c r="AL102" i="13" s="1"/>
  <c r="L176" i="15"/>
  <c r="AL20" i="13"/>
  <c r="L85" i="13"/>
  <c r="AL144" i="15"/>
  <c r="L144" i="15" s="1"/>
  <c r="AJ33" i="13"/>
  <c r="AJ37" i="13" s="1"/>
  <c r="AJ172" i="13" s="1"/>
  <c r="AJ174" i="13" s="1"/>
  <c r="AJ38" i="13" s="1"/>
  <c r="AI33" i="13"/>
  <c r="AI37" i="13" s="1"/>
  <c r="AI172" i="13" s="1"/>
  <c r="AI174" i="13" s="1"/>
  <c r="AI38" i="13" s="1"/>
  <c r="AA33" i="13"/>
  <c r="AA37" i="13" s="1"/>
  <c r="AA172" i="13" s="1"/>
  <c r="AA174" i="13" s="1"/>
  <c r="AA38" i="13" s="1"/>
  <c r="Y33" i="13"/>
  <c r="Y37" i="13" s="1"/>
  <c r="Y172" i="13" s="1"/>
  <c r="Y174" i="13" s="1"/>
  <c r="Y38" i="13" s="1"/>
  <c r="AC33" i="13"/>
  <c r="AC37" i="13" s="1"/>
  <c r="AC172" i="13" s="1"/>
  <c r="AC174" i="13" s="1"/>
  <c r="AC38" i="13" s="1"/>
  <c r="AD33" i="13"/>
  <c r="AD37" i="13" s="1"/>
  <c r="AD172" i="13" s="1"/>
  <c r="AD174" i="13" s="1"/>
  <c r="AD38" i="13" s="1"/>
  <c r="AE33" i="13"/>
  <c r="AE37" i="13" s="1"/>
  <c r="AE172" i="13" s="1"/>
  <c r="AE174" i="13" s="1"/>
  <c r="AE38" i="13" s="1"/>
  <c r="Z33" i="13"/>
  <c r="Z37" i="13" s="1"/>
  <c r="Z172" i="13" s="1"/>
  <c r="Z174" i="13" s="1"/>
  <c r="Z38" i="13" s="1"/>
  <c r="V33" i="13"/>
  <c r="V37" i="13" s="1"/>
  <c r="V172" i="13" s="1"/>
  <c r="AG33" i="13"/>
  <c r="AG37" i="13" s="1"/>
  <c r="AG172" i="13" s="1"/>
  <c r="AG174" i="13" s="1"/>
  <c r="AG38" i="13" s="1"/>
  <c r="AF33" i="13"/>
  <c r="AF37" i="13" s="1"/>
  <c r="AF172" i="13" s="1"/>
  <c r="AF174" i="13" s="1"/>
  <c r="AF38" i="13" s="1"/>
  <c r="W33" i="13"/>
  <c r="X33" i="13"/>
  <c r="X37" i="13" s="1"/>
  <c r="X172" i="13" s="1"/>
  <c r="X174" i="13" s="1"/>
  <c r="X38" i="13" s="1"/>
  <c r="AB33" i="13"/>
  <c r="AB37" i="13" s="1"/>
  <c r="AB172" i="13" s="1"/>
  <c r="AB174" i="13" s="1"/>
  <c r="AB38" i="13" s="1"/>
  <c r="AH33" i="13"/>
  <c r="AH37" i="13" s="1"/>
  <c r="AH172" i="13" s="1"/>
  <c r="AH174" i="13" s="1"/>
  <c r="AH38" i="13" s="1"/>
  <c r="AK33" i="13"/>
  <c r="AK37" i="13" s="1"/>
  <c r="AK172" i="13" s="1"/>
  <c r="AK174" i="13" s="1"/>
  <c r="AK38"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V174" i="13" l="1"/>
  <c r="V38" i="13" s="1"/>
  <c r="V39" i="13" s="1"/>
  <c r="AL132" i="13"/>
  <c r="L130" i="13"/>
  <c r="S135" i="13"/>
  <c r="T136" i="13" s="1"/>
  <c r="T138" i="13" s="1"/>
  <c r="T30" i="13" s="1"/>
  <c r="T33" i="13" s="1"/>
  <c r="T37" i="13" s="1"/>
  <c r="T135" i="13"/>
  <c r="U136" i="13" s="1"/>
  <c r="L178" i="15"/>
  <c r="L20" i="13"/>
  <c r="AL21" i="13"/>
  <c r="AL207" i="13" s="1"/>
  <c r="AL209" i="13" s="1"/>
  <c r="W37" i="13"/>
  <c r="AK39" i="13"/>
  <c r="X39" i="13"/>
  <c r="AB39" i="13"/>
  <c r="AJ39" i="13"/>
  <c r="Y39" i="13"/>
  <c r="Z39" i="13"/>
  <c r="AA39" i="13"/>
  <c r="AD39" i="13"/>
  <c r="AH39" i="13"/>
  <c r="AE39" i="13"/>
  <c r="AF39" i="13"/>
  <c r="AC39"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L209" i="13" l="1"/>
  <c r="AL211" i="13"/>
  <c r="L207" i="13"/>
  <c r="AL194" i="13"/>
  <c r="AL196" i="13" s="1"/>
  <c r="AL215" i="13"/>
  <c r="S172" i="13"/>
  <c r="T172" i="13"/>
  <c r="T174" i="13" s="1"/>
  <c r="T38" i="13" s="1"/>
  <c r="T39" i="13" s="1"/>
  <c r="W172" i="13"/>
  <c r="W174" i="13" s="1"/>
  <c r="W38" i="13" s="1"/>
  <c r="W39" i="13" s="1"/>
  <c r="AL28" i="13"/>
  <c r="L28" i="13" s="1"/>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211" i="13" l="1"/>
  <c r="AL216" i="13"/>
  <c r="L216" i="13" s="1"/>
  <c r="L194" i="13"/>
  <c r="L215" i="13"/>
  <c r="AL198" i="13"/>
  <c r="AL44" i="13" s="1"/>
  <c r="AL51" i="13" s="1"/>
  <c r="AL71" i="13" s="1"/>
  <c r="AL73" i="13" s="1"/>
  <c r="S174" i="13"/>
  <c r="L138" i="13"/>
  <c r="U30" i="13"/>
  <c r="L30" i="13" s="1"/>
  <c r="AL24"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L217" i="13" l="1"/>
  <c r="U33" i="13"/>
  <c r="U37" i="13" s="1"/>
  <c r="U172" i="13" s="1"/>
  <c r="U174" i="13" s="1"/>
  <c r="U38" i="13" s="1"/>
  <c r="U39" i="13" s="1"/>
  <c r="S38" i="13"/>
  <c r="S39" i="13" s="1"/>
  <c r="L24" i="13"/>
  <c r="AL2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L172" i="13" l="1"/>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174" i="13" l="1"/>
  <c r="L172" i="13"/>
  <c r="AR101" i="3"/>
  <c r="BV91" i="3"/>
  <c r="BV92" i="3"/>
  <c r="AS103" i="3"/>
  <c r="AT81" i="3"/>
  <c r="AR60" i="3"/>
  <c r="AR62" i="3" s="1"/>
  <c r="AS56" i="3"/>
  <c r="AR59" i="3"/>
  <c r="BV83" i="3"/>
  <c r="AS96" i="3"/>
  <c r="AS47" i="3"/>
  <c r="AS50" i="3" s="1"/>
  <c r="AT74" i="3"/>
  <c r="AT77" i="3" s="1"/>
  <c r="AL38" i="13" l="1"/>
  <c r="L174" i="13"/>
  <c r="AS99" i="3"/>
  <c r="AS64" i="3"/>
  <c r="AS57" i="3"/>
  <c r="AT78" i="3"/>
  <c r="AT79" i="3" s="1"/>
  <c r="AS100" i="3"/>
  <c r="AS51" i="3"/>
  <c r="AS52" i="3" s="1"/>
  <c r="AT95" i="3"/>
  <c r="AS98" i="3"/>
  <c r="AS53" i="3"/>
  <c r="AS49" i="3"/>
  <c r="AT46" i="3"/>
  <c r="AU73" i="3"/>
  <c r="AT76" i="3"/>
  <c r="L38" i="13" l="1"/>
  <c r="AL39" i="13"/>
  <c r="AS60" i="3"/>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<sst xmlns="http://schemas.openxmlformats.org/spreadsheetml/2006/main" count="1322" uniqueCount="398">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</sst>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0" t="s">
        <v>150</v>
      </c>
      <c r="D21" s="121"/>
      <c r="E21" s="121"/>
      <c r="F21" s="121"/>
      <c r="G21" s="121"/>
      <c r="H21" s="121"/>
      <c r="I21" s="121"/>
      <c r="J21" s="121"/>
      <c r="K21" s="121"/>
      <c r="L21" s="35"/>
    </row>
    <row r="22" spans="2:12" ht="22.15" customHeight="1" x14ac:dyDescent="0.35">
      <c r="B22" s="34"/>
      <c r="C22" s="121"/>
      <c r="D22" s="121"/>
      <c r="E22" s="121"/>
      <c r="F22" s="121"/>
      <c r="G22" s="121"/>
      <c r="H22" s="121"/>
      <c r="I22" s="121"/>
      <c r="J22" s="121"/>
      <c r="K22" s="121"/>
      <c r="L22" s="35"/>
    </row>
    <row r="23" spans="2:12" ht="22.15" customHeight="1" x14ac:dyDescent="0.35">
      <c r="B23" s="34"/>
      <c r="C23" s="121"/>
      <c r="D23" s="121"/>
      <c r="E23" s="121"/>
      <c r="F23" s="121"/>
      <c r="G23" s="121"/>
      <c r="H23" s="121"/>
      <c r="I23" s="121"/>
      <c r="J23" s="121"/>
      <c r="K23" s="121"/>
      <c r="L23" s="35"/>
    </row>
    <row r="24" spans="2:12" ht="22.15" customHeight="1" x14ac:dyDescent="0.35">
      <c r="B24" s="34"/>
      <c r="C24" s="121"/>
      <c r="D24" s="121"/>
      <c r="E24" s="121"/>
      <c r="F24" s="121"/>
      <c r="G24" s="121"/>
      <c r="H24" s="121"/>
      <c r="I24" s="121"/>
      <c r="J24" s="121"/>
      <c r="K24" s="121"/>
      <c r="L24" s="35"/>
    </row>
    <row r="25" spans="2:12" ht="22.15" customHeight="1" x14ac:dyDescent="0.35">
      <c r="B25" s="34"/>
      <c r="C25" s="121"/>
      <c r="D25" s="121"/>
      <c r="E25" s="121"/>
      <c r="F25" s="121"/>
      <c r="G25" s="121"/>
      <c r="H25" s="121"/>
      <c r="I25" s="121"/>
      <c r="J25" s="121"/>
      <c r="K25" s="121"/>
      <c r="L25" s="35"/>
    </row>
    <row r="26" spans="2:12" ht="22.15" customHeight="1" x14ac:dyDescent="0.35">
      <c r="B26" s="34"/>
      <c r="C26" s="121"/>
      <c r="D26" s="121"/>
      <c r="E26" s="121"/>
      <c r="F26" s="121"/>
      <c r="G26" s="121"/>
      <c r="H26" s="121"/>
      <c r="I26" s="121"/>
      <c r="J26" s="121"/>
      <c r="K26" s="121"/>
      <c r="L26" s="35"/>
    </row>
    <row r="27" spans="2:12" ht="22.15" customHeight="1" x14ac:dyDescent="0.35">
      <c r="B27" s="34"/>
      <c r="C27" s="121"/>
      <c r="D27" s="121"/>
      <c r="E27" s="121"/>
      <c r="F27" s="121"/>
      <c r="G27" s="121"/>
      <c r="H27" s="121"/>
      <c r="I27" s="121"/>
      <c r="J27" s="121"/>
      <c r="K27" s="121"/>
      <c r="L27" s="35"/>
    </row>
    <row r="28" spans="2:12" ht="22.15" customHeight="1" x14ac:dyDescent="0.35">
      <c r="B28" s="34"/>
      <c r="C28" s="121"/>
      <c r="D28" s="121"/>
      <c r="E28" s="121"/>
      <c r="F28" s="121"/>
      <c r="G28" s="121"/>
      <c r="H28" s="121"/>
      <c r="I28" s="121"/>
      <c r="J28" s="121"/>
      <c r="K28" s="12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296"/>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1" sqref="O21"/>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T29" si="38">SUM(O21:O28)</f>
        <v>828.10555555555561</v>
      </c>
      <c r="P29" s="13">
        <f t="shared" si="38"/>
        <v>745.53888888888901</v>
      </c>
      <c r="Q29" s="13">
        <f t="shared" si="38"/>
        <v>955.59999999999991</v>
      </c>
      <c r="R29" s="13">
        <f t="shared" si="38"/>
        <v>1055.9000000000001</v>
      </c>
      <c r="S29" s="13">
        <f t="shared" si="38"/>
        <v>1524.7498611111107</v>
      </c>
      <c r="T29" s="13">
        <f t="shared" si="38"/>
        <v>1672.3159196864533</v>
      </c>
      <c r="U29" s="13">
        <f t="shared" ref="U29" si="39">SUM(U21:U28)</f>
        <v>1568.6675962637748</v>
      </c>
      <c r="V29" s="13">
        <f t="shared" ref="V29" si="40">SUM(V21:V28)</f>
        <v>1437.5510697391314</v>
      </c>
      <c r="W29" s="13">
        <f t="shared" ref="W29" si="41">SUM(W21:W28)</f>
        <v>789.571409328914</v>
      </c>
      <c r="X29" s="13">
        <f t="shared" ref="X29" si="42">SUM(X21:X28)</f>
        <v>636.41653058731845</v>
      </c>
      <c r="Y29" s="13">
        <f t="shared" ref="Y29" si="43">SUM(Y21:Y28)</f>
        <v>695.38677674369899</v>
      </c>
      <c r="Z29" s="13">
        <f t="shared" ref="Z29" si="44">SUM(Z21:Z28)</f>
        <v>1054.9392584463885</v>
      </c>
      <c r="AA29" s="13">
        <f t="shared" ref="AA29" si="45">SUM(AA21:AA28)</f>
        <v>1519.9696009394363</v>
      </c>
      <c r="AB29" s="13">
        <f t="shared" ref="AB29" si="46">SUM(AB21:AB28)</f>
        <v>1832.0209868761272</v>
      </c>
      <c r="AC29" s="13">
        <f t="shared" ref="AC29" si="47">SUM(AC21:AC28)</f>
        <v>1628.0461417490149</v>
      </c>
      <c r="AD29" s="13">
        <f t="shared" ref="AD29" si="48">SUM(AD21:AD28)</f>
        <v>1659.7146303575416</v>
      </c>
      <c r="AE29" s="13">
        <f t="shared" ref="AE29" si="49">SUM(AE21:AE28)</f>
        <v>1956.7143948269859</v>
      </c>
      <c r="AF29" s="13">
        <f t="shared" ref="AF29" si="50">SUM(AF21:AF28)</f>
        <v>1995.7194169636819</v>
      </c>
      <c r="AG29" s="13">
        <f t="shared" ref="AG29" si="51">SUM(AG21:AG28)</f>
        <v>2018.1221941630088</v>
      </c>
      <c r="AH29" s="13">
        <f t="shared" ref="AH29" si="52">SUM(AH21:AH28)</f>
        <v>1919.2874161046398</v>
      </c>
      <c r="AI29" s="13">
        <f t="shared" ref="AI29" si="53">SUM(AI21:AI28)</f>
        <v>1774.0976235990188</v>
      </c>
      <c r="AJ29" s="13">
        <f t="shared" ref="AJ29" si="54">SUM(AJ21:AJ28)</f>
        <v>1888.0197393779354</v>
      </c>
      <c r="AK29" s="13">
        <f t="shared" ref="AK29" si="55">SUM(AK21:AK28)</f>
        <v>1911.3321591666918</v>
      </c>
      <c r="AL29" s="13">
        <f>SUM(AL21:AL28)</f>
        <v>1943.7628140916922</v>
      </c>
    </row>
    <row r="30" spans="2:38" x14ac:dyDescent="0.35">
      <c r="D30" s="17" t="s">
        <v>208</v>
      </c>
      <c r="K30" s="59" t="str">
        <f t="shared" si="7"/>
        <v>MMJPY</v>
      </c>
      <c r="L30" s="60">
        <f t="shared" ref="L30:L31" si="56" xml:space="preserve"> SUM(O30:AL30)</f>
        <v>-3427.8542726030878</v>
      </c>
      <c r="O30" s="85">
        <f>0-O$138</f>
        <v>-112</v>
      </c>
      <c r="P30" s="85">
        <f t="shared" ref="P30:AL30" si="57">0-P$138</f>
        <v>-65</v>
      </c>
      <c r="Q30" s="85">
        <f t="shared" si="57"/>
        <v>-94</v>
      </c>
      <c r="R30" s="85">
        <f t="shared" si="57"/>
        <v>-103</v>
      </c>
      <c r="S30" s="85">
        <f t="shared" si="57"/>
        <v>-105.59000000000002</v>
      </c>
      <c r="T30" s="85">
        <f t="shared" si="57"/>
        <v>-152.47498611111106</v>
      </c>
      <c r="U30" s="85">
        <f t="shared" si="57"/>
        <v>-167.23159196864535</v>
      </c>
      <c r="V30" s="85">
        <f t="shared" si="57"/>
        <v>-156.8667596263775</v>
      </c>
      <c r="W30" s="85">
        <f t="shared" si="57"/>
        <v>-143.75510697391314</v>
      </c>
      <c r="X30" s="85">
        <f t="shared" si="57"/>
        <v>-78.957140932891406</v>
      </c>
      <c r="Y30" s="85">
        <f t="shared" si="57"/>
        <v>-63.641653058731848</v>
      </c>
      <c r="Z30" s="85">
        <f t="shared" si="57"/>
        <v>-69.538677674369907</v>
      </c>
      <c r="AA30" s="85">
        <f t="shared" si="57"/>
        <v>-105.49392584463885</v>
      </c>
      <c r="AB30" s="85">
        <f t="shared" si="57"/>
        <v>-151.99696009394364</v>
      </c>
      <c r="AC30" s="85">
        <f t="shared" si="57"/>
        <v>-183.20209868761273</v>
      </c>
      <c r="AD30" s="85">
        <f t="shared" si="57"/>
        <v>-162.8046141749015</v>
      </c>
      <c r="AE30" s="85">
        <f t="shared" si="57"/>
        <v>-165.97146303575417</v>
      </c>
      <c r="AF30" s="85">
        <f t="shared" si="57"/>
        <v>-195.67143948269859</v>
      </c>
      <c r="AG30" s="85">
        <f t="shared" si="57"/>
        <v>-199.57194169636819</v>
      </c>
      <c r="AH30" s="85">
        <f t="shared" si="57"/>
        <v>-201.81221941630088</v>
      </c>
      <c r="AI30" s="85">
        <f t="shared" si="57"/>
        <v>-191.92874161046399</v>
      </c>
      <c r="AJ30" s="85">
        <f t="shared" si="57"/>
        <v>-177.40976235990189</v>
      </c>
      <c r="AK30" s="85">
        <f t="shared" si="57"/>
        <v>-188.80197393779355</v>
      </c>
      <c r="AL30" s="85">
        <f t="shared" si="57"/>
        <v>-191.1332159166692</v>
      </c>
    </row>
    <row r="31" spans="2:38" x14ac:dyDescent="0.35">
      <c r="D31" s="17" t="s">
        <v>209</v>
      </c>
      <c r="K31" s="59" t="str">
        <f t="shared" si="7"/>
        <v>MMJPY</v>
      </c>
      <c r="L31" s="60">
        <f t="shared" si="56"/>
        <v>-3792</v>
      </c>
      <c r="O31" s="85">
        <f>0-O$142</f>
        <v>-153</v>
      </c>
      <c r="P31" s="85">
        <f t="shared" ref="P31:AL31" si="58">0-P$142</f>
        <v>-164</v>
      </c>
      <c r="Q31" s="85">
        <f t="shared" si="58"/>
        <v>-160</v>
      </c>
      <c r="R31" s="85">
        <f t="shared" si="58"/>
        <v>-155</v>
      </c>
      <c r="S31" s="85">
        <f t="shared" si="58"/>
        <v>-158</v>
      </c>
      <c r="T31" s="85">
        <f t="shared" si="58"/>
        <v>-158</v>
      </c>
      <c r="U31" s="85">
        <f t="shared" si="58"/>
        <v>-158</v>
      </c>
      <c r="V31" s="85">
        <f t="shared" si="58"/>
        <v>-158</v>
      </c>
      <c r="W31" s="85">
        <f t="shared" si="58"/>
        <v>-158</v>
      </c>
      <c r="X31" s="85">
        <f t="shared" si="58"/>
        <v>-158</v>
      </c>
      <c r="Y31" s="85">
        <f t="shared" si="58"/>
        <v>-158</v>
      </c>
      <c r="Z31" s="85">
        <f t="shared" si="58"/>
        <v>-158</v>
      </c>
      <c r="AA31" s="85">
        <f t="shared" si="58"/>
        <v>-158</v>
      </c>
      <c r="AB31" s="85">
        <f t="shared" si="58"/>
        <v>-158</v>
      </c>
      <c r="AC31" s="85">
        <f t="shared" si="58"/>
        <v>-158</v>
      </c>
      <c r="AD31" s="85">
        <f t="shared" si="58"/>
        <v>-158</v>
      </c>
      <c r="AE31" s="85">
        <f t="shared" si="58"/>
        <v>-158</v>
      </c>
      <c r="AF31" s="85">
        <f t="shared" si="58"/>
        <v>-158</v>
      </c>
      <c r="AG31" s="85">
        <f t="shared" si="58"/>
        <v>-158</v>
      </c>
      <c r="AH31" s="85">
        <f t="shared" si="58"/>
        <v>-158</v>
      </c>
      <c r="AI31" s="85">
        <f t="shared" si="58"/>
        <v>-158</v>
      </c>
      <c r="AJ31" s="85">
        <f t="shared" si="58"/>
        <v>-158</v>
      </c>
      <c r="AK31" s="85">
        <f t="shared" si="58"/>
        <v>-158</v>
      </c>
      <c r="AL31" s="85">
        <f t="shared" si="58"/>
        <v>-158</v>
      </c>
    </row>
    <row r="32" spans="2:38" x14ac:dyDescent="0.35">
      <c r="D32" s="17" t="s">
        <v>211</v>
      </c>
      <c r="K32" s="59" t="str">
        <f t="shared" si="7"/>
        <v>MMJPY</v>
      </c>
      <c r="L32" s="60">
        <f t="shared" ref="L32" si="59" xml:space="preserve"> SUM(O32:AL32)</f>
        <v>-2064</v>
      </c>
      <c r="O32" s="85">
        <f>0-O$146</f>
        <v>-80</v>
      </c>
      <c r="P32" s="85">
        <f t="shared" ref="P32:AL32" si="60">0-P$146</f>
        <v>-79</v>
      </c>
      <c r="Q32" s="85">
        <f t="shared" si="60"/>
        <v>-95</v>
      </c>
      <c r="R32" s="85">
        <f t="shared" si="60"/>
        <v>-90</v>
      </c>
      <c r="S32" s="85">
        <f t="shared" si="60"/>
        <v>-86</v>
      </c>
      <c r="T32" s="85">
        <f t="shared" si="60"/>
        <v>-86</v>
      </c>
      <c r="U32" s="85">
        <f t="shared" si="60"/>
        <v>-86</v>
      </c>
      <c r="V32" s="85">
        <f t="shared" si="60"/>
        <v>-86</v>
      </c>
      <c r="W32" s="85">
        <f t="shared" si="60"/>
        <v>-86</v>
      </c>
      <c r="X32" s="85">
        <f t="shared" si="60"/>
        <v>-86</v>
      </c>
      <c r="Y32" s="85">
        <f t="shared" si="60"/>
        <v>-86</v>
      </c>
      <c r="Z32" s="85">
        <f t="shared" si="60"/>
        <v>-86</v>
      </c>
      <c r="AA32" s="85">
        <f t="shared" si="60"/>
        <v>-86</v>
      </c>
      <c r="AB32" s="85">
        <f t="shared" si="60"/>
        <v>-86</v>
      </c>
      <c r="AC32" s="85">
        <f t="shared" si="60"/>
        <v>-86</v>
      </c>
      <c r="AD32" s="85">
        <f t="shared" si="60"/>
        <v>-86</v>
      </c>
      <c r="AE32" s="85">
        <f t="shared" si="60"/>
        <v>-86</v>
      </c>
      <c r="AF32" s="85">
        <f t="shared" si="60"/>
        <v>-86</v>
      </c>
      <c r="AG32" s="85">
        <f t="shared" si="60"/>
        <v>-86</v>
      </c>
      <c r="AH32" s="85">
        <f t="shared" si="60"/>
        <v>-86</v>
      </c>
      <c r="AI32" s="85">
        <f t="shared" si="60"/>
        <v>-86</v>
      </c>
      <c r="AJ32" s="85">
        <f t="shared" si="60"/>
        <v>-86</v>
      </c>
      <c r="AK32" s="85">
        <f t="shared" si="60"/>
        <v>-86</v>
      </c>
      <c r="AL32" s="85">
        <f t="shared" si="60"/>
        <v>-86</v>
      </c>
    </row>
    <row r="33" spans="2:38" x14ac:dyDescent="0.35">
      <c r="D33" s="8" t="s">
        <v>212</v>
      </c>
      <c r="E33" s="9"/>
      <c r="F33" s="9"/>
      <c r="G33" s="9"/>
      <c r="H33" s="9"/>
      <c r="I33" s="9"/>
      <c r="J33" s="9"/>
      <c r="K33" s="61" t="str">
        <f t="shared" si="7"/>
        <v>MMJPY</v>
      </c>
      <c r="L33" s="62">
        <f xml:space="preserve"> SUM(O33:AL33)</f>
        <v>25727.695711963923</v>
      </c>
      <c r="M33" s="9"/>
      <c r="N33" s="9"/>
      <c r="O33" s="13">
        <f t="shared" ref="O33:T33" si="61">SUM(O29:O32)</f>
        <v>483.10555555555561</v>
      </c>
      <c r="P33" s="13">
        <f t="shared" si="61"/>
        <v>437.53888888888901</v>
      </c>
      <c r="Q33" s="13">
        <f t="shared" si="61"/>
        <v>606.59999999999991</v>
      </c>
      <c r="R33" s="13">
        <f t="shared" si="61"/>
        <v>707.90000000000009</v>
      </c>
      <c r="S33" s="13">
        <f t="shared" si="61"/>
        <v>1175.1598611111108</v>
      </c>
      <c r="T33" s="13">
        <f t="shared" si="61"/>
        <v>1275.8409335753422</v>
      </c>
      <c r="U33" s="13">
        <f t="shared" ref="U33" si="62">SUM(U29:U32)</f>
        <v>1157.4360042951296</v>
      </c>
      <c r="V33" s="13">
        <f t="shared" ref="V33:W33" si="63">SUM(V29:V32)</f>
        <v>1036.684310112754</v>
      </c>
      <c r="W33" s="13">
        <f t="shared" si="63"/>
        <v>401.81630235500086</v>
      </c>
      <c r="X33" s="13">
        <f t="shared" ref="X33" si="64">SUM(X29:X32)</f>
        <v>313.45938965442701</v>
      </c>
      <c r="Y33" s="13">
        <f t="shared" ref="Y33" si="65">SUM(Y29:Y32)</f>
        <v>387.7451236849671</v>
      </c>
      <c r="Z33" s="13">
        <f t="shared" ref="Z33" si="66">SUM(Z29:Z32)</f>
        <v>741.40058077201866</v>
      </c>
      <c r="AA33" s="13">
        <f t="shared" ref="AA33" si="67">SUM(AA29:AA32)</f>
        <v>1170.4756750947975</v>
      </c>
      <c r="AB33" s="13">
        <f t="shared" ref="AB33" si="68">SUM(AB29:AB32)</f>
        <v>1436.0240267821835</v>
      </c>
      <c r="AC33" s="13">
        <f t="shared" ref="AC33" si="69">SUM(AC29:AC32)</f>
        <v>1200.8440430614021</v>
      </c>
      <c r="AD33" s="13">
        <f t="shared" ref="AD33" si="70">SUM(AD29:AD32)</f>
        <v>1252.9100161826402</v>
      </c>
      <c r="AE33" s="13">
        <f t="shared" ref="AE33" si="71">SUM(AE29:AE32)</f>
        <v>1546.7429317912317</v>
      </c>
      <c r="AF33" s="13">
        <f t="shared" ref="AF33" si="72">SUM(AF29:AF32)</f>
        <v>1556.0479774809833</v>
      </c>
      <c r="AG33" s="13">
        <f t="shared" ref="AG33" si="73">SUM(AG29:AG32)</f>
        <v>1574.5502524666406</v>
      </c>
      <c r="AH33" s="13">
        <f t="shared" ref="AH33" si="74">SUM(AH29:AH32)</f>
        <v>1473.4751966883389</v>
      </c>
      <c r="AI33" s="13">
        <f t="shared" ref="AI33" si="75">SUM(AI29:AI32)</f>
        <v>1338.1688819885549</v>
      </c>
      <c r="AJ33" s="13">
        <f t="shared" ref="AJ33" si="76">SUM(AJ29:AJ32)</f>
        <v>1466.6099770180335</v>
      </c>
      <c r="AK33" s="13">
        <f t="shared" ref="AK33" si="77">SUM(AK29:AK32)</f>
        <v>1478.5301852288983</v>
      </c>
      <c r="AL33" s="13">
        <f t="shared" ref="AL33" si="78">SUM(AL29:AL32)</f>
        <v>1508.6295981750231</v>
      </c>
    </row>
    <row r="34" spans="2:38" x14ac:dyDescent="0.35">
      <c r="D34" s="17" t="s">
        <v>213</v>
      </c>
      <c r="K34" s="59" t="str">
        <f t="shared" si="7"/>
        <v>MMJPY</v>
      </c>
      <c r="L34" s="60">
        <f t="shared" ref="L34:L35" si="79"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79"/>
        <v>-944.84996899682051</v>
      </c>
      <c r="O35" s="85">
        <f>0-O$153</f>
        <v>-24.891809329902607</v>
      </c>
      <c r="P35" s="85">
        <f t="shared" ref="P35:AL35" si="80">0-P$153</f>
        <v>-23.669874612034036</v>
      </c>
      <c r="Q35" s="85">
        <f t="shared" si="80"/>
        <v>-22.417391526218736</v>
      </c>
      <c r="R35" s="85">
        <f t="shared" si="80"/>
        <v>-21.133596363258071</v>
      </c>
      <c r="S35" s="85">
        <f t="shared" si="80"/>
        <v>-19.817706321223383</v>
      </c>
      <c r="T35" s="85">
        <f t="shared" si="80"/>
        <v>-47.068919028137827</v>
      </c>
      <c r="U35" s="85">
        <f t="shared" si="80"/>
        <v>-99.056363025006391</v>
      </c>
      <c r="V35" s="85">
        <f t="shared" si="80"/>
        <v>-92.906228186045482</v>
      </c>
      <c r="W35" s="85">
        <f t="shared" si="80"/>
        <v>-86.607337706429533</v>
      </c>
      <c r="X35" s="85">
        <f t="shared" si="80"/>
        <v>-80.156082645209196</v>
      </c>
      <c r="Y35" s="85">
        <f t="shared" si="80"/>
        <v>-73.548766256812854</v>
      </c>
      <c r="Z35" s="85">
        <f t="shared" si="80"/>
        <v>-66.781601849146895</v>
      </c>
      <c r="AA35" s="85">
        <f t="shared" si="80"/>
        <v>-59.850710589319249</v>
      </c>
      <c r="AB35" s="85">
        <f t="shared" si="80"/>
        <v>-52.752119255702567</v>
      </c>
      <c r="AC35" s="85">
        <f t="shared" si="80"/>
        <v>-45.481757935021655</v>
      </c>
      <c r="AD35" s="85">
        <f t="shared" si="80"/>
        <v>-38.035457663117974</v>
      </c>
      <c r="AE35" s="85">
        <f t="shared" si="80"/>
        <v>-31.611706671781835</v>
      </c>
      <c r="AF35" s="85">
        <f t="shared" si="80"/>
        <v>-25.033440887975097</v>
      </c>
      <c r="AG35" s="85">
        <f t="shared" si="80"/>
        <v>-18.296931179496866</v>
      </c>
      <c r="AH35" s="85">
        <f t="shared" si="80"/>
        <v>-11.398358128068683</v>
      </c>
      <c r="AI35" s="85">
        <f t="shared" si="80"/>
        <v>-4.3338098369115565</v>
      </c>
      <c r="AJ35" s="85">
        <f t="shared" si="80"/>
        <v>0</v>
      </c>
      <c r="AK35" s="85">
        <f t="shared" si="80"/>
        <v>0</v>
      </c>
      <c r="AL35" s="85">
        <f t="shared" si="80"/>
        <v>0</v>
      </c>
    </row>
    <row r="36" spans="2:38" x14ac:dyDescent="0.35">
      <c r="D36" s="17" t="s">
        <v>215</v>
      </c>
      <c r="K36" s="59" t="str">
        <f t="shared" si="7"/>
        <v>MMJPY</v>
      </c>
      <c r="L36" s="60">
        <f t="shared" ref="L36" si="81" xml:space="preserve"> SUM(O36:AL36)</f>
        <v>500</v>
      </c>
      <c r="O36" s="85">
        <f>O169</f>
        <v>0</v>
      </c>
      <c r="P36" s="85">
        <f>P169</f>
        <v>0</v>
      </c>
      <c r="Q36" s="85">
        <f>Q169</f>
        <v>0</v>
      </c>
      <c r="R36" s="85">
        <f>R169</f>
        <v>0</v>
      </c>
      <c r="S36" s="85">
        <f t="shared" ref="S36:AL36" si="82">S169</f>
        <v>0</v>
      </c>
      <c r="T36" s="85">
        <f t="shared" si="82"/>
        <v>0</v>
      </c>
      <c r="U36" s="85">
        <f t="shared" si="82"/>
        <v>0</v>
      </c>
      <c r="V36" s="85">
        <f t="shared" si="82"/>
        <v>500</v>
      </c>
      <c r="W36" s="85">
        <f t="shared" si="82"/>
        <v>0</v>
      </c>
      <c r="X36" s="85">
        <f t="shared" si="82"/>
        <v>0</v>
      </c>
      <c r="Y36" s="85">
        <f t="shared" si="82"/>
        <v>0</v>
      </c>
      <c r="Z36" s="85">
        <f t="shared" si="82"/>
        <v>0</v>
      </c>
      <c r="AA36" s="85">
        <f t="shared" si="82"/>
        <v>0</v>
      </c>
      <c r="AB36" s="85">
        <f t="shared" si="82"/>
        <v>0</v>
      </c>
      <c r="AC36" s="85">
        <f t="shared" si="82"/>
        <v>0</v>
      </c>
      <c r="AD36" s="85">
        <f t="shared" si="82"/>
        <v>0</v>
      </c>
      <c r="AE36" s="85">
        <f t="shared" si="82"/>
        <v>0</v>
      </c>
      <c r="AF36" s="85">
        <f t="shared" si="82"/>
        <v>0</v>
      </c>
      <c r="AG36" s="85">
        <f t="shared" si="82"/>
        <v>0</v>
      </c>
      <c r="AH36" s="85">
        <f t="shared" si="82"/>
        <v>0</v>
      </c>
      <c r="AI36" s="85">
        <f t="shared" si="82"/>
        <v>0</v>
      </c>
      <c r="AJ36" s="85">
        <f t="shared" si="82"/>
        <v>0</v>
      </c>
      <c r="AK36" s="85">
        <f t="shared" si="82"/>
        <v>0</v>
      </c>
      <c r="AL36" s="85">
        <f t="shared" si="82"/>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83">SUM(O33:O36)</f>
        <v>458.21374622565298</v>
      </c>
      <c r="P37" s="13">
        <f t="shared" si="83"/>
        <v>413.86901427685495</v>
      </c>
      <c r="Q37" s="13">
        <f t="shared" si="83"/>
        <v>584.18260847378122</v>
      </c>
      <c r="R37" s="13">
        <f t="shared" si="83"/>
        <v>686.76640363674198</v>
      </c>
      <c r="S37" s="77">
        <f t="shared" si="83"/>
        <v>1155.3421547898874</v>
      </c>
      <c r="T37" s="13">
        <f t="shared" si="83"/>
        <v>1228.7720145472044</v>
      </c>
      <c r="U37" s="13">
        <f t="shared" ref="U37:X37" si="84">SUM(U33:U36)</f>
        <v>1058.3796412701231</v>
      </c>
      <c r="V37" s="13">
        <f t="shared" si="84"/>
        <v>1443.7780819267086</v>
      </c>
      <c r="W37" s="13">
        <f t="shared" si="84"/>
        <v>315.20896464857134</v>
      </c>
      <c r="X37" s="13">
        <f t="shared" si="84"/>
        <v>233.3033070092178</v>
      </c>
      <c r="Y37" s="13">
        <f t="shared" ref="Y37:AL37" si="85">SUM(Y33:Y36)</f>
        <v>314.19635742815422</v>
      </c>
      <c r="Z37" s="13">
        <f t="shared" si="85"/>
        <v>674.61897892287175</v>
      </c>
      <c r="AA37" s="13">
        <f t="shared" si="85"/>
        <v>1110.6249645054781</v>
      </c>
      <c r="AB37" s="13">
        <f t="shared" si="85"/>
        <v>1383.2719075264808</v>
      </c>
      <c r="AC37" s="13">
        <f t="shared" si="85"/>
        <v>1155.3622851263804</v>
      </c>
      <c r="AD37" s="13">
        <f t="shared" si="85"/>
        <v>1214.8745585195222</v>
      </c>
      <c r="AE37" s="13">
        <f t="shared" si="85"/>
        <v>1515.1312251194499</v>
      </c>
      <c r="AF37" s="13">
        <f t="shared" si="85"/>
        <v>1531.0145365930082</v>
      </c>
      <c r="AG37" s="13">
        <f t="shared" si="85"/>
        <v>1556.2533212871438</v>
      </c>
      <c r="AH37" s="13">
        <f t="shared" si="85"/>
        <v>1462.0768385602703</v>
      </c>
      <c r="AI37" s="13">
        <f t="shared" si="85"/>
        <v>1333.8350721516433</v>
      </c>
      <c r="AJ37" s="13">
        <f t="shared" si="85"/>
        <v>1466.6099770180335</v>
      </c>
      <c r="AK37" s="13">
        <f t="shared" si="85"/>
        <v>1478.5301852288983</v>
      </c>
      <c r="AL37" s="13">
        <f t="shared" si="85"/>
        <v>1508.6295981750231</v>
      </c>
    </row>
    <row r="38" spans="2:38" x14ac:dyDescent="0.35">
      <c r="D38" s="17" t="s">
        <v>217</v>
      </c>
      <c r="K38" s="59" t="str">
        <f t="shared" si="7"/>
        <v>MMJPY</v>
      </c>
      <c r="L38" s="60">
        <f t="shared" ref="L38" si="86" xml:space="preserve"> SUM(O38:AL38)</f>
        <v>-7741.607366496527</v>
      </c>
      <c r="O38" s="85">
        <f>0-O$174</f>
        <v>-140.30504909429496</v>
      </c>
      <c r="P38" s="85">
        <f t="shared" ref="P38:AL38" si="87">0-P$174</f>
        <v>-126.72669217157299</v>
      </c>
      <c r="Q38" s="85">
        <f t="shared" si="87"/>
        <v>-178.87671471467183</v>
      </c>
      <c r="R38" s="85">
        <f t="shared" si="87"/>
        <v>-210.28787279357041</v>
      </c>
      <c r="S38" s="85">
        <f t="shared" si="87"/>
        <v>-353.76576779666357</v>
      </c>
      <c r="T38" s="85">
        <f t="shared" si="87"/>
        <v>-376.24999085435405</v>
      </c>
      <c r="U38" s="85">
        <f t="shared" si="87"/>
        <v>-324.07584615691172</v>
      </c>
      <c r="V38" s="85">
        <f t="shared" si="87"/>
        <v>-442.08484868595821</v>
      </c>
      <c r="W38" s="85">
        <f t="shared" si="87"/>
        <v>-96.516984975392546</v>
      </c>
      <c r="X38" s="85">
        <f t="shared" si="87"/>
        <v>-71.437472606222499</v>
      </c>
      <c r="Y38" s="85">
        <f t="shared" si="87"/>
        <v>-96.20692464450083</v>
      </c>
      <c r="Z38" s="85">
        <f t="shared" si="87"/>
        <v>-206.56833134618336</v>
      </c>
      <c r="AA38" s="85">
        <f t="shared" si="87"/>
        <v>-340.07336413157742</v>
      </c>
      <c r="AB38" s="85">
        <f t="shared" si="87"/>
        <v>-423.55785808460848</v>
      </c>
      <c r="AC38" s="85">
        <f t="shared" si="87"/>
        <v>-353.77193170569768</v>
      </c>
      <c r="AD38" s="85">
        <f t="shared" si="87"/>
        <v>-371.99458981867775</v>
      </c>
      <c r="AE38" s="85">
        <f t="shared" si="87"/>
        <v>-463.93318113157562</v>
      </c>
      <c r="AF38" s="85">
        <f t="shared" si="87"/>
        <v>-468.79665110477913</v>
      </c>
      <c r="AG38" s="85">
        <f t="shared" si="87"/>
        <v>-476.52476697812347</v>
      </c>
      <c r="AH38" s="85">
        <f t="shared" si="87"/>
        <v>-447.68792796715479</v>
      </c>
      <c r="AI38" s="85">
        <f t="shared" si="87"/>
        <v>-408.4202990928332</v>
      </c>
      <c r="AJ38" s="85">
        <f t="shared" si="87"/>
        <v>-449.07597496292192</v>
      </c>
      <c r="AK38" s="85">
        <f t="shared" si="87"/>
        <v>-452.72594271708869</v>
      </c>
      <c r="AL38" s="85">
        <f t="shared" si="87"/>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88">SUM(R37:R38)</f>
        <v>476.4785308431716</v>
      </c>
      <c r="S39" s="13">
        <f t="shared" si="88"/>
        <v>801.57638699322388</v>
      </c>
      <c r="T39" s="13">
        <f t="shared" si="88"/>
        <v>852.52202369285033</v>
      </c>
      <c r="U39" s="13">
        <f t="shared" si="88"/>
        <v>734.30379511321144</v>
      </c>
      <c r="V39" s="13">
        <f t="shared" ref="V39:W39" si="89">SUM(V37:V38)</f>
        <v>1001.6932332407505</v>
      </c>
      <c r="W39" s="13">
        <f t="shared" si="89"/>
        <v>218.69197967317879</v>
      </c>
      <c r="X39" s="13">
        <f t="shared" ref="X39:AL39" si="90">SUM(X37:X38)</f>
        <v>161.86583440299529</v>
      </c>
      <c r="Y39" s="13">
        <f t="shared" si="90"/>
        <v>217.9894327836534</v>
      </c>
      <c r="Z39" s="13">
        <f t="shared" si="90"/>
        <v>468.05064757668839</v>
      </c>
      <c r="AA39" s="13">
        <f t="shared" si="90"/>
        <v>770.55160037390078</v>
      </c>
      <c r="AB39" s="13">
        <f t="shared" si="90"/>
        <v>959.71404944187236</v>
      </c>
      <c r="AC39" s="13">
        <f t="shared" si="90"/>
        <v>801.59035342068273</v>
      </c>
      <c r="AD39" s="13">
        <f t="shared" si="90"/>
        <v>842.87996870084453</v>
      </c>
      <c r="AE39" s="13">
        <f t="shared" si="90"/>
        <v>1051.1980439878744</v>
      </c>
      <c r="AF39" s="13">
        <f t="shared" si="90"/>
        <v>1062.2178854882291</v>
      </c>
      <c r="AG39" s="13">
        <f t="shared" si="90"/>
        <v>1079.7285543090202</v>
      </c>
      <c r="AH39" s="13">
        <f t="shared" si="90"/>
        <v>1014.3889105931155</v>
      </c>
      <c r="AI39" s="13">
        <f t="shared" si="90"/>
        <v>925.41477305881017</v>
      </c>
      <c r="AJ39" s="13">
        <f t="shared" si="90"/>
        <v>1017.5340020551116</v>
      </c>
      <c r="AK39" s="13">
        <f t="shared" si="90"/>
        <v>1025.8042425118097</v>
      </c>
      <c r="AL39" s="13">
        <f t="shared" si="90"/>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91">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91"/>
        <v>MMJPY</v>
      </c>
      <c r="O44" s="85">
        <f>O$198</f>
        <v>247</v>
      </c>
      <c r="P44" s="85">
        <f t="shared" ref="P44:AL44" si="92">P$198</f>
        <v>482.00000000000006</v>
      </c>
      <c r="Q44" s="85">
        <f t="shared" si="92"/>
        <v>338</v>
      </c>
      <c r="R44" s="85">
        <f t="shared" si="92"/>
        <v>458</v>
      </c>
      <c r="S44" s="85">
        <f t="shared" si="92"/>
        <v>449.82632896386599</v>
      </c>
      <c r="T44" s="85">
        <f t="shared" si="92"/>
        <v>458.10800783553896</v>
      </c>
      <c r="U44" s="85">
        <f t="shared" si="92"/>
        <v>486.53518428389026</v>
      </c>
      <c r="V44" s="85">
        <f t="shared" si="92"/>
        <v>555.34579829103961</v>
      </c>
      <c r="W44" s="85">
        <f t="shared" si="92"/>
        <v>490.36328387229844</v>
      </c>
      <c r="X44" s="85">
        <f t="shared" si="92"/>
        <v>495.05262348481182</v>
      </c>
      <c r="Y44" s="85">
        <f t="shared" si="92"/>
        <v>503.48600275734043</v>
      </c>
      <c r="Z44" s="85">
        <f t="shared" si="92"/>
        <v>505.15745767834721</v>
      </c>
      <c r="AA44" s="85">
        <f t="shared" si="92"/>
        <v>486.55627997812508</v>
      </c>
      <c r="AB44" s="85">
        <f t="shared" si="92"/>
        <v>472.60523570429615</v>
      </c>
      <c r="AC44" s="85">
        <f t="shared" si="92"/>
        <v>477.74954432805998</v>
      </c>
      <c r="AD44" s="85">
        <f t="shared" si="92"/>
        <v>469.02556848298218</v>
      </c>
      <c r="AE44" s="85">
        <f t="shared" si="92"/>
        <v>459.57856618673009</v>
      </c>
      <c r="AF44" s="85">
        <f t="shared" si="92"/>
        <v>465.44606240160738</v>
      </c>
      <c r="AG44" s="85">
        <f t="shared" si="92"/>
        <v>468.81609536708345</v>
      </c>
      <c r="AH44" s="85">
        <f t="shared" si="92"/>
        <v>473.50425632075439</v>
      </c>
      <c r="AI44" s="85">
        <f t="shared" si="92"/>
        <v>478.23929888396185</v>
      </c>
      <c r="AJ44" s="85">
        <f t="shared" si="92"/>
        <v>484.3450389738228</v>
      </c>
      <c r="AK44" s="85">
        <f t="shared" si="92"/>
        <v>487.85190879152935</v>
      </c>
      <c r="AL44" s="85">
        <f t="shared" si="92"/>
        <v>492.73042787944473</v>
      </c>
    </row>
    <row r="45" spans="2:38" x14ac:dyDescent="0.35">
      <c r="D45" s="17" t="s">
        <v>338</v>
      </c>
      <c r="K45" s="59" t="str">
        <f t="shared" si="91"/>
        <v>MMJPY</v>
      </c>
      <c r="O45" s="85">
        <f>O$229</f>
        <v>312</v>
      </c>
      <c r="P45" s="85">
        <f t="shared" ref="P45:AL45" si="93">P$229</f>
        <v>161</v>
      </c>
      <c r="Q45" s="85">
        <f t="shared" si="93"/>
        <v>170</v>
      </c>
      <c r="R45" s="85">
        <f t="shared" si="93"/>
        <v>156</v>
      </c>
      <c r="S45" s="85">
        <f t="shared" si="93"/>
        <v>208.68129770992365</v>
      </c>
      <c r="T45" s="85">
        <f t="shared" si="93"/>
        <v>208.68129770992365</v>
      </c>
      <c r="U45" s="85">
        <f t="shared" si="93"/>
        <v>219.0867761162815</v>
      </c>
      <c r="V45" s="85">
        <f t="shared" si="93"/>
        <v>239.95490588727387</v>
      </c>
      <c r="W45" s="85">
        <f t="shared" si="93"/>
        <v>229.54942748091602</v>
      </c>
      <c r="X45" s="85">
        <f t="shared" si="93"/>
        <v>229.54942748091602</v>
      </c>
      <c r="Y45" s="85">
        <f t="shared" si="93"/>
        <v>229.54942748091602</v>
      </c>
      <c r="Z45" s="85">
        <f t="shared" si="93"/>
        <v>229.54942748091602</v>
      </c>
      <c r="AA45" s="85">
        <f t="shared" si="93"/>
        <v>229.54942748091602</v>
      </c>
      <c r="AB45" s="85">
        <f t="shared" si="93"/>
        <v>229.54942748091602</v>
      </c>
      <c r="AC45" s="85">
        <f t="shared" si="93"/>
        <v>229.54942748091602</v>
      </c>
      <c r="AD45" s="85">
        <f t="shared" si="93"/>
        <v>229.54942748091602</v>
      </c>
      <c r="AE45" s="85">
        <f t="shared" si="93"/>
        <v>229.54942748091602</v>
      </c>
      <c r="AF45" s="85">
        <f t="shared" si="93"/>
        <v>229.54942748091602</v>
      </c>
      <c r="AG45" s="85">
        <f t="shared" si="93"/>
        <v>229.54942748091602</v>
      </c>
      <c r="AH45" s="85">
        <f t="shared" si="93"/>
        <v>229.54942748091602</v>
      </c>
      <c r="AI45" s="85">
        <f t="shared" si="93"/>
        <v>229.54942748091602</v>
      </c>
      <c r="AJ45" s="85">
        <f t="shared" si="93"/>
        <v>229.54942748091602</v>
      </c>
      <c r="AK45" s="85">
        <f t="shared" si="93"/>
        <v>229.54942748091602</v>
      </c>
      <c r="AL45" s="85">
        <f t="shared" si="93"/>
        <v>229.54942748091602</v>
      </c>
    </row>
    <row r="46" spans="2:38" x14ac:dyDescent="0.35">
      <c r="D46" s="17" t="s">
        <v>339</v>
      </c>
      <c r="K46" s="59" t="str">
        <f t="shared" si="91"/>
        <v>MMJPY</v>
      </c>
      <c r="O46" s="85">
        <f>O$241</f>
        <v>12</v>
      </c>
      <c r="P46" s="85">
        <f t="shared" ref="P46:AL46" si="94">P$241</f>
        <v>57</v>
      </c>
      <c r="Q46" s="85">
        <f t="shared" si="94"/>
        <v>78</v>
      </c>
      <c r="R46" s="85">
        <f t="shared" si="94"/>
        <v>25</v>
      </c>
      <c r="S46" s="85">
        <f t="shared" si="94"/>
        <v>43.343511450381683</v>
      </c>
      <c r="T46" s="85">
        <f t="shared" si="94"/>
        <v>43.343511450381683</v>
      </c>
      <c r="U46" s="85">
        <f t="shared" si="94"/>
        <v>45.504749555578798</v>
      </c>
      <c r="V46" s="85">
        <f t="shared" si="94"/>
        <v>49.83910070061696</v>
      </c>
      <c r="W46" s="85">
        <f t="shared" si="94"/>
        <v>47.677862595419846</v>
      </c>
      <c r="X46" s="85">
        <f t="shared" si="94"/>
        <v>47.677862595419846</v>
      </c>
      <c r="Y46" s="85">
        <f t="shared" si="94"/>
        <v>47.677862595419846</v>
      </c>
      <c r="Z46" s="85">
        <f t="shared" si="94"/>
        <v>47.677862595419846</v>
      </c>
      <c r="AA46" s="85">
        <f t="shared" si="94"/>
        <v>47.677862595419846</v>
      </c>
      <c r="AB46" s="85">
        <f t="shared" si="94"/>
        <v>47.677862595419846</v>
      </c>
      <c r="AC46" s="85">
        <f t="shared" si="94"/>
        <v>47.677862595419846</v>
      </c>
      <c r="AD46" s="85">
        <f t="shared" si="94"/>
        <v>47.677862595419846</v>
      </c>
      <c r="AE46" s="85">
        <f t="shared" si="94"/>
        <v>47.677862595419846</v>
      </c>
      <c r="AF46" s="85">
        <f t="shared" si="94"/>
        <v>47.677862595419846</v>
      </c>
      <c r="AG46" s="85">
        <f t="shared" si="94"/>
        <v>47.677862595419846</v>
      </c>
      <c r="AH46" s="85">
        <f t="shared" si="94"/>
        <v>47.677862595419846</v>
      </c>
      <c r="AI46" s="85">
        <f t="shared" si="94"/>
        <v>47.677862595419846</v>
      </c>
      <c r="AJ46" s="85">
        <f t="shared" si="94"/>
        <v>47.677862595419846</v>
      </c>
      <c r="AK46" s="85">
        <f t="shared" si="94"/>
        <v>47.677862595419846</v>
      </c>
      <c r="AL46" s="85">
        <f t="shared" si="94"/>
        <v>47.677862595419846</v>
      </c>
    </row>
    <row r="47" spans="2:38" x14ac:dyDescent="0.35">
      <c r="D47" s="17" t="s">
        <v>340</v>
      </c>
      <c r="K47" s="59" t="str">
        <f t="shared" si="91"/>
        <v>MMJPY</v>
      </c>
      <c r="O47" s="110">
        <v>0</v>
      </c>
      <c r="P47" s="110">
        <v>0</v>
      </c>
      <c r="Q47" s="110">
        <v>0</v>
      </c>
      <c r="R47" s="110">
        <v>0</v>
      </c>
      <c r="S47" s="110">
        <v>0</v>
      </c>
      <c r="T47" s="110">
        <v>0</v>
      </c>
      <c r="U47" s="110">
        <v>0</v>
      </c>
      <c r="V47" s="110">
        <v>0</v>
      </c>
      <c r="W47" s="110">
        <v>0</v>
      </c>
      <c r="X47" s="110">
        <v>0</v>
      </c>
      <c r="Y47" s="110">
        <v>0</v>
      </c>
      <c r="Z47" s="110">
        <v>0</v>
      </c>
      <c r="AA47" s="110">
        <v>0</v>
      </c>
      <c r="AB47" s="110">
        <v>0</v>
      </c>
      <c r="AC47" s="110">
        <v>0</v>
      </c>
      <c r="AD47" s="110">
        <v>0</v>
      </c>
      <c r="AE47" s="110">
        <v>0</v>
      </c>
      <c r="AF47" s="110">
        <v>0</v>
      </c>
      <c r="AG47" s="110">
        <v>0</v>
      </c>
      <c r="AH47" s="110">
        <v>0</v>
      </c>
      <c r="AI47" s="110">
        <v>0</v>
      </c>
      <c r="AJ47" s="110">
        <v>0</v>
      </c>
      <c r="AK47" s="110">
        <v>0</v>
      </c>
      <c r="AL47" s="110">
        <v>0</v>
      </c>
    </row>
    <row r="48" spans="2:38" x14ac:dyDescent="0.35">
      <c r="D48" s="17" t="s">
        <v>341</v>
      </c>
      <c r="K48" s="59" t="str">
        <f t="shared" si="91"/>
        <v>MMJPY</v>
      </c>
      <c r="O48" s="110">
        <v>0</v>
      </c>
      <c r="P48" s="110">
        <v>0</v>
      </c>
      <c r="Q48" s="110">
        <v>0</v>
      </c>
      <c r="R48" s="110">
        <v>0</v>
      </c>
      <c r="S48" s="110">
        <v>0</v>
      </c>
      <c r="T48" s="110">
        <v>0</v>
      </c>
      <c r="U48" s="110">
        <v>0</v>
      </c>
      <c r="V48" s="110">
        <v>0</v>
      </c>
      <c r="W48" s="110">
        <v>0</v>
      </c>
      <c r="X48" s="110">
        <v>0</v>
      </c>
      <c r="Y48" s="110">
        <v>0</v>
      </c>
      <c r="Z48" s="110">
        <v>0</v>
      </c>
      <c r="AA48" s="110">
        <v>0</v>
      </c>
      <c r="AB48" s="110">
        <v>0</v>
      </c>
      <c r="AC48" s="110">
        <v>0</v>
      </c>
      <c r="AD48" s="110">
        <v>0</v>
      </c>
      <c r="AE48" s="110">
        <v>0</v>
      </c>
      <c r="AF48" s="110">
        <v>0</v>
      </c>
      <c r="AG48" s="110">
        <v>0</v>
      </c>
      <c r="AH48" s="110">
        <v>0</v>
      </c>
      <c r="AI48" s="110">
        <v>0</v>
      </c>
      <c r="AJ48" s="110">
        <v>0</v>
      </c>
      <c r="AK48" s="110">
        <v>0</v>
      </c>
      <c r="AL48" s="110">
        <v>0</v>
      </c>
    </row>
    <row r="49" spans="3:38" x14ac:dyDescent="0.35">
      <c r="D49" s="17" t="s">
        <v>342</v>
      </c>
      <c r="K49" s="59" t="str">
        <f t="shared" si="91"/>
        <v>MMJPY</v>
      </c>
      <c r="O49" s="110">
        <v>0</v>
      </c>
      <c r="P49" s="110">
        <v>0</v>
      </c>
      <c r="Q49" s="110">
        <v>0</v>
      </c>
      <c r="R49" s="110">
        <v>0</v>
      </c>
      <c r="S49" s="110">
        <v>0</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10">
        <v>0</v>
      </c>
    </row>
    <row r="50" spans="3:38" x14ac:dyDescent="0.35">
      <c r="D50" s="17" t="s">
        <v>343</v>
      </c>
      <c r="K50" s="59" t="str">
        <f t="shared" si="91"/>
        <v>MMJPY</v>
      </c>
      <c r="O50" s="110">
        <v>0</v>
      </c>
      <c r="P50" s="110">
        <v>0</v>
      </c>
      <c r="Q50" s="110">
        <v>0</v>
      </c>
      <c r="R50" s="110">
        <v>0</v>
      </c>
      <c r="S50" s="110">
        <v>0</v>
      </c>
      <c r="T50" s="110">
        <v>0</v>
      </c>
      <c r="U50" s="110">
        <v>0</v>
      </c>
      <c r="V50" s="110">
        <v>0</v>
      </c>
      <c r="W50" s="110">
        <v>0</v>
      </c>
      <c r="X50" s="110">
        <v>0</v>
      </c>
      <c r="Y50" s="110">
        <v>0</v>
      </c>
      <c r="Z50" s="110">
        <v>0</v>
      </c>
      <c r="AA50" s="110">
        <v>0</v>
      </c>
      <c r="AB50" s="110">
        <v>0</v>
      </c>
      <c r="AC50" s="110">
        <v>0</v>
      </c>
      <c r="AD50" s="110">
        <v>0</v>
      </c>
      <c r="AE50" s="110">
        <v>0</v>
      </c>
      <c r="AF50" s="110">
        <v>0</v>
      </c>
      <c r="AG50" s="110">
        <v>0</v>
      </c>
      <c r="AH50" s="110">
        <v>0</v>
      </c>
      <c r="AI50" s="110">
        <v>0</v>
      </c>
      <c r="AJ50" s="110">
        <v>0</v>
      </c>
      <c r="AK50" s="110">
        <v>0</v>
      </c>
      <c r="AL50" s="110">
        <v>0</v>
      </c>
    </row>
    <row r="51" spans="3:38" x14ac:dyDescent="0.35">
      <c r="D51" s="8" t="s">
        <v>219</v>
      </c>
      <c r="E51" s="9"/>
      <c r="F51" s="9"/>
      <c r="G51" s="9"/>
      <c r="H51" s="9"/>
      <c r="I51" s="9"/>
      <c r="J51" s="9"/>
      <c r="K51" s="61" t="str">
        <f t="shared" si="91"/>
        <v>MMJPY</v>
      </c>
      <c r="L51" s="62"/>
      <c r="M51" s="9"/>
      <c r="N51" s="9"/>
      <c r="O51" s="13">
        <f>SUM(O43:O50)</f>
        <v>571</v>
      </c>
      <c r="P51" s="13">
        <f t="shared" ref="P51:AL51" si="95">SUM(P43:P50)</f>
        <v>700</v>
      </c>
      <c r="Q51" s="13">
        <f t="shared" si="95"/>
        <v>586</v>
      </c>
      <c r="R51" s="13">
        <f t="shared" si="95"/>
        <v>639</v>
      </c>
      <c r="S51" s="13">
        <f t="shared" si="95"/>
        <v>701.85113812417137</v>
      </c>
      <c r="T51" s="13">
        <f t="shared" si="95"/>
        <v>710.13281699584434</v>
      </c>
      <c r="U51" s="13">
        <f t="shared" si="95"/>
        <v>751.12670995575047</v>
      </c>
      <c r="V51" s="13">
        <f t="shared" si="95"/>
        <v>845.13980487893048</v>
      </c>
      <c r="W51" s="13">
        <f t="shared" si="95"/>
        <v>767.5905739486343</v>
      </c>
      <c r="X51" s="13">
        <f t="shared" si="95"/>
        <v>772.27991356114762</v>
      </c>
      <c r="Y51" s="13">
        <f t="shared" si="95"/>
        <v>780.71329283367629</v>
      </c>
      <c r="Z51" s="13">
        <f t="shared" si="95"/>
        <v>782.38474775468308</v>
      </c>
      <c r="AA51" s="13">
        <f t="shared" si="95"/>
        <v>763.78357005446094</v>
      </c>
      <c r="AB51" s="13">
        <f t="shared" si="95"/>
        <v>749.83252578063195</v>
      </c>
      <c r="AC51" s="13">
        <f t="shared" si="95"/>
        <v>754.97683440439585</v>
      </c>
      <c r="AD51" s="13">
        <f t="shared" si="95"/>
        <v>746.25285855931804</v>
      </c>
      <c r="AE51" s="13">
        <f t="shared" si="95"/>
        <v>736.80585626306595</v>
      </c>
      <c r="AF51" s="13">
        <f t="shared" si="95"/>
        <v>742.67335247794324</v>
      </c>
      <c r="AG51" s="13">
        <f t="shared" si="95"/>
        <v>746.04338544341931</v>
      </c>
      <c r="AH51" s="13">
        <f t="shared" si="95"/>
        <v>750.73154639709026</v>
      </c>
      <c r="AI51" s="13">
        <f t="shared" si="95"/>
        <v>755.46658896029771</v>
      </c>
      <c r="AJ51" s="13">
        <f t="shared" si="95"/>
        <v>761.5723290501586</v>
      </c>
      <c r="AK51" s="13">
        <f t="shared" si="95"/>
        <v>765.07919886786522</v>
      </c>
      <c r="AL51" s="13">
        <f t="shared" si="95"/>
        <v>769.95771795578059</v>
      </c>
    </row>
    <row r="53" spans="3:38" x14ac:dyDescent="0.35">
      <c r="C53" s="16" t="s">
        <v>344</v>
      </c>
    </row>
    <row r="54" spans="3:38" x14ac:dyDescent="0.35">
      <c r="D54" s="17" t="s">
        <v>345</v>
      </c>
      <c r="K54" s="59" t="str">
        <f t="shared" ref="K54:K61" si="96">CurrencyUnit.In</f>
        <v>MMJPY</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10">
        <v>0</v>
      </c>
    </row>
    <row r="55" spans="3:38" x14ac:dyDescent="0.35">
      <c r="D55" s="17" t="s">
        <v>346</v>
      </c>
      <c r="K55" s="59" t="str">
        <f t="shared" si="96"/>
        <v>MMJPY</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10">
        <v>0</v>
      </c>
    </row>
    <row r="56" spans="3:38" x14ac:dyDescent="0.35">
      <c r="D56" s="17" t="s">
        <v>347</v>
      </c>
      <c r="K56" s="59" t="str">
        <f t="shared" si="96"/>
        <v>MMJPY</v>
      </c>
      <c r="O56" s="110">
        <v>0</v>
      </c>
      <c r="P56" s="110">
        <v>0</v>
      </c>
      <c r="Q56" s="110">
        <v>0</v>
      </c>
      <c r="R56" s="110">
        <v>0</v>
      </c>
      <c r="S56" s="110">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10">
        <v>0</v>
      </c>
    </row>
    <row r="57" spans="3:38" x14ac:dyDescent="0.35">
      <c r="D57" s="17" t="s">
        <v>348</v>
      </c>
      <c r="K57" s="59" t="str">
        <f t="shared" si="96"/>
        <v>MMJPY</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10">
        <v>0</v>
      </c>
    </row>
    <row r="58" spans="3:38" x14ac:dyDescent="0.35">
      <c r="D58" s="17" t="s">
        <v>349</v>
      </c>
      <c r="K58" s="59" t="str">
        <f t="shared" si="96"/>
        <v>MMJPY</v>
      </c>
      <c r="O58" s="110">
        <v>0</v>
      </c>
      <c r="P58" s="110">
        <v>0</v>
      </c>
      <c r="Q58" s="110">
        <v>0</v>
      </c>
      <c r="R58" s="110">
        <v>0</v>
      </c>
      <c r="S58" s="110">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10">
        <v>0</v>
      </c>
    </row>
    <row r="59" spans="3:38" x14ac:dyDescent="0.35">
      <c r="D59" s="17" t="s">
        <v>350</v>
      </c>
      <c r="K59" s="59" t="str">
        <f t="shared" si="96"/>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96"/>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96"/>
        <v>MMJPY</v>
      </c>
      <c r="L61" s="62"/>
      <c r="M61" s="9"/>
      <c r="N61" s="9"/>
      <c r="O61" s="13">
        <f>SUM(O54:O60)</f>
        <v>0</v>
      </c>
      <c r="P61" s="13">
        <f t="shared" ref="P61:AL61" si="97">SUM(P54:P60)</f>
        <v>0</v>
      </c>
      <c r="Q61" s="13">
        <f t="shared" si="97"/>
        <v>0</v>
      </c>
      <c r="R61" s="13">
        <f t="shared" si="97"/>
        <v>0</v>
      </c>
      <c r="S61" s="13">
        <f t="shared" si="97"/>
        <v>0</v>
      </c>
      <c r="T61" s="13">
        <f t="shared" si="97"/>
        <v>0</v>
      </c>
      <c r="U61" s="13">
        <f t="shared" si="97"/>
        <v>0</v>
      </c>
      <c r="V61" s="13">
        <f t="shared" si="97"/>
        <v>0</v>
      </c>
      <c r="W61" s="13">
        <f t="shared" si="97"/>
        <v>0</v>
      </c>
      <c r="X61" s="13">
        <f t="shared" si="97"/>
        <v>0</v>
      </c>
      <c r="Y61" s="13">
        <f t="shared" si="97"/>
        <v>0</v>
      </c>
      <c r="Z61" s="13">
        <f t="shared" si="97"/>
        <v>0</v>
      </c>
      <c r="AA61" s="13">
        <f t="shared" si="97"/>
        <v>0</v>
      </c>
      <c r="AB61" s="13">
        <f t="shared" si="97"/>
        <v>0</v>
      </c>
      <c r="AC61" s="13">
        <f t="shared" si="97"/>
        <v>0</v>
      </c>
      <c r="AD61" s="13">
        <f t="shared" si="97"/>
        <v>0</v>
      </c>
      <c r="AE61" s="13">
        <f t="shared" si="97"/>
        <v>0</v>
      </c>
      <c r="AF61" s="13">
        <f t="shared" si="97"/>
        <v>0</v>
      </c>
      <c r="AG61" s="13">
        <f t="shared" si="97"/>
        <v>0</v>
      </c>
      <c r="AH61" s="13">
        <f t="shared" si="97"/>
        <v>0</v>
      </c>
      <c r="AI61" s="13">
        <f t="shared" si="97"/>
        <v>0</v>
      </c>
      <c r="AJ61" s="13">
        <f t="shared" si="97"/>
        <v>0</v>
      </c>
      <c r="AK61" s="13">
        <f t="shared" si="97"/>
        <v>0</v>
      </c>
      <c r="AL61" s="13">
        <f t="shared" si="97"/>
        <v>0</v>
      </c>
    </row>
    <row r="63" spans="3:38" x14ac:dyDescent="0.35">
      <c r="C63" s="16" t="s">
        <v>352</v>
      </c>
    </row>
    <row r="64" spans="3:38" x14ac:dyDescent="0.35">
      <c r="D64" s="17" t="s">
        <v>353</v>
      </c>
      <c r="K64" s="59" t="str">
        <f t="shared" ref="K64:K68" si="98">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98"/>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98"/>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98"/>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98"/>
        <v>MMJPY</v>
      </c>
      <c r="L68" s="62"/>
      <c r="M68" s="9"/>
      <c r="N68" s="9"/>
      <c r="O68" s="13">
        <f>SUM(O64:O67)</f>
        <v>0</v>
      </c>
      <c r="P68" s="13">
        <f t="shared" ref="P68:AL68" si="99">SUM(P64:P67)</f>
        <v>0</v>
      </c>
      <c r="Q68" s="13">
        <f t="shared" si="99"/>
        <v>0</v>
      </c>
      <c r="R68" s="13">
        <f t="shared" si="99"/>
        <v>0</v>
      </c>
      <c r="S68" s="13">
        <f t="shared" si="99"/>
        <v>0</v>
      </c>
      <c r="T68" s="13">
        <f t="shared" si="99"/>
        <v>0</v>
      </c>
      <c r="U68" s="13">
        <f t="shared" si="99"/>
        <v>0</v>
      </c>
      <c r="V68" s="13">
        <f t="shared" si="99"/>
        <v>0</v>
      </c>
      <c r="W68" s="13">
        <f t="shared" si="99"/>
        <v>0</v>
      </c>
      <c r="X68" s="13">
        <f t="shared" si="99"/>
        <v>0</v>
      </c>
      <c r="Y68" s="13">
        <f t="shared" si="99"/>
        <v>0</v>
      </c>
      <c r="Z68" s="13">
        <f t="shared" si="99"/>
        <v>0</v>
      </c>
      <c r="AA68" s="13">
        <f t="shared" si="99"/>
        <v>0</v>
      </c>
      <c r="AB68" s="13">
        <f t="shared" si="99"/>
        <v>0</v>
      </c>
      <c r="AC68" s="13">
        <f t="shared" si="99"/>
        <v>0</v>
      </c>
      <c r="AD68" s="13">
        <f t="shared" si="99"/>
        <v>0</v>
      </c>
      <c r="AE68" s="13">
        <f t="shared" si="99"/>
        <v>0</v>
      </c>
      <c r="AF68" s="13">
        <f t="shared" si="99"/>
        <v>0</v>
      </c>
      <c r="AG68" s="13">
        <f t="shared" si="99"/>
        <v>0</v>
      </c>
      <c r="AH68" s="13">
        <f t="shared" si="99"/>
        <v>0</v>
      </c>
      <c r="AI68" s="13">
        <f t="shared" si="99"/>
        <v>0</v>
      </c>
      <c r="AJ68" s="13">
        <f t="shared" si="99"/>
        <v>0</v>
      </c>
      <c r="AK68" s="13">
        <f t="shared" si="99"/>
        <v>0</v>
      </c>
      <c r="AL68" s="13">
        <f t="shared" si="99"/>
        <v>0</v>
      </c>
    </row>
    <row r="70" spans="1:38" x14ac:dyDescent="0.35">
      <c r="C70" s="16" t="s">
        <v>12</v>
      </c>
    </row>
    <row r="71" spans="1:38" x14ac:dyDescent="0.35">
      <c r="D71" s="17" t="s">
        <v>371</v>
      </c>
      <c r="K71" s="59" t="str">
        <f t="shared" ref="K71:K72" si="100">CurrencyUnit.In</f>
        <v>MMJPY</v>
      </c>
      <c r="O71" s="106">
        <f>O$51</f>
        <v>571</v>
      </c>
      <c r="P71" s="106">
        <f>P$51</f>
        <v>700</v>
      </c>
      <c r="Q71" s="106">
        <f>Q$51</f>
        <v>586</v>
      </c>
      <c r="R71" s="106">
        <f>R$51</f>
        <v>639</v>
      </c>
      <c r="S71" s="106">
        <f t="shared" ref="S71:AL71" si="101">S$51</f>
        <v>701.85113812417137</v>
      </c>
      <c r="T71" s="106">
        <f t="shared" si="101"/>
        <v>710.13281699584434</v>
      </c>
      <c r="U71" s="106">
        <f t="shared" si="101"/>
        <v>751.12670995575047</v>
      </c>
      <c r="V71" s="106">
        <f t="shared" si="101"/>
        <v>845.13980487893048</v>
      </c>
      <c r="W71" s="106">
        <f t="shared" si="101"/>
        <v>767.5905739486343</v>
      </c>
      <c r="X71" s="106">
        <f t="shared" si="101"/>
        <v>772.27991356114762</v>
      </c>
      <c r="Y71" s="106">
        <f t="shared" si="101"/>
        <v>780.71329283367629</v>
      </c>
      <c r="Z71" s="106">
        <f t="shared" si="101"/>
        <v>782.38474775468308</v>
      </c>
      <c r="AA71" s="106">
        <f t="shared" si="101"/>
        <v>763.78357005446094</v>
      </c>
      <c r="AB71" s="106">
        <f t="shared" si="101"/>
        <v>749.83252578063195</v>
      </c>
      <c r="AC71" s="106">
        <f t="shared" si="101"/>
        <v>754.97683440439585</v>
      </c>
      <c r="AD71" s="106">
        <f t="shared" si="101"/>
        <v>746.25285855931804</v>
      </c>
      <c r="AE71" s="106">
        <f t="shared" si="101"/>
        <v>736.80585626306595</v>
      </c>
      <c r="AF71" s="106">
        <f t="shared" si="101"/>
        <v>742.67335247794324</v>
      </c>
      <c r="AG71" s="106">
        <f t="shared" si="101"/>
        <v>746.04338544341931</v>
      </c>
      <c r="AH71" s="106">
        <f t="shared" si="101"/>
        <v>750.73154639709026</v>
      </c>
      <c r="AI71" s="106">
        <f t="shared" si="101"/>
        <v>755.46658896029771</v>
      </c>
      <c r="AJ71" s="106">
        <f t="shared" si="101"/>
        <v>761.5723290501586</v>
      </c>
      <c r="AK71" s="106">
        <f t="shared" si="101"/>
        <v>765.07919886786522</v>
      </c>
      <c r="AL71" s="106">
        <f t="shared" si="101"/>
        <v>769.95771795578059</v>
      </c>
    </row>
    <row r="72" spans="1:38" x14ac:dyDescent="0.35">
      <c r="D72" s="17" t="s">
        <v>372</v>
      </c>
      <c r="K72" s="59" t="str">
        <f t="shared" si="100"/>
        <v>MMJPY</v>
      </c>
      <c r="O72" s="106">
        <f>O61+O68</f>
        <v>0</v>
      </c>
      <c r="P72" s="106">
        <f>P61+P68</f>
        <v>0</v>
      </c>
      <c r="Q72" s="106">
        <f>Q61+Q68</f>
        <v>0</v>
      </c>
      <c r="R72" s="106">
        <f t="shared" ref="R72" si="102">R61+R68</f>
        <v>0</v>
      </c>
      <c r="S72" s="106">
        <f t="shared" ref="S72:AL72" si="103">S61+S68</f>
        <v>0</v>
      </c>
      <c r="T72" s="106">
        <f t="shared" si="103"/>
        <v>0</v>
      </c>
      <c r="U72" s="106">
        <f t="shared" si="103"/>
        <v>0</v>
      </c>
      <c r="V72" s="106">
        <f t="shared" si="103"/>
        <v>0</v>
      </c>
      <c r="W72" s="106">
        <f t="shared" si="103"/>
        <v>0</v>
      </c>
      <c r="X72" s="106">
        <f t="shared" si="103"/>
        <v>0</v>
      </c>
      <c r="Y72" s="106">
        <f t="shared" si="103"/>
        <v>0</v>
      </c>
      <c r="Z72" s="106">
        <f t="shared" si="103"/>
        <v>0</v>
      </c>
      <c r="AA72" s="106">
        <f t="shared" si="103"/>
        <v>0</v>
      </c>
      <c r="AB72" s="106">
        <f t="shared" si="103"/>
        <v>0</v>
      </c>
      <c r="AC72" s="106">
        <f t="shared" si="103"/>
        <v>0</v>
      </c>
      <c r="AD72" s="106">
        <f t="shared" si="103"/>
        <v>0</v>
      </c>
      <c r="AE72" s="106">
        <f t="shared" si="103"/>
        <v>0</v>
      </c>
      <c r="AF72" s="106">
        <f t="shared" si="103"/>
        <v>0</v>
      </c>
      <c r="AG72" s="106">
        <f t="shared" si="103"/>
        <v>0</v>
      </c>
      <c r="AH72" s="106">
        <f t="shared" si="103"/>
        <v>0</v>
      </c>
      <c r="AI72" s="106">
        <f t="shared" si="103"/>
        <v>0</v>
      </c>
      <c r="AJ72" s="106">
        <f t="shared" si="103"/>
        <v>0</v>
      </c>
      <c r="AK72" s="106">
        <f t="shared" si="103"/>
        <v>0</v>
      </c>
      <c r="AL72" s="106">
        <f t="shared" si="103"/>
        <v>0</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04">ABS(S71-S72)&lt;0.01</f>
        <v>0</v>
      </c>
      <c r="T73" s="107" t="b">
        <f t="shared" si="104"/>
        <v>0</v>
      </c>
      <c r="U73" s="107" t="b">
        <f t="shared" si="104"/>
        <v>0</v>
      </c>
      <c r="V73" s="107" t="b">
        <f t="shared" si="104"/>
        <v>0</v>
      </c>
      <c r="W73" s="107" t="b">
        <f t="shared" si="104"/>
        <v>0</v>
      </c>
      <c r="X73" s="107" t="b">
        <f t="shared" si="104"/>
        <v>0</v>
      </c>
      <c r="Y73" s="107" t="b">
        <f t="shared" si="104"/>
        <v>0</v>
      </c>
      <c r="Z73" s="107" t="b">
        <f t="shared" si="104"/>
        <v>0</v>
      </c>
      <c r="AA73" s="107" t="b">
        <f t="shared" si="104"/>
        <v>0</v>
      </c>
      <c r="AB73" s="107" t="b">
        <f t="shared" si="104"/>
        <v>0</v>
      </c>
      <c r="AC73" s="107" t="b">
        <f t="shared" si="104"/>
        <v>0</v>
      </c>
      <c r="AD73" s="107" t="b">
        <f t="shared" si="104"/>
        <v>0</v>
      </c>
      <c r="AE73" s="107" t="b">
        <f t="shared" si="104"/>
        <v>0</v>
      </c>
      <c r="AF73" s="107" t="b">
        <f t="shared" si="104"/>
        <v>0</v>
      </c>
      <c r="AG73" s="107" t="b">
        <f t="shared" si="104"/>
        <v>0</v>
      </c>
      <c r="AH73" s="107" t="b">
        <f t="shared" si="104"/>
        <v>0</v>
      </c>
      <c r="AI73" s="107" t="b">
        <f t="shared" si="104"/>
        <v>0</v>
      </c>
      <c r="AJ73" s="107" t="b">
        <f t="shared" si="104"/>
        <v>0</v>
      </c>
      <c r="AK73" s="107" t="b">
        <f t="shared" si="104"/>
        <v>0</v>
      </c>
      <c r="AL73" s="107" t="b">
        <f t="shared" si="104"/>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05">CurrencyUnit.In</f>
        <v>MMJPY</v>
      </c>
      <c r="L81" s="60">
        <f t="shared" ref="L81" si="106"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07">CurrencyUnit.In</f>
        <v>MMJPY</v>
      </c>
      <c r="L85" s="60">
        <f t="shared" ref="L85" si="108"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09">CurrencyUnit.In</f>
        <v>MMJPY</v>
      </c>
      <c r="L89" s="60">
        <f t="shared" ref="L89" si="110"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11">CurrencyUnit.In</f>
        <v>MMJPY</v>
      </c>
      <c r="L93" s="60">
        <f t="shared" ref="L93" si="112" xml:space="preserve"> SUM(O93:AL93)</f>
        <v>476</v>
      </c>
      <c r="O93" s="86">
        <f>0-'Actual Data'!O23</f>
        <v>18</v>
      </c>
      <c r="P93" s="86">
        <f>0-'Actual Data'!P23</f>
        <v>19</v>
      </c>
      <c r="Q93" s="86">
        <f>0-'Actual Data'!Q23</f>
        <v>19</v>
      </c>
      <c r="R93" s="86">
        <f>0-'Actual Data'!R23</f>
        <v>20</v>
      </c>
      <c r="S93" s="85">
        <f t="shared" ref="S93:AL93" si="113">$M92</f>
        <v>20</v>
      </c>
      <c r="T93" s="85">
        <f t="shared" si="113"/>
        <v>20</v>
      </c>
      <c r="U93" s="85">
        <f t="shared" si="113"/>
        <v>20</v>
      </c>
      <c r="V93" s="85">
        <f t="shared" si="113"/>
        <v>20</v>
      </c>
      <c r="W93" s="85">
        <f t="shared" si="113"/>
        <v>20</v>
      </c>
      <c r="X93" s="85">
        <f t="shared" si="113"/>
        <v>20</v>
      </c>
      <c r="Y93" s="85">
        <f t="shared" si="113"/>
        <v>20</v>
      </c>
      <c r="Z93" s="85">
        <f t="shared" si="113"/>
        <v>20</v>
      </c>
      <c r="AA93" s="85">
        <f t="shared" si="113"/>
        <v>20</v>
      </c>
      <c r="AB93" s="85">
        <f t="shared" si="113"/>
        <v>20</v>
      </c>
      <c r="AC93" s="85">
        <f t="shared" si="113"/>
        <v>20</v>
      </c>
      <c r="AD93" s="85">
        <f t="shared" si="113"/>
        <v>20</v>
      </c>
      <c r="AE93" s="85">
        <f t="shared" si="113"/>
        <v>20</v>
      </c>
      <c r="AF93" s="85">
        <f t="shared" si="113"/>
        <v>20</v>
      </c>
      <c r="AG93" s="85">
        <f t="shared" si="113"/>
        <v>20</v>
      </c>
      <c r="AH93" s="85">
        <f t="shared" si="113"/>
        <v>20</v>
      </c>
      <c r="AI93" s="85">
        <f t="shared" si="113"/>
        <v>20</v>
      </c>
      <c r="AJ93" s="85">
        <f t="shared" si="113"/>
        <v>20</v>
      </c>
      <c r="AK93" s="85">
        <f t="shared" si="113"/>
        <v>20</v>
      </c>
      <c r="AL93" s="85">
        <f t="shared" si="113"/>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14"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15">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16">T102*$M103</f>
        <v>400</v>
      </c>
      <c r="U104" s="13">
        <f t="shared" si="116"/>
        <v>419.94520547945206</v>
      </c>
      <c r="V104" s="13">
        <f t="shared" si="116"/>
        <v>459.94520547945206</v>
      </c>
      <c r="W104" s="13">
        <f t="shared" si="116"/>
        <v>440</v>
      </c>
      <c r="X104" s="13">
        <f t="shared" si="116"/>
        <v>440</v>
      </c>
      <c r="Y104" s="13">
        <f t="shared" si="116"/>
        <v>440</v>
      </c>
      <c r="Z104" s="13">
        <f t="shared" si="116"/>
        <v>440</v>
      </c>
      <c r="AA104" s="13">
        <f t="shared" si="116"/>
        <v>440</v>
      </c>
      <c r="AB104" s="13">
        <f t="shared" si="116"/>
        <v>440</v>
      </c>
      <c r="AC104" s="13">
        <f t="shared" si="116"/>
        <v>440</v>
      </c>
      <c r="AD104" s="13">
        <f t="shared" si="116"/>
        <v>440</v>
      </c>
      <c r="AE104" s="13">
        <f t="shared" si="116"/>
        <v>440</v>
      </c>
      <c r="AF104" s="13">
        <f t="shared" si="116"/>
        <v>440</v>
      </c>
      <c r="AG104" s="13">
        <f t="shared" si="116"/>
        <v>440</v>
      </c>
      <c r="AH104" s="13">
        <f t="shared" si="116"/>
        <v>440</v>
      </c>
      <c r="AI104" s="13">
        <f t="shared" si="116"/>
        <v>440</v>
      </c>
      <c r="AJ104" s="13">
        <f t="shared" si="116"/>
        <v>440</v>
      </c>
      <c r="AK104" s="13">
        <f t="shared" si="116"/>
        <v>440</v>
      </c>
      <c r="AL104" s="13">
        <f t="shared" si="116"/>
        <v>440</v>
      </c>
    </row>
    <row r="106" spans="2:38" ht="19.5" x14ac:dyDescent="0.35">
      <c r="B106" s="51" t="s">
        <v>204</v>
      </c>
    </row>
    <row r="107" spans="2:38" x14ac:dyDescent="0.35">
      <c r="D107" s="84" t="s">
        <v>241</v>
      </c>
    </row>
    <row r="108" spans="2:38" x14ac:dyDescent="0.35">
      <c r="D108" s="17" t="s">
        <v>204</v>
      </c>
      <c r="K108" s="59" t="str">
        <f t="shared" ref="K108" si="117">CurrencyUnit.In</f>
        <v>MMJPY</v>
      </c>
      <c r="L108" s="60">
        <f t="shared" ref="L108" si="118"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19">CurrencyUnit.In</f>
        <v>MMJPY</v>
      </c>
      <c r="L112" s="60">
        <f t="shared" ref="L112" si="120"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21">CurrencyUnit.In</f>
        <v>MMJPY</v>
      </c>
      <c r="L116" s="60">
        <f t="shared" ref="L116" si="122"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23"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24">CurrencyUnit.In</f>
        <v>MMJPY</v>
      </c>
      <c r="L122" s="62">
        <f xml:space="preserve"> SUM(O122:AL122)</f>
        <v>780.66891234373827</v>
      </c>
      <c r="M122" s="9"/>
      <c r="N122" s="9"/>
      <c r="O122" s="13">
        <f>$M120*O121</f>
        <v>78.876712328767127</v>
      </c>
      <c r="P122" s="13">
        <f t="shared" ref="P122:AL122" si="125">$M120*P121</f>
        <v>75.84699453551913</v>
      </c>
      <c r="Q122" s="13">
        <f t="shared" si="125"/>
        <v>60</v>
      </c>
      <c r="R122" s="13">
        <f t="shared" si="125"/>
        <v>57.534246575342465</v>
      </c>
      <c r="S122" s="13">
        <f t="shared" si="125"/>
        <v>50</v>
      </c>
      <c r="T122" s="13">
        <f t="shared" si="125"/>
        <v>50</v>
      </c>
      <c r="U122" s="13">
        <f t="shared" si="125"/>
        <v>54.986301369863014</v>
      </c>
      <c r="V122" s="13">
        <f t="shared" si="125"/>
        <v>64.986301369863014</v>
      </c>
      <c r="W122" s="13">
        <f t="shared" si="125"/>
        <v>63.342465753424655</v>
      </c>
      <c r="X122" s="13">
        <f t="shared" si="125"/>
        <v>50</v>
      </c>
      <c r="Y122" s="13">
        <f t="shared" si="125"/>
        <v>50</v>
      </c>
      <c r="Z122" s="13">
        <f t="shared" si="125"/>
        <v>45.013698630136986</v>
      </c>
      <c r="AA122" s="13">
        <f t="shared" si="125"/>
        <v>30.876712328767123</v>
      </c>
      <c r="AB122" s="13">
        <f t="shared" si="125"/>
        <v>20</v>
      </c>
      <c r="AC122" s="13">
        <f t="shared" si="125"/>
        <v>20</v>
      </c>
      <c r="AD122" s="13">
        <f t="shared" si="125"/>
        <v>9.205479452054794</v>
      </c>
      <c r="AE122" s="13">
        <f t="shared" si="125"/>
        <v>0</v>
      </c>
      <c r="AF122" s="13">
        <f t="shared" si="125"/>
        <v>0</v>
      </c>
      <c r="AG122" s="13">
        <f t="shared" si="125"/>
        <v>0</v>
      </c>
      <c r="AH122" s="13">
        <f t="shared" si="125"/>
        <v>0</v>
      </c>
      <c r="AI122" s="13">
        <f t="shared" si="125"/>
        <v>0</v>
      </c>
      <c r="AJ122" s="13">
        <f t="shared" si="125"/>
        <v>0</v>
      </c>
      <c r="AK122" s="13">
        <f t="shared" si="125"/>
        <v>0</v>
      </c>
      <c r="AL122" s="13">
        <f t="shared" si="125"/>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26"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27">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28">$M125*S126</f>
        <v>100</v>
      </c>
      <c r="T127" s="13">
        <f t="shared" ref="T127" si="129">$M125*T126</f>
        <v>100</v>
      </c>
      <c r="U127" s="13">
        <f t="shared" ref="U127" si="130">$M125*U126</f>
        <v>100</v>
      </c>
      <c r="V127" s="13">
        <f t="shared" ref="V127" si="131">$M125*V126</f>
        <v>100</v>
      </c>
      <c r="W127" s="13">
        <f t="shared" ref="W127" si="132">$M125*W126</f>
        <v>93.31506849315069</v>
      </c>
      <c r="X127" s="13">
        <f t="shared" ref="X127" si="133">$M125*X126</f>
        <v>120</v>
      </c>
      <c r="Y127" s="13">
        <f t="shared" ref="Y127" si="134">$M125*Y126</f>
        <v>120</v>
      </c>
      <c r="Z127" s="13">
        <f t="shared" ref="Z127" si="135">$M125*Z126</f>
        <v>129.97260273972603</v>
      </c>
      <c r="AA127" s="13">
        <f t="shared" ref="AA127" si="136">$M125*AA126</f>
        <v>158.24657534246575</v>
      </c>
      <c r="AB127" s="13">
        <f t="shared" ref="AB127" si="137">$M125*AB126</f>
        <v>180</v>
      </c>
      <c r="AC127" s="13">
        <f t="shared" ref="AC127" si="138">$M125*AC126</f>
        <v>180</v>
      </c>
      <c r="AD127" s="13">
        <f t="shared" ref="AD127" si="139">$M125*AD126</f>
        <v>201.58904109589042</v>
      </c>
      <c r="AE127" s="13">
        <f t="shared" ref="AE127" si="140">$M125*AE126</f>
        <v>220</v>
      </c>
      <c r="AF127" s="13">
        <f t="shared" ref="AF127" si="141">$M125*AF126</f>
        <v>220</v>
      </c>
      <c r="AG127" s="13">
        <f t="shared" ref="AG127" si="142">$M125*AG126</f>
        <v>220</v>
      </c>
      <c r="AH127" s="13">
        <f t="shared" ref="AH127" si="143">$M125*AH126</f>
        <v>220</v>
      </c>
      <c r="AI127" s="13">
        <f t="shared" ref="AI127" si="144">$M125*AI126</f>
        <v>220</v>
      </c>
      <c r="AJ127" s="13">
        <f t="shared" ref="AJ127" si="145">$M125*AJ126</f>
        <v>220</v>
      </c>
      <c r="AK127" s="13">
        <f t="shared" ref="AK127" si="146">$M125*AK126</f>
        <v>220</v>
      </c>
      <c r="AL127" s="13">
        <f t="shared" ref="AL127" si="147">$M125*AL126</f>
        <v>220</v>
      </c>
    </row>
    <row r="129" spans="2:38" x14ac:dyDescent="0.35">
      <c r="C129" s="16" t="s">
        <v>207</v>
      </c>
    </row>
    <row r="130" spans="2:38" x14ac:dyDescent="0.35">
      <c r="D130" s="17" t="s">
        <v>270</v>
      </c>
      <c r="K130" s="59" t="str">
        <f t="shared" ref="K130:K132" si="148">CurrencyUnit.In</f>
        <v>MMJPY</v>
      </c>
      <c r="L130" s="60">
        <f t="shared" ref="L130:L131" si="149" xml:space="preserve"> SUM(O130:AL130)</f>
        <v>508.41095890410958</v>
      </c>
      <c r="O130" s="73"/>
      <c r="P130" s="73"/>
      <c r="Q130" s="73"/>
      <c r="R130" s="73"/>
      <c r="S130" s="85">
        <f t="shared" ref="S130:AL130" si="150">S122</f>
        <v>50</v>
      </c>
      <c r="T130" s="85">
        <f t="shared" si="150"/>
        <v>50</v>
      </c>
      <c r="U130" s="85">
        <f t="shared" si="150"/>
        <v>54.986301369863014</v>
      </c>
      <c r="V130" s="85">
        <f t="shared" si="150"/>
        <v>64.986301369863014</v>
      </c>
      <c r="W130" s="85">
        <f t="shared" si="150"/>
        <v>63.342465753424655</v>
      </c>
      <c r="X130" s="85">
        <f t="shared" si="150"/>
        <v>50</v>
      </c>
      <c r="Y130" s="85">
        <f t="shared" si="150"/>
        <v>50</v>
      </c>
      <c r="Z130" s="85">
        <f t="shared" si="150"/>
        <v>45.013698630136986</v>
      </c>
      <c r="AA130" s="85">
        <f t="shared" si="150"/>
        <v>30.876712328767123</v>
      </c>
      <c r="AB130" s="85">
        <f t="shared" si="150"/>
        <v>20</v>
      </c>
      <c r="AC130" s="85">
        <f t="shared" si="150"/>
        <v>20</v>
      </c>
      <c r="AD130" s="85">
        <f t="shared" si="150"/>
        <v>9.205479452054794</v>
      </c>
      <c r="AE130" s="85">
        <f t="shared" si="150"/>
        <v>0</v>
      </c>
      <c r="AF130" s="85">
        <f t="shared" si="150"/>
        <v>0</v>
      </c>
      <c r="AG130" s="85">
        <f t="shared" si="150"/>
        <v>0</v>
      </c>
      <c r="AH130" s="85">
        <f t="shared" si="150"/>
        <v>0</v>
      </c>
      <c r="AI130" s="85">
        <f t="shared" si="150"/>
        <v>0</v>
      </c>
      <c r="AJ130" s="85">
        <f t="shared" si="150"/>
        <v>0</v>
      </c>
      <c r="AK130" s="85">
        <f t="shared" si="150"/>
        <v>0</v>
      </c>
      <c r="AL130" s="85">
        <f t="shared" si="150"/>
        <v>0</v>
      </c>
    </row>
    <row r="131" spans="2:38" x14ac:dyDescent="0.35">
      <c r="D131" s="17" t="s">
        <v>274</v>
      </c>
      <c r="K131" s="59" t="str">
        <f t="shared" si="148"/>
        <v>MMJPY</v>
      </c>
      <c r="L131" s="60">
        <f t="shared" si="149"/>
        <v>3343.1232876712329</v>
      </c>
      <c r="O131" s="73"/>
      <c r="P131" s="73"/>
      <c r="Q131" s="73"/>
      <c r="R131" s="73"/>
      <c r="S131" s="85">
        <f t="shared" ref="S131:AL131" si="151">S127</f>
        <v>100</v>
      </c>
      <c r="T131" s="85">
        <f t="shared" si="151"/>
        <v>100</v>
      </c>
      <c r="U131" s="85">
        <f t="shared" si="151"/>
        <v>100</v>
      </c>
      <c r="V131" s="85">
        <f t="shared" si="151"/>
        <v>100</v>
      </c>
      <c r="W131" s="85">
        <f t="shared" si="151"/>
        <v>93.31506849315069</v>
      </c>
      <c r="X131" s="85">
        <f t="shared" si="151"/>
        <v>120</v>
      </c>
      <c r="Y131" s="85">
        <f t="shared" si="151"/>
        <v>120</v>
      </c>
      <c r="Z131" s="85">
        <f t="shared" si="151"/>
        <v>129.97260273972603</v>
      </c>
      <c r="AA131" s="85">
        <f t="shared" si="151"/>
        <v>158.24657534246575</v>
      </c>
      <c r="AB131" s="85">
        <f t="shared" si="151"/>
        <v>180</v>
      </c>
      <c r="AC131" s="85">
        <f t="shared" si="151"/>
        <v>180</v>
      </c>
      <c r="AD131" s="85">
        <f t="shared" si="151"/>
        <v>201.58904109589042</v>
      </c>
      <c r="AE131" s="85">
        <f t="shared" si="151"/>
        <v>220</v>
      </c>
      <c r="AF131" s="85">
        <f t="shared" si="151"/>
        <v>220</v>
      </c>
      <c r="AG131" s="85">
        <f t="shared" si="151"/>
        <v>220</v>
      </c>
      <c r="AH131" s="85">
        <f t="shared" si="151"/>
        <v>220</v>
      </c>
      <c r="AI131" s="85">
        <f t="shared" si="151"/>
        <v>220</v>
      </c>
      <c r="AJ131" s="85">
        <f t="shared" si="151"/>
        <v>220</v>
      </c>
      <c r="AK131" s="85">
        <f t="shared" si="151"/>
        <v>220</v>
      </c>
      <c r="AL131" s="85">
        <f t="shared" si="151"/>
        <v>220</v>
      </c>
    </row>
    <row r="132" spans="2:38" x14ac:dyDescent="0.35">
      <c r="D132" s="8" t="s">
        <v>219</v>
      </c>
      <c r="E132" s="9"/>
      <c r="F132" s="9"/>
      <c r="G132" s="9"/>
      <c r="H132" s="9"/>
      <c r="I132" s="9"/>
      <c r="J132" s="9"/>
      <c r="K132" s="61" t="str">
        <f t="shared" si="148"/>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52">SUM(T130:T131)</f>
        <v>150</v>
      </c>
      <c r="U132" s="77">
        <f t="shared" si="152"/>
        <v>154.98630136986301</v>
      </c>
      <c r="V132" s="77">
        <f t="shared" si="152"/>
        <v>164.98630136986301</v>
      </c>
      <c r="W132" s="77">
        <f t="shared" si="152"/>
        <v>156.65753424657535</v>
      </c>
      <c r="X132" s="77">
        <f t="shared" si="152"/>
        <v>170</v>
      </c>
      <c r="Y132" s="77">
        <f t="shared" si="152"/>
        <v>170</v>
      </c>
      <c r="Z132" s="77">
        <f t="shared" si="152"/>
        <v>174.98630136986301</v>
      </c>
      <c r="AA132" s="77">
        <f t="shared" si="152"/>
        <v>189.12328767123287</v>
      </c>
      <c r="AB132" s="77">
        <f t="shared" si="152"/>
        <v>200</v>
      </c>
      <c r="AC132" s="77">
        <f t="shared" si="152"/>
        <v>200</v>
      </c>
      <c r="AD132" s="77">
        <f t="shared" si="152"/>
        <v>210.79452054794521</v>
      </c>
      <c r="AE132" s="77">
        <f t="shared" si="152"/>
        <v>220</v>
      </c>
      <c r="AF132" s="77">
        <f t="shared" si="152"/>
        <v>220</v>
      </c>
      <c r="AG132" s="77">
        <f t="shared" si="152"/>
        <v>220</v>
      </c>
      <c r="AH132" s="77">
        <f t="shared" si="152"/>
        <v>220</v>
      </c>
      <c r="AI132" s="77">
        <f t="shared" si="152"/>
        <v>220</v>
      </c>
      <c r="AJ132" s="77">
        <f t="shared" si="152"/>
        <v>220</v>
      </c>
      <c r="AK132" s="77">
        <f t="shared" si="152"/>
        <v>220</v>
      </c>
      <c r="AL132" s="77">
        <f t="shared" si="152"/>
        <v>220</v>
      </c>
    </row>
    <row r="134" spans="2:38" ht="19.5" x14ac:dyDescent="0.35">
      <c r="B134" s="51" t="s">
        <v>302</v>
      </c>
    </row>
    <row r="135" spans="2:38" x14ac:dyDescent="0.35">
      <c r="D135" s="17" t="s">
        <v>303</v>
      </c>
      <c r="K135" s="59" t="str">
        <f t="shared" ref="K135:K138" si="153">CurrencyUnit.In</f>
        <v>MMJPY</v>
      </c>
      <c r="L135" s="60">
        <f t="shared" ref="L135" si="154" xml:space="preserve"> SUM(O135:AL135)</f>
        <v>35011.549984567013</v>
      </c>
      <c r="N135" s="94">
        <v>0</v>
      </c>
      <c r="O135" s="85">
        <f>O$29</f>
        <v>828.10555555555561</v>
      </c>
      <c r="P135" s="85">
        <f t="shared" ref="P135:AL135" si="155">P$29</f>
        <v>745.53888888888901</v>
      </c>
      <c r="Q135" s="85">
        <f t="shared" si="155"/>
        <v>955.59999999999991</v>
      </c>
      <c r="R135" s="85">
        <f t="shared" si="155"/>
        <v>1055.9000000000001</v>
      </c>
      <c r="S135" s="85">
        <f t="shared" si="155"/>
        <v>1524.7498611111107</v>
      </c>
      <c r="T135" s="85">
        <f t="shared" si="155"/>
        <v>1672.3159196864533</v>
      </c>
      <c r="U135" s="85">
        <f t="shared" si="155"/>
        <v>1568.6675962637748</v>
      </c>
      <c r="V135" s="85">
        <f t="shared" si="155"/>
        <v>1437.5510697391314</v>
      </c>
      <c r="W135" s="85">
        <f t="shared" si="155"/>
        <v>789.571409328914</v>
      </c>
      <c r="X135" s="85">
        <f t="shared" si="155"/>
        <v>636.41653058731845</v>
      </c>
      <c r="Y135" s="85">
        <f t="shared" si="155"/>
        <v>695.38677674369899</v>
      </c>
      <c r="Z135" s="85">
        <f t="shared" si="155"/>
        <v>1054.9392584463885</v>
      </c>
      <c r="AA135" s="85">
        <f t="shared" si="155"/>
        <v>1519.9696009394363</v>
      </c>
      <c r="AB135" s="85">
        <f t="shared" si="155"/>
        <v>1832.0209868761272</v>
      </c>
      <c r="AC135" s="85">
        <f t="shared" si="155"/>
        <v>1628.0461417490149</v>
      </c>
      <c r="AD135" s="85">
        <f t="shared" si="155"/>
        <v>1659.7146303575416</v>
      </c>
      <c r="AE135" s="85">
        <f t="shared" si="155"/>
        <v>1956.7143948269859</v>
      </c>
      <c r="AF135" s="85">
        <f t="shared" si="155"/>
        <v>1995.7194169636819</v>
      </c>
      <c r="AG135" s="85">
        <f t="shared" si="155"/>
        <v>2018.1221941630088</v>
      </c>
      <c r="AH135" s="85">
        <f t="shared" si="155"/>
        <v>1919.2874161046398</v>
      </c>
      <c r="AI135" s="85">
        <f t="shared" si="155"/>
        <v>1774.0976235990188</v>
      </c>
      <c r="AJ135" s="85">
        <f t="shared" si="155"/>
        <v>1888.0197393779354</v>
      </c>
      <c r="AK135" s="85">
        <f t="shared" si="155"/>
        <v>1911.3321591666918</v>
      </c>
      <c r="AL135" s="85">
        <f t="shared" si="155"/>
        <v>1943.7628140916922</v>
      </c>
    </row>
    <row r="136" spans="2:38" x14ac:dyDescent="0.35">
      <c r="D136" s="8" t="s">
        <v>304</v>
      </c>
      <c r="E136" s="9"/>
      <c r="F136" s="9"/>
      <c r="G136" s="9"/>
      <c r="H136" s="9"/>
      <c r="I136" s="9"/>
      <c r="J136" s="9"/>
      <c r="K136" s="61" t="str">
        <f t="shared" si="153"/>
        <v>MMJPY</v>
      </c>
      <c r="L136" s="62">
        <f xml:space="preserve"> SUM(O136:AL136)</f>
        <v>33067.78717047532</v>
      </c>
      <c r="M136" s="9"/>
      <c r="N136" s="9"/>
      <c r="O136" s="13">
        <f t="shared" ref="O136:T136" si="156">N135</f>
        <v>0</v>
      </c>
      <c r="P136" s="13">
        <f t="shared" si="156"/>
        <v>828.10555555555561</v>
      </c>
      <c r="Q136" s="13">
        <f t="shared" si="156"/>
        <v>745.53888888888901</v>
      </c>
      <c r="R136" s="13">
        <f t="shared" si="156"/>
        <v>955.59999999999991</v>
      </c>
      <c r="S136" s="13">
        <f t="shared" si="156"/>
        <v>1055.9000000000001</v>
      </c>
      <c r="T136" s="13">
        <f t="shared" si="156"/>
        <v>1524.7498611111107</v>
      </c>
      <c r="U136" s="13">
        <f t="shared" ref="U136:AL136" si="157">T135</f>
        <v>1672.3159196864533</v>
      </c>
      <c r="V136" s="13">
        <f t="shared" si="157"/>
        <v>1568.6675962637748</v>
      </c>
      <c r="W136" s="13">
        <f t="shared" si="157"/>
        <v>1437.5510697391314</v>
      </c>
      <c r="X136" s="13">
        <f t="shared" si="157"/>
        <v>789.571409328914</v>
      </c>
      <c r="Y136" s="13">
        <f t="shared" si="157"/>
        <v>636.41653058731845</v>
      </c>
      <c r="Z136" s="13">
        <f t="shared" si="157"/>
        <v>695.38677674369899</v>
      </c>
      <c r="AA136" s="13">
        <f t="shared" si="157"/>
        <v>1054.9392584463885</v>
      </c>
      <c r="AB136" s="13">
        <f t="shared" si="157"/>
        <v>1519.9696009394363</v>
      </c>
      <c r="AC136" s="13">
        <f t="shared" si="157"/>
        <v>1832.0209868761272</v>
      </c>
      <c r="AD136" s="13">
        <f t="shared" si="157"/>
        <v>1628.0461417490149</v>
      </c>
      <c r="AE136" s="13">
        <f t="shared" si="157"/>
        <v>1659.7146303575416</v>
      </c>
      <c r="AF136" s="13">
        <f t="shared" si="157"/>
        <v>1956.7143948269859</v>
      </c>
      <c r="AG136" s="13">
        <f t="shared" si="157"/>
        <v>1995.7194169636819</v>
      </c>
      <c r="AH136" s="13">
        <f t="shared" si="157"/>
        <v>2018.1221941630088</v>
      </c>
      <c r="AI136" s="13">
        <f t="shared" si="157"/>
        <v>1919.2874161046398</v>
      </c>
      <c r="AJ136" s="13">
        <f t="shared" si="157"/>
        <v>1774.0976235990188</v>
      </c>
      <c r="AK136" s="13">
        <f t="shared" si="157"/>
        <v>1888.0197393779354</v>
      </c>
      <c r="AL136" s="13">
        <f t="shared" si="157"/>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53"/>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58">S136*$M137</f>
        <v>105.59000000000002</v>
      </c>
      <c r="T138" s="13">
        <f t="shared" si="158"/>
        <v>152.47498611111106</v>
      </c>
      <c r="U138" s="13">
        <f t="shared" si="158"/>
        <v>167.23159196864535</v>
      </c>
      <c r="V138" s="13">
        <f t="shared" si="158"/>
        <v>156.8667596263775</v>
      </c>
      <c r="W138" s="13">
        <f t="shared" si="158"/>
        <v>143.75510697391314</v>
      </c>
      <c r="X138" s="13">
        <f t="shared" si="158"/>
        <v>78.957140932891406</v>
      </c>
      <c r="Y138" s="13">
        <f t="shared" si="158"/>
        <v>63.641653058731848</v>
      </c>
      <c r="Z138" s="13">
        <f t="shared" si="158"/>
        <v>69.538677674369907</v>
      </c>
      <c r="AA138" s="13">
        <f t="shared" si="158"/>
        <v>105.49392584463885</v>
      </c>
      <c r="AB138" s="13">
        <f t="shared" si="158"/>
        <v>151.99696009394364</v>
      </c>
      <c r="AC138" s="13">
        <f t="shared" si="158"/>
        <v>183.20209868761273</v>
      </c>
      <c r="AD138" s="13">
        <f t="shared" si="158"/>
        <v>162.8046141749015</v>
      </c>
      <c r="AE138" s="13">
        <f t="shared" si="158"/>
        <v>165.97146303575417</v>
      </c>
      <c r="AF138" s="13">
        <f t="shared" si="158"/>
        <v>195.67143948269859</v>
      </c>
      <c r="AG138" s="13">
        <f t="shared" si="158"/>
        <v>199.57194169636819</v>
      </c>
      <c r="AH138" s="13">
        <f t="shared" si="158"/>
        <v>201.81221941630088</v>
      </c>
      <c r="AI138" s="13">
        <f t="shared" si="158"/>
        <v>191.92874161046399</v>
      </c>
      <c r="AJ138" s="13">
        <f t="shared" si="158"/>
        <v>177.40976235990189</v>
      </c>
      <c r="AK138" s="13">
        <f t="shared" si="158"/>
        <v>188.80197393779355</v>
      </c>
      <c r="AL138" s="13">
        <f t="shared" si="158"/>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59">CurrencyUnit.In</f>
        <v>MMJPY</v>
      </c>
      <c r="L142" s="60">
        <f t="shared" ref="L142" si="160" xml:space="preserve"> SUM(O142:AL142)</f>
        <v>3792</v>
      </c>
      <c r="O142" s="86">
        <f>0-'Actual Data'!O31</f>
        <v>153</v>
      </c>
      <c r="P142" s="86">
        <f>0-'Actual Data'!P31</f>
        <v>164</v>
      </c>
      <c r="Q142" s="86">
        <f>0-'Actual Data'!Q31</f>
        <v>160</v>
      </c>
      <c r="R142" s="86">
        <f>0-'Actual Data'!R31</f>
        <v>155</v>
      </c>
      <c r="S142" s="85">
        <f>$M141</f>
        <v>158</v>
      </c>
      <c r="T142" s="85">
        <f t="shared" ref="T142:AL142" si="161">$M141</f>
        <v>158</v>
      </c>
      <c r="U142" s="85">
        <f t="shared" si="161"/>
        <v>158</v>
      </c>
      <c r="V142" s="85">
        <f t="shared" si="161"/>
        <v>158</v>
      </c>
      <c r="W142" s="85">
        <f t="shared" si="161"/>
        <v>158</v>
      </c>
      <c r="X142" s="85">
        <f t="shared" si="161"/>
        <v>158</v>
      </c>
      <c r="Y142" s="85">
        <f t="shared" si="161"/>
        <v>158</v>
      </c>
      <c r="Z142" s="85">
        <f t="shared" si="161"/>
        <v>158</v>
      </c>
      <c r="AA142" s="85">
        <f t="shared" si="161"/>
        <v>158</v>
      </c>
      <c r="AB142" s="85">
        <f t="shared" si="161"/>
        <v>158</v>
      </c>
      <c r="AC142" s="85">
        <f t="shared" si="161"/>
        <v>158</v>
      </c>
      <c r="AD142" s="85">
        <f t="shared" si="161"/>
        <v>158</v>
      </c>
      <c r="AE142" s="85">
        <f t="shared" si="161"/>
        <v>158</v>
      </c>
      <c r="AF142" s="85">
        <f t="shared" si="161"/>
        <v>158</v>
      </c>
      <c r="AG142" s="85">
        <f t="shared" si="161"/>
        <v>158</v>
      </c>
      <c r="AH142" s="85">
        <f t="shared" si="161"/>
        <v>158</v>
      </c>
      <c r="AI142" s="85">
        <f t="shared" si="161"/>
        <v>158</v>
      </c>
      <c r="AJ142" s="85">
        <f t="shared" si="161"/>
        <v>158</v>
      </c>
      <c r="AK142" s="85">
        <f t="shared" si="161"/>
        <v>158</v>
      </c>
      <c r="AL142" s="85">
        <f t="shared" si="161"/>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62">CurrencyUnit.In</f>
        <v>MMJPY</v>
      </c>
      <c r="L146" s="60">
        <f t="shared" ref="L146" si="163" xml:space="preserve"> SUM(O146:AL146)</f>
        <v>2064</v>
      </c>
      <c r="O146" s="86">
        <f>0-'Actual Data'!O32</f>
        <v>80</v>
      </c>
      <c r="P146" s="86">
        <f>0-'Actual Data'!P32</f>
        <v>79</v>
      </c>
      <c r="Q146" s="86">
        <f>0-'Actual Data'!Q32</f>
        <v>95</v>
      </c>
      <c r="R146" s="86">
        <f>0-'Actual Data'!R32</f>
        <v>90</v>
      </c>
      <c r="S146" s="85">
        <f t="shared" ref="S146:X146" si="164">$M145</f>
        <v>86</v>
      </c>
      <c r="T146" s="85">
        <f t="shared" si="164"/>
        <v>86</v>
      </c>
      <c r="U146" s="85">
        <f t="shared" si="164"/>
        <v>86</v>
      </c>
      <c r="V146" s="85">
        <f t="shared" si="164"/>
        <v>86</v>
      </c>
      <c r="W146" s="85">
        <f t="shared" si="164"/>
        <v>86</v>
      </c>
      <c r="X146" s="85">
        <f t="shared" si="164"/>
        <v>86</v>
      </c>
      <c r="Y146" s="85">
        <f t="shared" ref="Y146" si="165">$M145</f>
        <v>86</v>
      </c>
      <c r="Z146" s="85">
        <f t="shared" ref="Z146" si="166">$M145</f>
        <v>86</v>
      </c>
      <c r="AA146" s="85">
        <f t="shared" ref="AA146" si="167">$M145</f>
        <v>86</v>
      </c>
      <c r="AB146" s="85">
        <f t="shared" ref="AB146" si="168">$M145</f>
        <v>86</v>
      </c>
      <c r="AC146" s="85">
        <f t="shared" ref="AC146" si="169">$M145</f>
        <v>86</v>
      </c>
      <c r="AD146" s="85">
        <f t="shared" ref="AD146" si="170">$M145</f>
        <v>86</v>
      </c>
      <c r="AE146" s="85">
        <f t="shared" ref="AE146" si="171">$M145</f>
        <v>86</v>
      </c>
      <c r="AF146" s="85">
        <f t="shared" ref="AF146" si="172">$M145</f>
        <v>86</v>
      </c>
      <c r="AG146" s="85">
        <f t="shared" ref="AG146" si="173">$M145</f>
        <v>86</v>
      </c>
      <c r="AH146" s="85">
        <f t="shared" ref="AH146" si="174">$M145</f>
        <v>86</v>
      </c>
      <c r="AI146" s="85">
        <f t="shared" ref="AI146" si="175">$M145</f>
        <v>86</v>
      </c>
      <c r="AJ146" s="85">
        <f t="shared" ref="AJ146" si="176">$M145</f>
        <v>86</v>
      </c>
      <c r="AK146" s="85">
        <f t="shared" ref="AK146" si="177">$M145</f>
        <v>86</v>
      </c>
      <c r="AL146" s="85">
        <f t="shared" ref="AL146" si="178">$M145</f>
        <v>86</v>
      </c>
    </row>
    <row r="148" spans="2:38" ht="19.5" x14ac:dyDescent="0.35">
      <c r="B148" s="51" t="s">
        <v>214</v>
      </c>
    </row>
    <row r="149" spans="2:38" x14ac:dyDescent="0.35">
      <c r="D149" s="17" t="s">
        <v>315</v>
      </c>
      <c r="K149" s="59" t="str">
        <f t="shared" ref="K149:K153" si="179">CurrencyUnit.In</f>
        <v>MMJPY</v>
      </c>
      <c r="L149" s="60">
        <f t="shared" ref="L149:L152" si="180" xml:space="preserve"> SUM(O149:AL149)</f>
        <v>125.98282506673335</v>
      </c>
      <c r="O149" s="85">
        <f>O$253</f>
        <v>14.891809329902609</v>
      </c>
      <c r="P149" s="85">
        <f t="shared" ref="P149:AL149" si="181">P$253</f>
        <v>14.061345899378777</v>
      </c>
      <c r="Q149" s="85">
        <f t="shared" si="181"/>
        <v>13.210120883091847</v>
      </c>
      <c r="R149" s="85">
        <f t="shared" si="181"/>
        <v>12.337615241397749</v>
      </c>
      <c r="S149" s="85">
        <f t="shared" si="181"/>
        <v>11.4432969586613</v>
      </c>
      <c r="T149" s="85">
        <f t="shared" si="181"/>
        <v>10.526620718856435</v>
      </c>
      <c r="U149" s="85">
        <f t="shared" si="181"/>
        <v>9.5870275730564494</v>
      </c>
      <c r="V149" s="85">
        <f t="shared" si="181"/>
        <v>8.6239445986114642</v>
      </c>
      <c r="W149" s="85">
        <f t="shared" si="181"/>
        <v>7.6367845498053546</v>
      </c>
      <c r="X149" s="85">
        <f t="shared" si="181"/>
        <v>6.6249454997790922</v>
      </c>
      <c r="Y149" s="85">
        <f t="shared" si="181"/>
        <v>5.5878104735021736</v>
      </c>
      <c r="Z149" s="85">
        <f t="shared" si="181"/>
        <v>4.5247470715683313</v>
      </c>
      <c r="AA149" s="85">
        <f t="shared" si="181"/>
        <v>3.4351070845861447</v>
      </c>
      <c r="AB149" s="85">
        <f t="shared" si="181"/>
        <v>2.3182260979294016</v>
      </c>
      <c r="AC149" s="85">
        <f t="shared" si="181"/>
        <v>1.1734230866062401</v>
      </c>
      <c r="AD149" s="85">
        <f t="shared" si="181"/>
        <v>0</v>
      </c>
      <c r="AE149" s="85">
        <f t="shared" si="181"/>
        <v>0</v>
      </c>
      <c r="AF149" s="85">
        <f t="shared" si="181"/>
        <v>0</v>
      </c>
      <c r="AG149" s="85">
        <f t="shared" si="181"/>
        <v>0</v>
      </c>
      <c r="AH149" s="85">
        <f t="shared" si="181"/>
        <v>0</v>
      </c>
      <c r="AI149" s="85">
        <f t="shared" si="181"/>
        <v>0</v>
      </c>
      <c r="AJ149" s="85">
        <f t="shared" si="181"/>
        <v>0</v>
      </c>
      <c r="AK149" s="85">
        <f t="shared" si="181"/>
        <v>0</v>
      </c>
      <c r="AL149" s="85">
        <f t="shared" si="181"/>
        <v>0</v>
      </c>
    </row>
    <row r="150" spans="2:38" x14ac:dyDescent="0.35">
      <c r="D150" s="17" t="s">
        <v>316</v>
      </c>
      <c r="K150" s="59" t="str">
        <f t="shared" si="179"/>
        <v>MMJPY</v>
      </c>
      <c r="L150" s="60">
        <f t="shared" si="180"/>
        <v>113.17702987579568</v>
      </c>
      <c r="O150" s="85">
        <f>O$266</f>
        <v>10</v>
      </c>
      <c r="P150" s="85">
        <f t="shared" ref="P150:AL150" si="182">P$266</f>
        <v>9.6085287126552572</v>
      </c>
      <c r="Q150" s="85">
        <f t="shared" si="182"/>
        <v>9.2072706431268916</v>
      </c>
      <c r="R150" s="85">
        <f t="shared" si="182"/>
        <v>8.7959811218603203</v>
      </c>
      <c r="S150" s="85">
        <f t="shared" si="182"/>
        <v>8.3744093625620835</v>
      </c>
      <c r="T150" s="85">
        <f t="shared" si="182"/>
        <v>7.9422983092813908</v>
      </c>
      <c r="U150" s="85">
        <f t="shared" si="182"/>
        <v>7.4993844796686808</v>
      </c>
      <c r="V150" s="85">
        <f t="shared" si="182"/>
        <v>7.0453978043156527</v>
      </c>
      <c r="W150" s="85">
        <f t="shared" si="182"/>
        <v>6.5800614620787998</v>
      </c>
      <c r="X150" s="85">
        <f t="shared" si="182"/>
        <v>6.1030917112860257</v>
      </c>
      <c r="Y150" s="85">
        <f t="shared" si="182"/>
        <v>5.6141977167234316</v>
      </c>
      <c r="Z150" s="85">
        <f t="shared" si="182"/>
        <v>5.1130813722967723</v>
      </c>
      <c r="AA150" s="85">
        <f t="shared" si="182"/>
        <v>4.5994371192594476</v>
      </c>
      <c r="AB150" s="85">
        <f t="shared" si="182"/>
        <v>4.0729517598961893</v>
      </c>
      <c r="AC150" s="85">
        <f t="shared" si="182"/>
        <v>3.5333042665488494</v>
      </c>
      <c r="AD150" s="85">
        <f t="shared" si="182"/>
        <v>2.9801655858678258</v>
      </c>
      <c r="AE150" s="85">
        <f t="shared" si="182"/>
        <v>2.4131984381697769</v>
      </c>
      <c r="AF150" s="85">
        <f t="shared" si="182"/>
        <v>1.8320571117792768</v>
      </c>
      <c r="AG150" s="85">
        <f t="shared" si="182"/>
        <v>1.2363872522290142</v>
      </c>
      <c r="AH150" s="85">
        <f t="shared" si="182"/>
        <v>0.6258256461899947</v>
      </c>
      <c r="AI150" s="85">
        <f t="shared" si="182"/>
        <v>0</v>
      </c>
      <c r="AJ150" s="85">
        <f t="shared" si="182"/>
        <v>0</v>
      </c>
      <c r="AK150" s="85">
        <f t="shared" si="182"/>
        <v>0</v>
      </c>
      <c r="AL150" s="85">
        <f t="shared" si="182"/>
        <v>0</v>
      </c>
    </row>
    <row r="151" spans="2:38" x14ac:dyDescent="0.35">
      <c r="D151" s="17" t="s">
        <v>317</v>
      </c>
      <c r="K151" s="59" t="str">
        <f t="shared" si="179"/>
        <v>MMJPY</v>
      </c>
      <c r="L151" s="60">
        <f t="shared" si="180"/>
        <v>240.39706435368458</v>
      </c>
      <c r="O151" s="85">
        <f>O$279</f>
        <v>0</v>
      </c>
      <c r="P151" s="85">
        <f t="shared" ref="P151:AL151" si="183">P$279</f>
        <v>0</v>
      </c>
      <c r="Q151" s="85">
        <f t="shared" si="183"/>
        <v>0</v>
      </c>
      <c r="R151" s="85">
        <f t="shared" si="183"/>
        <v>0</v>
      </c>
      <c r="S151" s="85">
        <f t="shared" si="183"/>
        <v>0</v>
      </c>
      <c r="T151" s="85">
        <f t="shared" si="183"/>
        <v>28.600000000000005</v>
      </c>
      <c r="U151" s="85">
        <f t="shared" si="183"/>
        <v>26.969950972281268</v>
      </c>
      <c r="V151" s="85">
        <f t="shared" si="183"/>
        <v>25.304040865952715</v>
      </c>
      <c r="W151" s="85">
        <f t="shared" si="183"/>
        <v>23.601480737284938</v>
      </c>
      <c r="X151" s="85">
        <f t="shared" si="183"/>
        <v>21.861464285786468</v>
      </c>
      <c r="Y151" s="85">
        <f t="shared" si="183"/>
        <v>20.083167472355036</v>
      </c>
      <c r="Z151" s="85">
        <f t="shared" si="183"/>
        <v>18.265748129028108</v>
      </c>
      <c r="AA151" s="85">
        <f t="shared" si="183"/>
        <v>16.408345560147989</v>
      </c>
      <c r="AB151" s="85">
        <f t="shared" si="183"/>
        <v>14.510080134752508</v>
      </c>
      <c r="AC151" s="85">
        <f t="shared" si="183"/>
        <v>12.570052869998324</v>
      </c>
      <c r="AD151" s="85">
        <f t="shared" si="183"/>
        <v>10.58734500541955</v>
      </c>
      <c r="AE151" s="85">
        <f t="shared" si="183"/>
        <v>8.5610175678200431</v>
      </c>
      <c r="AF151" s="85">
        <f t="shared" si="183"/>
        <v>6.4901109265933448</v>
      </c>
      <c r="AG151" s="85">
        <f t="shared" si="183"/>
        <v>4.37364433925966</v>
      </c>
      <c r="AH151" s="85">
        <f t="shared" si="183"/>
        <v>2.2106154870046355</v>
      </c>
      <c r="AI151" s="85">
        <f t="shared" si="183"/>
        <v>0</v>
      </c>
      <c r="AJ151" s="85">
        <f t="shared" si="183"/>
        <v>0</v>
      </c>
      <c r="AK151" s="85">
        <f t="shared" si="183"/>
        <v>0</v>
      </c>
      <c r="AL151" s="85">
        <f t="shared" si="183"/>
        <v>0</v>
      </c>
    </row>
    <row r="152" spans="2:38" x14ac:dyDescent="0.35">
      <c r="D152" s="17" t="s">
        <v>318</v>
      </c>
      <c r="K152" s="59" t="str">
        <f t="shared" si="179"/>
        <v>MMJPY</v>
      </c>
      <c r="L152" s="60">
        <f t="shared" si="180"/>
        <v>465.29304970060684</v>
      </c>
      <c r="O152" s="85">
        <f>O$292</f>
        <v>0</v>
      </c>
      <c r="P152" s="85">
        <f t="shared" ref="P152:AL152" si="184">P$292</f>
        <v>0</v>
      </c>
      <c r="Q152" s="85">
        <f t="shared" si="184"/>
        <v>0</v>
      </c>
      <c r="R152" s="85">
        <f t="shared" si="184"/>
        <v>0</v>
      </c>
      <c r="S152" s="85">
        <f t="shared" si="184"/>
        <v>0</v>
      </c>
      <c r="T152" s="85">
        <f t="shared" si="184"/>
        <v>0</v>
      </c>
      <c r="U152" s="85">
        <f t="shared" si="184"/>
        <v>55</v>
      </c>
      <c r="V152" s="85">
        <f t="shared" si="184"/>
        <v>51.932844917165653</v>
      </c>
      <c r="W152" s="85">
        <f t="shared" si="184"/>
        <v>48.789010957260444</v>
      </c>
      <c r="X152" s="85">
        <f t="shared" si="184"/>
        <v>45.566581148357614</v>
      </c>
      <c r="Y152" s="85">
        <f t="shared" si="184"/>
        <v>42.26359059423222</v>
      </c>
      <c r="Z152" s="85">
        <f t="shared" si="184"/>
        <v>38.87802527625368</v>
      </c>
      <c r="AA152" s="85">
        <f t="shared" si="184"/>
        <v>35.407820825325672</v>
      </c>
      <c r="AB152" s="85">
        <f t="shared" si="184"/>
        <v>31.850861263124468</v>
      </c>
      <c r="AC152" s="85">
        <f t="shared" si="184"/>
        <v>28.204977711868239</v>
      </c>
      <c r="AD152" s="85">
        <f t="shared" si="184"/>
        <v>24.467947071830597</v>
      </c>
      <c r="AE152" s="85">
        <f t="shared" si="184"/>
        <v>20.637490665792015</v>
      </c>
      <c r="AF152" s="85">
        <f t="shared" si="184"/>
        <v>16.711272849602473</v>
      </c>
      <c r="AG152" s="85">
        <f t="shared" si="184"/>
        <v>12.686899588008192</v>
      </c>
      <c r="AH152" s="85">
        <f t="shared" si="184"/>
        <v>8.5619169948740517</v>
      </c>
      <c r="AI152" s="85">
        <f t="shared" si="184"/>
        <v>4.3338098369115565</v>
      </c>
      <c r="AJ152" s="85">
        <f t="shared" si="184"/>
        <v>0</v>
      </c>
      <c r="AK152" s="85">
        <f t="shared" si="184"/>
        <v>0</v>
      </c>
      <c r="AL152" s="85">
        <f t="shared" si="184"/>
        <v>0</v>
      </c>
    </row>
    <row r="153" spans="2:38" x14ac:dyDescent="0.35">
      <c r="D153" s="8" t="s">
        <v>219</v>
      </c>
      <c r="E153" s="9"/>
      <c r="F153" s="9"/>
      <c r="G153" s="9"/>
      <c r="H153" s="9"/>
      <c r="I153" s="9"/>
      <c r="J153" s="9"/>
      <c r="K153" s="61" t="str">
        <f t="shared" si="179"/>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185">SUM(S149:S152)</f>
        <v>19.817706321223383</v>
      </c>
      <c r="T153" s="13">
        <f t="shared" si="185"/>
        <v>47.068919028137827</v>
      </c>
      <c r="U153" s="13">
        <f t="shared" si="185"/>
        <v>99.056363025006391</v>
      </c>
      <c r="V153" s="13">
        <f t="shared" si="185"/>
        <v>92.906228186045482</v>
      </c>
      <c r="W153" s="13">
        <f t="shared" si="185"/>
        <v>86.607337706429533</v>
      </c>
      <c r="X153" s="13">
        <f t="shared" si="185"/>
        <v>80.156082645209196</v>
      </c>
      <c r="Y153" s="13">
        <f t="shared" si="185"/>
        <v>73.548766256812854</v>
      </c>
      <c r="Z153" s="13">
        <f t="shared" si="185"/>
        <v>66.781601849146895</v>
      </c>
      <c r="AA153" s="13">
        <f t="shared" si="185"/>
        <v>59.850710589319249</v>
      </c>
      <c r="AB153" s="13">
        <f t="shared" si="185"/>
        <v>52.752119255702567</v>
      </c>
      <c r="AC153" s="13">
        <f t="shared" si="185"/>
        <v>45.481757935021655</v>
      </c>
      <c r="AD153" s="13">
        <f t="shared" si="185"/>
        <v>38.035457663117974</v>
      </c>
      <c r="AE153" s="13">
        <f t="shared" si="185"/>
        <v>31.611706671781835</v>
      </c>
      <c r="AF153" s="13">
        <f t="shared" si="185"/>
        <v>25.033440887975097</v>
      </c>
      <c r="AG153" s="13">
        <f t="shared" si="185"/>
        <v>18.296931179496866</v>
      </c>
      <c r="AH153" s="13">
        <f t="shared" si="185"/>
        <v>11.398358128068683</v>
      </c>
      <c r="AI153" s="13">
        <f t="shared" si="185"/>
        <v>4.3338098369115565</v>
      </c>
      <c r="AJ153" s="13">
        <f t="shared" si="185"/>
        <v>0</v>
      </c>
      <c r="AK153" s="13">
        <f t="shared" si="185"/>
        <v>0</v>
      </c>
      <c r="AL153" s="13">
        <f t="shared" si="185"/>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186">AND(P$6&lt;=$M157,$M157&lt;=P$7)</f>
        <v>0</v>
      </c>
      <c r="Q158" s="24" t="b">
        <f t="shared" si="186"/>
        <v>0</v>
      </c>
      <c r="R158" s="24" t="b">
        <f t="shared" si="186"/>
        <v>0</v>
      </c>
      <c r="S158" s="24" t="b">
        <f t="shared" si="186"/>
        <v>0</v>
      </c>
      <c r="T158" s="24" t="b">
        <f t="shared" si="186"/>
        <v>0</v>
      </c>
      <c r="U158" s="24" t="b">
        <f t="shared" si="186"/>
        <v>0</v>
      </c>
      <c r="V158" s="24" t="b">
        <f t="shared" si="186"/>
        <v>1</v>
      </c>
      <c r="W158" s="24" t="b">
        <f t="shared" si="186"/>
        <v>0</v>
      </c>
      <c r="X158" s="24" t="b">
        <f t="shared" si="186"/>
        <v>0</v>
      </c>
      <c r="Y158" s="24" t="b">
        <f t="shared" si="186"/>
        <v>0</v>
      </c>
      <c r="Z158" s="24" t="b">
        <f t="shared" si="186"/>
        <v>0</v>
      </c>
      <c r="AA158" s="24" t="b">
        <f t="shared" si="186"/>
        <v>0</v>
      </c>
      <c r="AB158" s="24" t="b">
        <f t="shared" si="186"/>
        <v>0</v>
      </c>
      <c r="AC158" s="24" t="b">
        <f t="shared" si="186"/>
        <v>0</v>
      </c>
      <c r="AD158" s="24" t="b">
        <f t="shared" si="186"/>
        <v>0</v>
      </c>
      <c r="AE158" s="24" t="b">
        <f t="shared" si="186"/>
        <v>0</v>
      </c>
      <c r="AF158" s="24" t="b">
        <f t="shared" si="186"/>
        <v>0</v>
      </c>
      <c r="AG158" s="24" t="b">
        <f t="shared" si="186"/>
        <v>0</v>
      </c>
      <c r="AH158" s="24" t="b">
        <f t="shared" si="186"/>
        <v>0</v>
      </c>
      <c r="AI158" s="24" t="b">
        <f t="shared" si="186"/>
        <v>0</v>
      </c>
      <c r="AJ158" s="24" t="b">
        <f t="shared" si="186"/>
        <v>0</v>
      </c>
      <c r="AK158" s="24" t="b">
        <f t="shared" si="186"/>
        <v>0</v>
      </c>
      <c r="AL158" s="24" t="b">
        <f t="shared" si="186"/>
        <v>0</v>
      </c>
    </row>
    <row r="160" spans="2:38" x14ac:dyDescent="0.35">
      <c r="C160" s="16" t="s">
        <v>329</v>
      </c>
    </row>
    <row r="161" spans="2:38" x14ac:dyDescent="0.35">
      <c r="D161" s="17" t="s">
        <v>330</v>
      </c>
      <c r="K161" s="59" t="str">
        <f t="shared" ref="K161:K163" si="187">CurrencyUnit.In</f>
        <v>MMJPY</v>
      </c>
      <c r="L161" s="60">
        <f t="shared" ref="L161" si="188"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187"/>
        <v>MMJPY</v>
      </c>
      <c r="L162" s="60">
        <f t="shared" ref="L162" si="189"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187"/>
        <v>MMJPY</v>
      </c>
      <c r="L163" s="62">
        <f xml:space="preserve"> SUM(O163:AL163)</f>
        <v>153.29999999999998</v>
      </c>
      <c r="M163" s="9"/>
      <c r="N163" s="9"/>
      <c r="O163" s="13">
        <f>SUM(O161:O162)</f>
        <v>80.3</v>
      </c>
      <c r="P163" s="13">
        <f t="shared" ref="P163:AL163" si="190">SUM(P161:P162)</f>
        <v>51.099999999999994</v>
      </c>
      <c r="Q163" s="13">
        <f t="shared" si="190"/>
        <v>21.899999999999995</v>
      </c>
      <c r="R163" s="13">
        <f t="shared" si="190"/>
        <v>0</v>
      </c>
      <c r="S163" s="13">
        <f t="shared" si="190"/>
        <v>0</v>
      </c>
      <c r="T163" s="13">
        <f t="shared" si="190"/>
        <v>0</v>
      </c>
      <c r="U163" s="13">
        <f t="shared" si="190"/>
        <v>0</v>
      </c>
      <c r="V163" s="13">
        <f t="shared" si="190"/>
        <v>0</v>
      </c>
      <c r="W163" s="13">
        <f t="shared" si="190"/>
        <v>0</v>
      </c>
      <c r="X163" s="13">
        <f t="shared" si="190"/>
        <v>0</v>
      </c>
      <c r="Y163" s="13">
        <f t="shared" si="190"/>
        <v>0</v>
      </c>
      <c r="Z163" s="13">
        <f t="shared" si="190"/>
        <v>0</v>
      </c>
      <c r="AA163" s="13">
        <f t="shared" si="190"/>
        <v>0</v>
      </c>
      <c r="AB163" s="13">
        <f t="shared" si="190"/>
        <v>0</v>
      </c>
      <c r="AC163" s="13">
        <f t="shared" si="190"/>
        <v>0</v>
      </c>
      <c r="AD163" s="13">
        <f t="shared" si="190"/>
        <v>0</v>
      </c>
      <c r="AE163" s="13">
        <f t="shared" si="190"/>
        <v>0</v>
      </c>
      <c r="AF163" s="13">
        <f t="shared" si="190"/>
        <v>0</v>
      </c>
      <c r="AG163" s="13">
        <f t="shared" si="190"/>
        <v>0</v>
      </c>
      <c r="AH163" s="13">
        <f t="shared" si="190"/>
        <v>0</v>
      </c>
      <c r="AI163" s="13">
        <f t="shared" si="190"/>
        <v>0</v>
      </c>
      <c r="AJ163" s="13">
        <f t="shared" si="190"/>
        <v>0</v>
      </c>
      <c r="AK163" s="13">
        <f t="shared" si="190"/>
        <v>0</v>
      </c>
      <c r="AL163" s="13">
        <f t="shared" si="190"/>
        <v>0</v>
      </c>
    </row>
    <row r="165" spans="2:38" x14ac:dyDescent="0.35">
      <c r="C165" s="16" t="s">
        <v>324</v>
      </c>
    </row>
    <row r="166" spans="2:38" x14ac:dyDescent="0.35">
      <c r="D166" s="17" t="s">
        <v>325</v>
      </c>
      <c r="K166" s="59" t="s">
        <v>21</v>
      </c>
      <c r="O166" s="24" t="b">
        <f>O158</f>
        <v>0</v>
      </c>
      <c r="P166" s="24" t="b">
        <f t="shared" ref="P166:AL166" si="191">P158</f>
        <v>0</v>
      </c>
      <c r="Q166" s="24" t="b">
        <f t="shared" si="191"/>
        <v>0</v>
      </c>
      <c r="R166" s="24" t="b">
        <f t="shared" si="191"/>
        <v>0</v>
      </c>
      <c r="S166" s="24" t="b">
        <f t="shared" si="191"/>
        <v>0</v>
      </c>
      <c r="T166" s="24" t="b">
        <f t="shared" si="191"/>
        <v>0</v>
      </c>
      <c r="U166" s="24" t="b">
        <f t="shared" si="191"/>
        <v>0</v>
      </c>
      <c r="V166" s="24" t="b">
        <f t="shared" si="191"/>
        <v>1</v>
      </c>
      <c r="W166" s="24" t="b">
        <f t="shared" si="191"/>
        <v>0</v>
      </c>
      <c r="X166" s="24" t="b">
        <f t="shared" si="191"/>
        <v>0</v>
      </c>
      <c r="Y166" s="24" t="b">
        <f t="shared" si="191"/>
        <v>0</v>
      </c>
      <c r="Z166" s="24" t="b">
        <f t="shared" si="191"/>
        <v>0</v>
      </c>
      <c r="AA166" s="24" t="b">
        <f t="shared" si="191"/>
        <v>0</v>
      </c>
      <c r="AB166" s="24" t="b">
        <f t="shared" si="191"/>
        <v>0</v>
      </c>
      <c r="AC166" s="24" t="b">
        <f t="shared" si="191"/>
        <v>0</v>
      </c>
      <c r="AD166" s="24" t="b">
        <f t="shared" si="191"/>
        <v>0</v>
      </c>
      <c r="AE166" s="24" t="b">
        <f t="shared" si="191"/>
        <v>0</v>
      </c>
      <c r="AF166" s="24" t="b">
        <f t="shared" si="191"/>
        <v>0</v>
      </c>
      <c r="AG166" s="24" t="b">
        <f t="shared" si="191"/>
        <v>0</v>
      </c>
      <c r="AH166" s="24" t="b">
        <f t="shared" si="191"/>
        <v>0</v>
      </c>
      <c r="AI166" s="24" t="b">
        <f t="shared" si="191"/>
        <v>0</v>
      </c>
      <c r="AJ166" s="24" t="b">
        <f t="shared" si="191"/>
        <v>0</v>
      </c>
      <c r="AK166" s="24" t="b">
        <f t="shared" si="191"/>
        <v>0</v>
      </c>
      <c r="AL166" s="24" t="b">
        <f t="shared" si="191"/>
        <v>0</v>
      </c>
    </row>
    <row r="167" spans="2:38" x14ac:dyDescent="0.35">
      <c r="D167" s="17" t="s">
        <v>326</v>
      </c>
      <c r="K167" s="59" t="str">
        <f>CurrencyUnit.In</f>
        <v>MMJPY</v>
      </c>
      <c r="M167" s="80">
        <v>500</v>
      </c>
    </row>
    <row r="168" spans="2:38" x14ac:dyDescent="0.35">
      <c r="D168" s="17" t="s">
        <v>327</v>
      </c>
      <c r="K168" s="59" t="str">
        <f t="shared" ref="K168:K169" si="192">CurrencyUnit.In</f>
        <v>MMJPY</v>
      </c>
      <c r="L168" s="60">
        <f t="shared" ref="L168" si="193" xml:space="preserve"> SUM(O168:AL168)</f>
        <v>153.29999999999998</v>
      </c>
      <c r="O168" s="85">
        <f>O163</f>
        <v>80.3</v>
      </c>
      <c r="P168" s="85">
        <f>P163</f>
        <v>51.099999999999994</v>
      </c>
      <c r="Q168" s="85">
        <f>Q163</f>
        <v>21.899999999999995</v>
      </c>
      <c r="R168" s="85">
        <f>R163</f>
        <v>0</v>
      </c>
      <c r="S168" s="85">
        <f>S163</f>
        <v>0</v>
      </c>
      <c r="T168" s="85">
        <f t="shared" ref="T168:AL168" si="194">T163</f>
        <v>0</v>
      </c>
      <c r="U168" s="85">
        <f t="shared" si="194"/>
        <v>0</v>
      </c>
      <c r="V168" s="85">
        <f t="shared" si="194"/>
        <v>0</v>
      </c>
      <c r="W168" s="85">
        <f t="shared" si="194"/>
        <v>0</v>
      </c>
      <c r="X168" s="85">
        <f t="shared" si="194"/>
        <v>0</v>
      </c>
      <c r="Y168" s="85">
        <f t="shared" si="194"/>
        <v>0</v>
      </c>
      <c r="Z168" s="85">
        <f t="shared" si="194"/>
        <v>0</v>
      </c>
      <c r="AA168" s="85">
        <f t="shared" si="194"/>
        <v>0</v>
      </c>
      <c r="AB168" s="85">
        <f t="shared" si="194"/>
        <v>0</v>
      </c>
      <c r="AC168" s="85">
        <f t="shared" si="194"/>
        <v>0</v>
      </c>
      <c r="AD168" s="85">
        <f t="shared" si="194"/>
        <v>0</v>
      </c>
      <c r="AE168" s="85">
        <f t="shared" si="194"/>
        <v>0</v>
      </c>
      <c r="AF168" s="85">
        <f t="shared" si="194"/>
        <v>0</v>
      </c>
      <c r="AG168" s="85">
        <f t="shared" si="194"/>
        <v>0</v>
      </c>
      <c r="AH168" s="85">
        <f t="shared" si="194"/>
        <v>0</v>
      </c>
      <c r="AI168" s="85">
        <f t="shared" si="194"/>
        <v>0</v>
      </c>
      <c r="AJ168" s="85">
        <f t="shared" si="194"/>
        <v>0</v>
      </c>
      <c r="AK168" s="85">
        <f t="shared" si="194"/>
        <v>0</v>
      </c>
      <c r="AL168" s="85">
        <f t="shared" si="194"/>
        <v>0</v>
      </c>
    </row>
    <row r="169" spans="2:38" x14ac:dyDescent="0.35">
      <c r="D169" s="8" t="s">
        <v>324</v>
      </c>
      <c r="E169" s="9"/>
      <c r="F169" s="9"/>
      <c r="G169" s="9"/>
      <c r="H169" s="9"/>
      <c r="I169" s="9"/>
      <c r="J169" s="9"/>
      <c r="K169" s="61" t="str">
        <f t="shared" si="192"/>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195">IF(T166,$M167-T168,0)</f>
        <v>0</v>
      </c>
      <c r="U169" s="13">
        <f t="shared" si="195"/>
        <v>0</v>
      </c>
      <c r="V169" s="13">
        <f t="shared" si="195"/>
        <v>500</v>
      </c>
      <c r="W169" s="13">
        <f t="shared" si="195"/>
        <v>0</v>
      </c>
      <c r="X169" s="13">
        <f t="shared" si="195"/>
        <v>0</v>
      </c>
      <c r="Y169" s="13">
        <f t="shared" si="195"/>
        <v>0</v>
      </c>
      <c r="Z169" s="13">
        <f t="shared" si="195"/>
        <v>0</v>
      </c>
      <c r="AA169" s="13">
        <f t="shared" si="195"/>
        <v>0</v>
      </c>
      <c r="AB169" s="13">
        <f t="shared" si="195"/>
        <v>0</v>
      </c>
      <c r="AC169" s="13">
        <f t="shared" si="195"/>
        <v>0</v>
      </c>
      <c r="AD169" s="13">
        <f t="shared" si="195"/>
        <v>0</v>
      </c>
      <c r="AE169" s="13">
        <f t="shared" si="195"/>
        <v>0</v>
      </c>
      <c r="AF169" s="13">
        <f t="shared" si="195"/>
        <v>0</v>
      </c>
      <c r="AG169" s="13">
        <f t="shared" si="195"/>
        <v>0</v>
      </c>
      <c r="AH169" s="13">
        <f t="shared" si="195"/>
        <v>0</v>
      </c>
      <c r="AI169" s="13">
        <f t="shared" si="195"/>
        <v>0</v>
      </c>
      <c r="AJ169" s="13">
        <f t="shared" si="195"/>
        <v>0</v>
      </c>
      <c r="AK169" s="13">
        <f t="shared" si="195"/>
        <v>0</v>
      </c>
      <c r="AL169" s="13">
        <f t="shared" si="195"/>
        <v>0</v>
      </c>
    </row>
    <row r="171" spans="2:38" ht="19.5" x14ac:dyDescent="0.35">
      <c r="B171" s="51" t="s">
        <v>217</v>
      </c>
    </row>
    <row r="172" spans="2:38" x14ac:dyDescent="0.35">
      <c r="D172" s="17" t="s">
        <v>216</v>
      </c>
      <c r="K172" s="59" t="str">
        <f t="shared" ref="K172" si="196">CurrencyUnit.In</f>
        <v>MMJPY</v>
      </c>
      <c r="L172" s="60">
        <f t="shared" ref="L172" si="197" xml:space="preserve"> SUM(O172:AL172)</f>
        <v>25282.8457429671</v>
      </c>
      <c r="O172" s="85">
        <f>O$37</f>
        <v>458.21374622565298</v>
      </c>
      <c r="P172" s="85">
        <f t="shared" ref="P172:AL172" si="198">P$37</f>
        <v>413.86901427685495</v>
      </c>
      <c r="Q172" s="85">
        <f t="shared" si="198"/>
        <v>584.18260847378122</v>
      </c>
      <c r="R172" s="85">
        <f t="shared" si="198"/>
        <v>686.76640363674198</v>
      </c>
      <c r="S172" s="85">
        <f t="shared" si="198"/>
        <v>1155.3421547898874</v>
      </c>
      <c r="T172" s="85">
        <f t="shared" si="198"/>
        <v>1228.7720145472044</v>
      </c>
      <c r="U172" s="85">
        <f t="shared" si="198"/>
        <v>1058.3796412701231</v>
      </c>
      <c r="V172" s="85">
        <f t="shared" si="198"/>
        <v>1443.7780819267086</v>
      </c>
      <c r="W172" s="85">
        <f t="shared" si="198"/>
        <v>315.20896464857134</v>
      </c>
      <c r="X172" s="85">
        <f t="shared" si="198"/>
        <v>233.3033070092178</v>
      </c>
      <c r="Y172" s="85">
        <f t="shared" si="198"/>
        <v>314.19635742815422</v>
      </c>
      <c r="Z172" s="85">
        <f t="shared" si="198"/>
        <v>674.61897892287175</v>
      </c>
      <c r="AA172" s="85">
        <f t="shared" si="198"/>
        <v>1110.6249645054781</v>
      </c>
      <c r="AB172" s="85">
        <f t="shared" si="198"/>
        <v>1383.2719075264808</v>
      </c>
      <c r="AC172" s="85">
        <f t="shared" si="198"/>
        <v>1155.3622851263804</v>
      </c>
      <c r="AD172" s="85">
        <f t="shared" si="198"/>
        <v>1214.8745585195222</v>
      </c>
      <c r="AE172" s="85">
        <f t="shared" si="198"/>
        <v>1515.1312251194499</v>
      </c>
      <c r="AF172" s="85">
        <f t="shared" si="198"/>
        <v>1531.0145365930082</v>
      </c>
      <c r="AG172" s="85">
        <f t="shared" si="198"/>
        <v>1556.2533212871438</v>
      </c>
      <c r="AH172" s="85">
        <f t="shared" si="198"/>
        <v>1462.0768385602703</v>
      </c>
      <c r="AI172" s="85">
        <f t="shared" si="198"/>
        <v>1333.8350721516433</v>
      </c>
      <c r="AJ172" s="85">
        <f t="shared" si="198"/>
        <v>1466.6099770180335</v>
      </c>
      <c r="AK172" s="85">
        <f t="shared" si="198"/>
        <v>1478.5301852288983</v>
      </c>
      <c r="AL172" s="85">
        <f t="shared" si="198"/>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199">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00">T172*$M173</f>
        <v>376.24999085435405</v>
      </c>
      <c r="U174" s="13">
        <f t="shared" si="200"/>
        <v>324.07584615691172</v>
      </c>
      <c r="V174" s="13">
        <f t="shared" si="200"/>
        <v>442.08484868595821</v>
      </c>
      <c r="W174" s="13">
        <f t="shared" si="200"/>
        <v>96.516984975392546</v>
      </c>
      <c r="X174" s="13">
        <f t="shared" si="200"/>
        <v>71.437472606222499</v>
      </c>
      <c r="Y174" s="13">
        <f t="shared" si="200"/>
        <v>96.20692464450083</v>
      </c>
      <c r="Z174" s="13">
        <f t="shared" si="200"/>
        <v>206.56833134618336</v>
      </c>
      <c r="AA174" s="13">
        <f t="shared" si="200"/>
        <v>340.07336413157742</v>
      </c>
      <c r="AB174" s="13">
        <f t="shared" si="200"/>
        <v>423.55785808460848</v>
      </c>
      <c r="AC174" s="13">
        <f t="shared" si="200"/>
        <v>353.77193170569768</v>
      </c>
      <c r="AD174" s="13">
        <f t="shared" si="200"/>
        <v>371.99458981867775</v>
      </c>
      <c r="AE174" s="13">
        <f t="shared" si="200"/>
        <v>463.93318113157562</v>
      </c>
      <c r="AF174" s="13">
        <f t="shared" si="200"/>
        <v>468.79665110477913</v>
      </c>
      <c r="AG174" s="13">
        <f t="shared" si="200"/>
        <v>476.52476697812347</v>
      </c>
      <c r="AH174" s="13">
        <f t="shared" si="200"/>
        <v>447.68792796715479</v>
      </c>
      <c r="AI174" s="13">
        <f t="shared" si="200"/>
        <v>408.4202990928332</v>
      </c>
      <c r="AJ174" s="13">
        <f t="shared" si="200"/>
        <v>449.07597496292192</v>
      </c>
      <c r="AK174" s="13">
        <f t="shared" si="200"/>
        <v>452.72594271708869</v>
      </c>
      <c r="AL174" s="13">
        <f t="shared" si="200"/>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01">CurrencyUnit.In</f>
        <v>MMJPY</v>
      </c>
      <c r="L182" s="60">
        <f t="shared" ref="L182" si="202"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03">CurrencyUnit.In</f>
        <v>MMJPY</v>
      </c>
      <c r="L184" s="62">
        <f xml:space="preserve"> SUM(O184:AL184)</f>
        <v>862.58333333333337</v>
      </c>
      <c r="M184" s="9"/>
      <c r="N184" s="9"/>
      <c r="O184" s="13">
        <f>O182/$M183</f>
        <v>244.41666666666666</v>
      </c>
      <c r="P184" s="13">
        <f t="shared" ref="P184" si="204">P182/$M183</f>
        <v>207.66666666666666</v>
      </c>
      <c r="Q184" s="13">
        <f t="shared" ref="Q184" si="205">Q182/$M183</f>
        <v>208.66666666666666</v>
      </c>
      <c r="R184" s="13">
        <f t="shared" ref="R184" si="206">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07">CurrencyUnit.In</f>
        <v>MMJPY</v>
      </c>
      <c r="L187" s="60">
        <f t="shared" ref="L187:L188" si="208"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07"/>
        <v>MMJPY</v>
      </c>
      <c r="L188" s="60">
        <f t="shared" si="208"/>
        <v>862.58333333333337</v>
      </c>
      <c r="O188" s="85">
        <f>O184</f>
        <v>244.41666666666666</v>
      </c>
      <c r="P188" s="85">
        <f t="shared" ref="P188:R188" si="209">P184</f>
        <v>207.66666666666666</v>
      </c>
      <c r="Q188" s="85">
        <f t="shared" si="209"/>
        <v>208.66666666666666</v>
      </c>
      <c r="R188" s="85">
        <f t="shared" si="209"/>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10">P189</f>
        <v>2.3210272873194224</v>
      </c>
      <c r="Q191" s="115">
        <f t="shared" si="210"/>
        <v>1.6198083067092652</v>
      </c>
      <c r="R191" s="115">
        <f t="shared" si="210"/>
        <v>2.269199009083402</v>
      </c>
      <c r="S191" s="96">
        <f>$M190</f>
        <v>1.805150996499127</v>
      </c>
      <c r="T191" s="96">
        <f t="shared" ref="T191:AL191" si="211">$M190</f>
        <v>1.805150996499127</v>
      </c>
      <c r="U191" s="96">
        <f t="shared" si="211"/>
        <v>1.805150996499127</v>
      </c>
      <c r="V191" s="96">
        <f t="shared" si="211"/>
        <v>1.805150996499127</v>
      </c>
      <c r="W191" s="96">
        <f t="shared" si="211"/>
        <v>1.805150996499127</v>
      </c>
      <c r="X191" s="96">
        <f t="shared" si="211"/>
        <v>1.805150996499127</v>
      </c>
      <c r="Y191" s="96">
        <f t="shared" si="211"/>
        <v>1.805150996499127</v>
      </c>
      <c r="Z191" s="96">
        <f t="shared" si="211"/>
        <v>1.805150996499127</v>
      </c>
      <c r="AA191" s="96">
        <f t="shared" si="211"/>
        <v>1.805150996499127</v>
      </c>
      <c r="AB191" s="96">
        <f t="shared" si="211"/>
        <v>1.805150996499127</v>
      </c>
      <c r="AC191" s="96">
        <f t="shared" si="211"/>
        <v>1.805150996499127</v>
      </c>
      <c r="AD191" s="96">
        <f t="shared" si="211"/>
        <v>1.805150996499127</v>
      </c>
      <c r="AE191" s="96">
        <f t="shared" si="211"/>
        <v>1.805150996499127</v>
      </c>
      <c r="AF191" s="96">
        <f t="shared" si="211"/>
        <v>1.805150996499127</v>
      </c>
      <c r="AG191" s="96">
        <f t="shared" si="211"/>
        <v>1.805150996499127</v>
      </c>
      <c r="AH191" s="96">
        <f t="shared" si="211"/>
        <v>1.805150996499127</v>
      </c>
      <c r="AI191" s="96">
        <f t="shared" si="211"/>
        <v>1.805150996499127</v>
      </c>
      <c r="AJ191" s="96">
        <f t="shared" si="211"/>
        <v>1.805150996499127</v>
      </c>
      <c r="AK191" s="96">
        <f t="shared" si="211"/>
        <v>1.805150996499127</v>
      </c>
      <c r="AL191" s="96">
        <f t="shared" si="211"/>
        <v>1.805150996499127</v>
      </c>
    </row>
    <row r="193" spans="2:38" x14ac:dyDescent="0.35">
      <c r="C193" s="16" t="s">
        <v>337</v>
      </c>
    </row>
    <row r="194" spans="2:38" x14ac:dyDescent="0.35">
      <c r="D194" s="17" t="s">
        <v>373</v>
      </c>
      <c r="K194" s="59" t="str">
        <f t="shared" ref="K194" si="212">CurrencyUnit.In</f>
        <v>MMJPY</v>
      </c>
      <c r="L194" s="60">
        <f t="shared" ref="L194" si="213" xml:space="preserve"> SUM(O194:AL194)</f>
        <v>74569.381659155813</v>
      </c>
      <c r="O194" s="85">
        <f>O$21</f>
        <v>2933</v>
      </c>
      <c r="P194" s="85">
        <f t="shared" ref="P194:AL194" si="214">P$21</f>
        <v>2492</v>
      </c>
      <c r="Q194" s="85">
        <f t="shared" si="214"/>
        <v>2504</v>
      </c>
      <c r="R194" s="85">
        <f t="shared" si="214"/>
        <v>2422</v>
      </c>
      <c r="S194" s="85">
        <f t="shared" si="214"/>
        <v>2990.2849999999999</v>
      </c>
      <c r="T194" s="85">
        <f t="shared" si="214"/>
        <v>3045.33864739726</v>
      </c>
      <c r="U194" s="85">
        <f t="shared" si="214"/>
        <v>3234.3123775958907</v>
      </c>
      <c r="V194" s="85">
        <f t="shared" si="214"/>
        <v>3691.7407975381511</v>
      </c>
      <c r="W194" s="85">
        <f t="shared" si="214"/>
        <v>3259.7602183305371</v>
      </c>
      <c r="X194" s="85">
        <f t="shared" si="214"/>
        <v>3290.9332755757723</v>
      </c>
      <c r="Y194" s="85">
        <f t="shared" si="214"/>
        <v>3346.9953731324917</v>
      </c>
      <c r="Z194" s="85">
        <f t="shared" si="214"/>
        <v>3358.1066093066293</v>
      </c>
      <c r="AA194" s="85">
        <f t="shared" si="214"/>
        <v>3234.4526142471786</v>
      </c>
      <c r="AB194" s="85">
        <f t="shared" si="214"/>
        <v>3141.7110476909052</v>
      </c>
      <c r="AC194" s="85">
        <f t="shared" si="214"/>
        <v>3175.9085766537937</v>
      </c>
      <c r="AD194" s="85">
        <f t="shared" si="214"/>
        <v>3117.9146967268716</v>
      </c>
      <c r="AE194" s="85">
        <f t="shared" si="214"/>
        <v>3055.114394826986</v>
      </c>
      <c r="AF194" s="85">
        <f t="shared" si="214"/>
        <v>3094.1194169636819</v>
      </c>
      <c r="AG194" s="85">
        <f t="shared" si="214"/>
        <v>3116.5221941630089</v>
      </c>
      <c r="AH194" s="85">
        <f t="shared" si="214"/>
        <v>3147.6874161046399</v>
      </c>
      <c r="AI194" s="85">
        <f t="shared" si="214"/>
        <v>3179.1642902656854</v>
      </c>
      <c r="AJ194" s="85">
        <f t="shared" si="214"/>
        <v>3219.7530727112689</v>
      </c>
      <c r="AK194" s="85">
        <f t="shared" si="214"/>
        <v>3243.0654925000254</v>
      </c>
      <c r="AL194" s="85">
        <f t="shared" si="214"/>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15">CurrencyUnit.In</f>
        <v>MMJPY</v>
      </c>
      <c r="L196" s="62"/>
      <c r="M196" s="9"/>
      <c r="N196" s="9"/>
      <c r="O196" s="13">
        <f>O194/$M195</f>
        <v>244.41666666666666</v>
      </c>
      <c r="P196" s="13">
        <f t="shared" ref="P196:AL196" si="216">P194/$M195</f>
        <v>207.66666666666666</v>
      </c>
      <c r="Q196" s="13">
        <f t="shared" si="216"/>
        <v>208.66666666666666</v>
      </c>
      <c r="R196" s="13">
        <f t="shared" si="216"/>
        <v>201.83333333333334</v>
      </c>
      <c r="S196" s="13">
        <f t="shared" si="216"/>
        <v>249.19041666666666</v>
      </c>
      <c r="T196" s="13">
        <f t="shared" si="216"/>
        <v>253.77822061643835</v>
      </c>
      <c r="U196" s="13">
        <f t="shared" si="216"/>
        <v>269.52603146632424</v>
      </c>
      <c r="V196" s="13">
        <f t="shared" si="216"/>
        <v>307.64506646151261</v>
      </c>
      <c r="W196" s="13">
        <f t="shared" si="216"/>
        <v>271.64668486087811</v>
      </c>
      <c r="X196" s="13">
        <f t="shared" si="216"/>
        <v>274.24443963131438</v>
      </c>
      <c r="Y196" s="13">
        <f t="shared" si="216"/>
        <v>278.91628109437431</v>
      </c>
      <c r="Z196" s="13">
        <f t="shared" si="216"/>
        <v>279.84221744221912</v>
      </c>
      <c r="AA196" s="13">
        <f t="shared" si="216"/>
        <v>269.53771785393155</v>
      </c>
      <c r="AB196" s="13">
        <f t="shared" si="216"/>
        <v>261.8092539742421</v>
      </c>
      <c r="AC196" s="13">
        <f t="shared" si="216"/>
        <v>264.65904805448281</v>
      </c>
      <c r="AD196" s="13">
        <f t="shared" si="216"/>
        <v>259.82622472723932</v>
      </c>
      <c r="AE196" s="13">
        <f t="shared" si="216"/>
        <v>254.59286623558216</v>
      </c>
      <c r="AF196" s="13">
        <f t="shared" si="216"/>
        <v>257.8432847469735</v>
      </c>
      <c r="AG196" s="13">
        <f t="shared" si="216"/>
        <v>259.71018284691741</v>
      </c>
      <c r="AH196" s="13">
        <f t="shared" si="216"/>
        <v>262.30728467538665</v>
      </c>
      <c r="AI196" s="13">
        <f t="shared" si="216"/>
        <v>264.93035752214047</v>
      </c>
      <c r="AJ196" s="13">
        <f t="shared" si="216"/>
        <v>268.31275605927243</v>
      </c>
      <c r="AK196" s="13">
        <f t="shared" si="216"/>
        <v>270.25545770833543</v>
      </c>
      <c r="AL196" s="13">
        <f t="shared" si="216"/>
        <v>272.95801228541882</v>
      </c>
    </row>
    <row r="197" spans="2:38" x14ac:dyDescent="0.35">
      <c r="D197" s="17" t="s">
        <v>378</v>
      </c>
      <c r="K197" s="59" t="s">
        <v>375</v>
      </c>
      <c r="L197" s="60"/>
      <c r="O197" s="97">
        <f>O191</f>
        <v>1.0105693828844187</v>
      </c>
      <c r="P197" s="97">
        <f t="shared" ref="P197:AL197" si="217">P191</f>
        <v>2.3210272873194224</v>
      </c>
      <c r="Q197" s="97">
        <f t="shared" si="217"/>
        <v>1.6198083067092652</v>
      </c>
      <c r="R197" s="97">
        <f t="shared" si="217"/>
        <v>2.269199009083402</v>
      </c>
      <c r="S197" s="97">
        <f t="shared" si="217"/>
        <v>1.805150996499127</v>
      </c>
      <c r="T197" s="97">
        <f t="shared" si="217"/>
        <v>1.805150996499127</v>
      </c>
      <c r="U197" s="97">
        <f t="shared" si="217"/>
        <v>1.805150996499127</v>
      </c>
      <c r="V197" s="97">
        <f t="shared" si="217"/>
        <v>1.805150996499127</v>
      </c>
      <c r="W197" s="97">
        <f t="shared" si="217"/>
        <v>1.805150996499127</v>
      </c>
      <c r="X197" s="97">
        <f t="shared" si="217"/>
        <v>1.805150996499127</v>
      </c>
      <c r="Y197" s="97">
        <f t="shared" si="217"/>
        <v>1.805150996499127</v>
      </c>
      <c r="Z197" s="97">
        <f t="shared" si="217"/>
        <v>1.805150996499127</v>
      </c>
      <c r="AA197" s="97">
        <f t="shared" si="217"/>
        <v>1.805150996499127</v>
      </c>
      <c r="AB197" s="97">
        <f t="shared" si="217"/>
        <v>1.805150996499127</v>
      </c>
      <c r="AC197" s="97">
        <f t="shared" si="217"/>
        <v>1.805150996499127</v>
      </c>
      <c r="AD197" s="97">
        <f t="shared" si="217"/>
        <v>1.805150996499127</v>
      </c>
      <c r="AE197" s="97">
        <f t="shared" si="217"/>
        <v>1.805150996499127</v>
      </c>
      <c r="AF197" s="97">
        <f t="shared" si="217"/>
        <v>1.805150996499127</v>
      </c>
      <c r="AG197" s="97">
        <f t="shared" si="217"/>
        <v>1.805150996499127</v>
      </c>
      <c r="AH197" s="97">
        <f t="shared" si="217"/>
        <v>1.805150996499127</v>
      </c>
      <c r="AI197" s="97">
        <f t="shared" si="217"/>
        <v>1.805150996499127</v>
      </c>
      <c r="AJ197" s="97">
        <f t="shared" si="217"/>
        <v>1.805150996499127</v>
      </c>
      <c r="AK197" s="97">
        <f t="shared" si="217"/>
        <v>1.805150996499127</v>
      </c>
      <c r="AL197" s="97">
        <f t="shared" si="217"/>
        <v>1.805150996499127</v>
      </c>
    </row>
    <row r="198" spans="2:38" x14ac:dyDescent="0.35">
      <c r="D198" s="8" t="s">
        <v>379</v>
      </c>
      <c r="E198" s="9"/>
      <c r="F198" s="9"/>
      <c r="G198" s="9"/>
      <c r="H198" s="9"/>
      <c r="I198" s="9"/>
      <c r="J198" s="9"/>
      <c r="K198" s="61" t="str">
        <f t="shared" si="215"/>
        <v>MMJPY</v>
      </c>
      <c r="L198" s="62"/>
      <c r="M198" s="9"/>
      <c r="N198" s="9"/>
      <c r="O198" s="77">
        <f>O196*O197</f>
        <v>247</v>
      </c>
      <c r="P198" s="13">
        <f>P196*P197</f>
        <v>482.00000000000006</v>
      </c>
      <c r="Q198" s="13">
        <f>Q196*Q197</f>
        <v>338</v>
      </c>
      <c r="R198" s="13">
        <f>R196*R197</f>
        <v>458</v>
      </c>
      <c r="S198" s="13">
        <f>S196*S197</f>
        <v>449.82632896386599</v>
      </c>
      <c r="T198" s="13">
        <f t="shared" ref="T198:AL198" si="218">T196*T197</f>
        <v>458.10800783553896</v>
      </c>
      <c r="U198" s="13">
        <f t="shared" si="218"/>
        <v>486.53518428389026</v>
      </c>
      <c r="V198" s="13">
        <f t="shared" si="218"/>
        <v>555.34579829103961</v>
      </c>
      <c r="W198" s="13">
        <f t="shared" si="218"/>
        <v>490.36328387229844</v>
      </c>
      <c r="X198" s="13">
        <f t="shared" si="218"/>
        <v>495.05262348481182</v>
      </c>
      <c r="Y198" s="13">
        <f t="shared" si="218"/>
        <v>503.48600275734043</v>
      </c>
      <c r="Z198" s="13">
        <f t="shared" si="218"/>
        <v>505.15745767834721</v>
      </c>
      <c r="AA198" s="13">
        <f t="shared" si="218"/>
        <v>486.55627997812508</v>
      </c>
      <c r="AB198" s="13">
        <f t="shared" si="218"/>
        <v>472.60523570429615</v>
      </c>
      <c r="AC198" s="13">
        <f t="shared" si="218"/>
        <v>477.74954432805998</v>
      </c>
      <c r="AD198" s="13">
        <f t="shared" si="218"/>
        <v>469.02556848298218</v>
      </c>
      <c r="AE198" s="13">
        <f t="shared" si="218"/>
        <v>459.57856618673009</v>
      </c>
      <c r="AF198" s="13">
        <f t="shared" si="218"/>
        <v>465.44606240160738</v>
      </c>
      <c r="AG198" s="13">
        <f t="shared" si="218"/>
        <v>468.81609536708345</v>
      </c>
      <c r="AH198" s="13">
        <f t="shared" si="218"/>
        <v>473.50425632075439</v>
      </c>
      <c r="AI198" s="13">
        <f t="shared" si="218"/>
        <v>478.23929888396185</v>
      </c>
      <c r="AJ198" s="13">
        <f t="shared" si="218"/>
        <v>484.3450389738228</v>
      </c>
      <c r="AK198" s="13">
        <f t="shared" si="218"/>
        <v>487.85190879152935</v>
      </c>
      <c r="AL198" s="13">
        <f t="shared" si="218"/>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19">CurrencyUnit.In</f>
        <v>MMJPY</v>
      </c>
      <c r="L207" s="60">
        <f t="shared" ref="L207" si="220" xml:space="preserve"> SUM(O207:AL207)</f>
        <v>74569.381659155813</v>
      </c>
      <c r="O207" s="85">
        <f>O$21</f>
        <v>2933</v>
      </c>
      <c r="P207" s="85">
        <f t="shared" ref="P207:AL207" si="221">P$21</f>
        <v>2492</v>
      </c>
      <c r="Q207" s="85">
        <f t="shared" si="221"/>
        <v>2504</v>
      </c>
      <c r="R207" s="85">
        <f t="shared" si="221"/>
        <v>2422</v>
      </c>
      <c r="S207" s="85">
        <f t="shared" si="221"/>
        <v>2990.2849999999999</v>
      </c>
      <c r="T207" s="85">
        <f t="shared" si="221"/>
        <v>3045.33864739726</v>
      </c>
      <c r="U207" s="85">
        <f t="shared" si="221"/>
        <v>3234.3123775958907</v>
      </c>
      <c r="V207" s="85">
        <f t="shared" si="221"/>
        <v>3691.7407975381511</v>
      </c>
      <c r="W207" s="85">
        <f t="shared" si="221"/>
        <v>3259.7602183305371</v>
      </c>
      <c r="X207" s="85">
        <f t="shared" si="221"/>
        <v>3290.9332755757723</v>
      </c>
      <c r="Y207" s="85">
        <f t="shared" si="221"/>
        <v>3346.9953731324917</v>
      </c>
      <c r="Z207" s="85">
        <f t="shared" si="221"/>
        <v>3358.1066093066293</v>
      </c>
      <c r="AA207" s="85">
        <f t="shared" si="221"/>
        <v>3234.4526142471786</v>
      </c>
      <c r="AB207" s="85">
        <f t="shared" si="221"/>
        <v>3141.7110476909052</v>
      </c>
      <c r="AC207" s="85">
        <f t="shared" si="221"/>
        <v>3175.9085766537937</v>
      </c>
      <c r="AD207" s="85">
        <f t="shared" si="221"/>
        <v>3117.9146967268716</v>
      </c>
      <c r="AE207" s="85">
        <f t="shared" si="221"/>
        <v>3055.114394826986</v>
      </c>
      <c r="AF207" s="85">
        <f t="shared" si="221"/>
        <v>3094.1194169636819</v>
      </c>
      <c r="AG207" s="85">
        <f t="shared" si="221"/>
        <v>3116.5221941630089</v>
      </c>
      <c r="AH207" s="85">
        <f t="shared" si="221"/>
        <v>3147.6874161046399</v>
      </c>
      <c r="AI207" s="85">
        <f t="shared" si="221"/>
        <v>3179.1642902656854</v>
      </c>
      <c r="AJ207" s="85">
        <f t="shared" si="221"/>
        <v>3219.7530727112689</v>
      </c>
      <c r="AK207" s="85">
        <f t="shared" si="221"/>
        <v>3243.0654925000254</v>
      </c>
      <c r="AL207" s="85">
        <f t="shared" si="221"/>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22">CurrencyUnit.In</f>
        <v>MMJPY</v>
      </c>
      <c r="L209" s="62">
        <f xml:space="preserve"> SUM(O209:AL209)</f>
        <v>63351.965524960076</v>
      </c>
      <c r="M209" s="9"/>
      <c r="N209" s="9"/>
      <c r="O209" s="77">
        <f>O207*$M208</f>
        <v>2491.791010605672</v>
      </c>
      <c r="P209" s="77">
        <f t="shared" ref="P209:AL209" si="223">P207*$M208</f>
        <v>2117.1303097270147</v>
      </c>
      <c r="Q209" s="77">
        <f t="shared" si="223"/>
        <v>2127.3251587305158</v>
      </c>
      <c r="R209" s="77">
        <f t="shared" si="223"/>
        <v>2057.6603572065928</v>
      </c>
      <c r="S209" s="77">
        <f t="shared" si="223"/>
        <v>2540.4586710361341</v>
      </c>
      <c r="T209" s="77">
        <f t="shared" si="223"/>
        <v>2587.2306395617211</v>
      </c>
      <c r="U209" s="77">
        <f t="shared" si="223"/>
        <v>2747.7771933120007</v>
      </c>
      <c r="V209" s="77">
        <f t="shared" si="223"/>
        <v>3136.3949992471116</v>
      </c>
      <c r="W209" s="77">
        <f t="shared" si="223"/>
        <v>2769.3969344582388</v>
      </c>
      <c r="X209" s="77">
        <f t="shared" si="223"/>
        <v>2795.8806520909607</v>
      </c>
      <c r="Y209" s="77">
        <f t="shared" si="223"/>
        <v>2843.5093703751513</v>
      </c>
      <c r="Z209" s="77">
        <f t="shared" si="223"/>
        <v>2852.9491516282824</v>
      </c>
      <c r="AA209" s="77">
        <f t="shared" si="223"/>
        <v>2747.8963342690536</v>
      </c>
      <c r="AB209" s="77">
        <f t="shared" si="223"/>
        <v>2669.1058119866093</v>
      </c>
      <c r="AC209" s="77">
        <f t="shared" si="223"/>
        <v>2698.1590323257337</v>
      </c>
      <c r="AD209" s="77">
        <f t="shared" si="223"/>
        <v>2648.8891282438894</v>
      </c>
      <c r="AE209" s="77">
        <f t="shared" si="223"/>
        <v>2595.5358286402561</v>
      </c>
      <c r="AF209" s="77">
        <f t="shared" si="223"/>
        <v>2628.6733545620746</v>
      </c>
      <c r="AG209" s="77">
        <f t="shared" si="223"/>
        <v>2647.7060987959258</v>
      </c>
      <c r="AH209" s="77">
        <f t="shared" si="223"/>
        <v>2674.1831597838855</v>
      </c>
      <c r="AI209" s="77">
        <f t="shared" si="223"/>
        <v>2700.9249913817239</v>
      </c>
      <c r="AJ209" s="77">
        <f t="shared" si="223"/>
        <v>2735.4080337374462</v>
      </c>
      <c r="AK209" s="77">
        <f t="shared" si="223"/>
        <v>2755.2135837084961</v>
      </c>
      <c r="AL209" s="77">
        <f t="shared" si="223"/>
        <v>2782.7657195455813</v>
      </c>
    </row>
    <row r="210" spans="2:38" x14ac:dyDescent="0.35">
      <c r="D210" s="17" t="s">
        <v>396</v>
      </c>
      <c r="K210" s="59" t="str">
        <f t="shared" si="222"/>
        <v>MMJPY</v>
      </c>
      <c r="L210" s="60">
        <f xml:space="preserve"> SUM(O210:AL210)</f>
        <v>9625.5925425860842</v>
      </c>
      <c r="O210" s="85">
        <f>O214</f>
        <v>0</v>
      </c>
      <c r="P210" s="85">
        <f t="shared" ref="P210:AL210" si="224">P214</f>
        <v>0</v>
      </c>
      <c r="Q210" s="85">
        <f t="shared" si="224"/>
        <v>0</v>
      </c>
      <c r="R210" s="85">
        <f t="shared" si="224"/>
        <v>0</v>
      </c>
      <c r="S210" s="85">
        <f t="shared" si="224"/>
        <v>458</v>
      </c>
      <c r="T210" s="85">
        <f t="shared" si="224"/>
        <v>449.82632896386576</v>
      </c>
      <c r="U210" s="85">
        <f t="shared" si="224"/>
        <v>458.10800783553896</v>
      </c>
      <c r="V210" s="85">
        <f t="shared" si="224"/>
        <v>486.53518428388998</v>
      </c>
      <c r="W210" s="85">
        <f t="shared" si="224"/>
        <v>555.3457982910395</v>
      </c>
      <c r="X210" s="85">
        <f t="shared" si="224"/>
        <v>490.36328387229833</v>
      </c>
      <c r="Y210" s="85">
        <f t="shared" si="224"/>
        <v>495.05262348481165</v>
      </c>
      <c r="Z210" s="85">
        <f t="shared" si="224"/>
        <v>503.48600275734043</v>
      </c>
      <c r="AA210" s="85">
        <f t="shared" si="224"/>
        <v>505.15745767834687</v>
      </c>
      <c r="AB210" s="85">
        <f t="shared" si="224"/>
        <v>486.55627997812508</v>
      </c>
      <c r="AC210" s="85">
        <f t="shared" si="224"/>
        <v>472.60523570429586</v>
      </c>
      <c r="AD210" s="85">
        <f t="shared" si="224"/>
        <v>477.74954432805998</v>
      </c>
      <c r="AE210" s="85">
        <f t="shared" si="224"/>
        <v>469.02556848298218</v>
      </c>
      <c r="AF210" s="85">
        <f t="shared" si="224"/>
        <v>459.57856618672986</v>
      </c>
      <c r="AG210" s="85">
        <f t="shared" si="224"/>
        <v>465.44606240160738</v>
      </c>
      <c r="AH210" s="85">
        <f t="shared" si="224"/>
        <v>468.81609536708311</v>
      </c>
      <c r="AI210" s="85">
        <f t="shared" si="224"/>
        <v>473.50425632075439</v>
      </c>
      <c r="AJ210" s="85">
        <f t="shared" si="224"/>
        <v>478.23929888396151</v>
      </c>
      <c r="AK210" s="85">
        <f t="shared" si="224"/>
        <v>484.34503897382274</v>
      </c>
      <c r="AL210" s="85">
        <f t="shared" si="224"/>
        <v>487.85190879152924</v>
      </c>
    </row>
    <row r="211" spans="2:38" x14ac:dyDescent="0.35">
      <c r="D211" s="8" t="s">
        <v>219</v>
      </c>
      <c r="E211" s="9"/>
      <c r="F211" s="9"/>
      <c r="G211" s="9"/>
      <c r="H211" s="9"/>
      <c r="I211" s="9"/>
      <c r="J211" s="9"/>
      <c r="K211" s="61" t="str">
        <f t="shared" si="222"/>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25">SUM(S209:S210)</f>
        <v>2998.4586710361341</v>
      </c>
      <c r="T211" s="77">
        <f t="shared" si="225"/>
        <v>3037.0569685255869</v>
      </c>
      <c r="U211" s="77">
        <f t="shared" si="225"/>
        <v>3205.8852011475396</v>
      </c>
      <c r="V211" s="77">
        <f t="shared" si="225"/>
        <v>3622.9301835310016</v>
      </c>
      <c r="W211" s="77">
        <f t="shared" si="225"/>
        <v>3324.7427327492783</v>
      </c>
      <c r="X211" s="77">
        <f t="shared" si="225"/>
        <v>3286.243935963259</v>
      </c>
      <c r="Y211" s="77">
        <f t="shared" si="225"/>
        <v>3338.561993859963</v>
      </c>
      <c r="Z211" s="77">
        <f t="shared" si="225"/>
        <v>3356.4351543856228</v>
      </c>
      <c r="AA211" s="77">
        <f t="shared" si="225"/>
        <v>3253.0537919474004</v>
      </c>
      <c r="AB211" s="77">
        <f t="shared" si="225"/>
        <v>3155.6620919647344</v>
      </c>
      <c r="AC211" s="77">
        <f t="shared" si="225"/>
        <v>3170.7642680300296</v>
      </c>
      <c r="AD211" s="77">
        <f t="shared" si="225"/>
        <v>3126.6386725719494</v>
      </c>
      <c r="AE211" s="77">
        <f t="shared" si="225"/>
        <v>3064.5613971232383</v>
      </c>
      <c r="AF211" s="77">
        <f t="shared" si="225"/>
        <v>3088.2519207488044</v>
      </c>
      <c r="AG211" s="77">
        <f t="shared" si="225"/>
        <v>3113.1521611975331</v>
      </c>
      <c r="AH211" s="77">
        <f t="shared" si="225"/>
        <v>3142.9992551509686</v>
      </c>
      <c r="AI211" s="77">
        <f t="shared" si="225"/>
        <v>3174.4292477024783</v>
      </c>
      <c r="AJ211" s="77">
        <f t="shared" si="225"/>
        <v>3213.6473326214077</v>
      </c>
      <c r="AK211" s="77">
        <f t="shared" si="225"/>
        <v>3239.5586226823189</v>
      </c>
      <c r="AL211" s="77">
        <f t="shared" si="225"/>
        <v>3270.6176283371105</v>
      </c>
    </row>
    <row r="213" spans="2:38" x14ac:dyDescent="0.35">
      <c r="C213" s="16" t="s">
        <v>392</v>
      </c>
    </row>
    <row r="214" spans="2:38" x14ac:dyDescent="0.35">
      <c r="D214" s="17" t="s">
        <v>393</v>
      </c>
      <c r="K214" s="59" t="str">
        <f t="shared" ref="K214:K217" si="226">CurrencyUnit.In</f>
        <v>MMJPY</v>
      </c>
      <c r="L214" s="60"/>
      <c r="O214" s="73"/>
      <c r="P214" s="73"/>
      <c r="Q214" s="73"/>
      <c r="R214" s="73"/>
      <c r="S214" s="85">
        <f t="shared" ref="S214:AL214" si="227">R217</f>
        <v>458</v>
      </c>
      <c r="T214" s="85">
        <f t="shared" si="227"/>
        <v>449.82632896386576</v>
      </c>
      <c r="U214" s="85">
        <f t="shared" si="227"/>
        <v>458.10800783553896</v>
      </c>
      <c r="V214" s="85">
        <f t="shared" si="227"/>
        <v>486.53518428388998</v>
      </c>
      <c r="W214" s="85">
        <f t="shared" si="227"/>
        <v>555.3457982910395</v>
      </c>
      <c r="X214" s="85">
        <f t="shared" si="227"/>
        <v>490.36328387229833</v>
      </c>
      <c r="Y214" s="85">
        <f t="shared" si="227"/>
        <v>495.05262348481165</v>
      </c>
      <c r="Z214" s="85">
        <f t="shared" si="227"/>
        <v>503.48600275734043</v>
      </c>
      <c r="AA214" s="85">
        <f t="shared" si="227"/>
        <v>505.15745767834687</v>
      </c>
      <c r="AB214" s="85">
        <f t="shared" si="227"/>
        <v>486.55627997812508</v>
      </c>
      <c r="AC214" s="85">
        <f t="shared" si="227"/>
        <v>472.60523570429586</v>
      </c>
      <c r="AD214" s="85">
        <f t="shared" si="227"/>
        <v>477.74954432805998</v>
      </c>
      <c r="AE214" s="85">
        <f t="shared" si="227"/>
        <v>469.02556848298218</v>
      </c>
      <c r="AF214" s="85">
        <f t="shared" si="227"/>
        <v>459.57856618672986</v>
      </c>
      <c r="AG214" s="85">
        <f t="shared" si="227"/>
        <v>465.44606240160738</v>
      </c>
      <c r="AH214" s="85">
        <f t="shared" si="227"/>
        <v>468.81609536708311</v>
      </c>
      <c r="AI214" s="85">
        <f t="shared" si="227"/>
        <v>473.50425632075439</v>
      </c>
      <c r="AJ214" s="85">
        <f t="shared" si="227"/>
        <v>478.23929888396151</v>
      </c>
      <c r="AK214" s="85">
        <f t="shared" si="227"/>
        <v>484.34503897382274</v>
      </c>
      <c r="AL214" s="85">
        <f t="shared" si="227"/>
        <v>487.85190879152924</v>
      </c>
    </row>
    <row r="215" spans="2:38" x14ac:dyDescent="0.35">
      <c r="D215" s="17" t="s">
        <v>373</v>
      </c>
      <c r="K215" s="59" t="str">
        <f t="shared" si="226"/>
        <v>MMJPY</v>
      </c>
      <c r="L215" s="60">
        <f t="shared" ref="L215" si="228" xml:space="preserve"> SUM(O215:AL215)</f>
        <v>64218.381659155806</v>
      </c>
      <c r="O215" s="73"/>
      <c r="P215" s="73"/>
      <c r="Q215" s="73"/>
      <c r="R215" s="73"/>
      <c r="S215" s="85">
        <f t="shared" ref="S215:AL215" si="229">S$21</f>
        <v>2990.2849999999999</v>
      </c>
      <c r="T215" s="85">
        <f t="shared" si="229"/>
        <v>3045.33864739726</v>
      </c>
      <c r="U215" s="85">
        <f t="shared" si="229"/>
        <v>3234.3123775958907</v>
      </c>
      <c r="V215" s="85">
        <f t="shared" si="229"/>
        <v>3691.7407975381511</v>
      </c>
      <c r="W215" s="85">
        <f t="shared" si="229"/>
        <v>3259.7602183305371</v>
      </c>
      <c r="X215" s="85">
        <f t="shared" si="229"/>
        <v>3290.9332755757723</v>
      </c>
      <c r="Y215" s="85">
        <f t="shared" si="229"/>
        <v>3346.9953731324917</v>
      </c>
      <c r="Z215" s="85">
        <f t="shared" si="229"/>
        <v>3358.1066093066293</v>
      </c>
      <c r="AA215" s="85">
        <f t="shared" si="229"/>
        <v>3234.4526142471786</v>
      </c>
      <c r="AB215" s="85">
        <f t="shared" si="229"/>
        <v>3141.7110476909052</v>
      </c>
      <c r="AC215" s="85">
        <f t="shared" si="229"/>
        <v>3175.9085766537937</v>
      </c>
      <c r="AD215" s="85">
        <f t="shared" si="229"/>
        <v>3117.9146967268716</v>
      </c>
      <c r="AE215" s="85">
        <f t="shared" si="229"/>
        <v>3055.114394826986</v>
      </c>
      <c r="AF215" s="85">
        <f t="shared" si="229"/>
        <v>3094.1194169636819</v>
      </c>
      <c r="AG215" s="85">
        <f t="shared" si="229"/>
        <v>3116.5221941630089</v>
      </c>
      <c r="AH215" s="85">
        <f t="shared" si="229"/>
        <v>3147.6874161046399</v>
      </c>
      <c r="AI215" s="85">
        <f t="shared" si="229"/>
        <v>3179.1642902656854</v>
      </c>
      <c r="AJ215" s="85">
        <f t="shared" si="229"/>
        <v>3219.7530727112689</v>
      </c>
      <c r="AK215" s="85">
        <f t="shared" si="229"/>
        <v>3243.0654925000254</v>
      </c>
      <c r="AL215" s="85">
        <f t="shared" si="229"/>
        <v>3275.4961474250258</v>
      </c>
    </row>
    <row r="216" spans="2:38" x14ac:dyDescent="0.35">
      <c r="D216" s="17" t="s">
        <v>394</v>
      </c>
      <c r="K216" s="59" t="str">
        <f t="shared" si="226"/>
        <v>MMJPY</v>
      </c>
      <c r="L216" s="60">
        <f t="shared" ref="L216" si="230" xml:space="preserve"> SUM(O216:AL216)</f>
        <v>-64183.651231276373</v>
      </c>
      <c r="O216" s="73"/>
      <c r="P216" s="73"/>
      <c r="Q216" s="73"/>
      <c r="R216" s="73"/>
      <c r="S216" s="85">
        <f t="shared" ref="S216:AL216" si="231">0-S211</f>
        <v>-2998.4586710361341</v>
      </c>
      <c r="T216" s="85">
        <f t="shared" si="231"/>
        <v>-3037.0569685255869</v>
      </c>
      <c r="U216" s="85">
        <f t="shared" si="231"/>
        <v>-3205.8852011475396</v>
      </c>
      <c r="V216" s="85">
        <f t="shared" si="231"/>
        <v>-3622.9301835310016</v>
      </c>
      <c r="W216" s="85">
        <f t="shared" si="231"/>
        <v>-3324.7427327492783</v>
      </c>
      <c r="X216" s="85">
        <f t="shared" si="231"/>
        <v>-3286.243935963259</v>
      </c>
      <c r="Y216" s="85">
        <f t="shared" si="231"/>
        <v>-3338.561993859963</v>
      </c>
      <c r="Z216" s="85">
        <f t="shared" si="231"/>
        <v>-3356.4351543856228</v>
      </c>
      <c r="AA216" s="85">
        <f t="shared" si="231"/>
        <v>-3253.0537919474004</v>
      </c>
      <c r="AB216" s="85">
        <f t="shared" si="231"/>
        <v>-3155.6620919647344</v>
      </c>
      <c r="AC216" s="85">
        <f t="shared" si="231"/>
        <v>-3170.7642680300296</v>
      </c>
      <c r="AD216" s="85">
        <f t="shared" si="231"/>
        <v>-3126.6386725719494</v>
      </c>
      <c r="AE216" s="85">
        <f t="shared" si="231"/>
        <v>-3064.5613971232383</v>
      </c>
      <c r="AF216" s="85">
        <f t="shared" si="231"/>
        <v>-3088.2519207488044</v>
      </c>
      <c r="AG216" s="85">
        <f t="shared" si="231"/>
        <v>-3113.1521611975331</v>
      </c>
      <c r="AH216" s="85">
        <f t="shared" si="231"/>
        <v>-3142.9992551509686</v>
      </c>
      <c r="AI216" s="85">
        <f t="shared" si="231"/>
        <v>-3174.4292477024783</v>
      </c>
      <c r="AJ216" s="85">
        <f t="shared" si="231"/>
        <v>-3213.6473326214077</v>
      </c>
      <c r="AK216" s="85">
        <f t="shared" si="231"/>
        <v>-3239.5586226823189</v>
      </c>
      <c r="AL216" s="85">
        <f t="shared" si="231"/>
        <v>-3270.6176283371105</v>
      </c>
    </row>
    <row r="217" spans="2:38" x14ac:dyDescent="0.35">
      <c r="D217" s="8" t="s">
        <v>366</v>
      </c>
      <c r="E217" s="9"/>
      <c r="F217" s="9"/>
      <c r="G217" s="9"/>
      <c r="H217" s="9"/>
      <c r="I217" s="9"/>
      <c r="J217" s="9"/>
      <c r="K217" s="61" t="str">
        <f t="shared" si="226"/>
        <v>MMJPY</v>
      </c>
      <c r="L217" s="62"/>
      <c r="M217" s="9"/>
      <c r="N217" s="9"/>
      <c r="O217" s="98">
        <f>'Actual Data'!O$44</f>
        <v>247</v>
      </c>
      <c r="P217" s="98">
        <f>'Actual Data'!P$44</f>
        <v>482</v>
      </c>
      <c r="Q217" s="98">
        <f>'Actual Data'!Q$44</f>
        <v>338</v>
      </c>
      <c r="R217" s="98">
        <f>'Actual Data'!R$44</f>
        <v>458</v>
      </c>
      <c r="S217" s="77">
        <f t="shared" ref="S217:AL217" si="232">SUM(S214:S216)</f>
        <v>449.82632896386576</v>
      </c>
      <c r="T217" s="77">
        <f t="shared" si="232"/>
        <v>458.10800783553896</v>
      </c>
      <c r="U217" s="77">
        <f t="shared" si="232"/>
        <v>486.53518428388998</v>
      </c>
      <c r="V217" s="77">
        <f t="shared" si="232"/>
        <v>555.3457982910395</v>
      </c>
      <c r="W217" s="77">
        <f t="shared" si="232"/>
        <v>490.36328387229833</v>
      </c>
      <c r="X217" s="77">
        <f t="shared" si="232"/>
        <v>495.05262348481165</v>
      </c>
      <c r="Y217" s="77">
        <f t="shared" si="232"/>
        <v>503.48600275734043</v>
      </c>
      <c r="Z217" s="77">
        <f t="shared" si="232"/>
        <v>505.15745767834687</v>
      </c>
      <c r="AA217" s="77">
        <f t="shared" si="232"/>
        <v>486.55627997812508</v>
      </c>
      <c r="AB217" s="77">
        <f t="shared" si="232"/>
        <v>472.60523570429586</v>
      </c>
      <c r="AC217" s="77">
        <f t="shared" si="232"/>
        <v>477.74954432805998</v>
      </c>
      <c r="AD217" s="77">
        <f t="shared" si="232"/>
        <v>469.02556848298218</v>
      </c>
      <c r="AE217" s="77">
        <f t="shared" si="232"/>
        <v>459.57856618672986</v>
      </c>
      <c r="AF217" s="77">
        <f t="shared" si="232"/>
        <v>465.44606240160738</v>
      </c>
      <c r="AG217" s="77">
        <f t="shared" si="232"/>
        <v>468.81609536708311</v>
      </c>
      <c r="AH217" s="77">
        <f t="shared" si="232"/>
        <v>473.50425632075439</v>
      </c>
      <c r="AI217" s="77">
        <f t="shared" si="232"/>
        <v>478.23929888396151</v>
      </c>
      <c r="AJ217" s="77">
        <f t="shared" si="232"/>
        <v>484.34503897382274</v>
      </c>
      <c r="AK217" s="77">
        <f t="shared" si="232"/>
        <v>487.85190879152924</v>
      </c>
      <c r="AL217" s="77">
        <f t="shared" si="232"/>
        <v>492.73042787944451</v>
      </c>
    </row>
    <row r="219" spans="2:38" ht="19.5" x14ac:dyDescent="0.35">
      <c r="B219" s="51" t="s">
        <v>384</v>
      </c>
    </row>
    <row r="220" spans="2:38" x14ac:dyDescent="0.35">
      <c r="C220" s="16" t="s">
        <v>385</v>
      </c>
    </row>
    <row r="221" spans="2:38" x14ac:dyDescent="0.35">
      <c r="D221" s="17" t="s">
        <v>380</v>
      </c>
      <c r="K221" s="59" t="str">
        <f t="shared" ref="K221" si="233">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34"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35">CurrencyUnit.In</f>
        <v>MMJPY</v>
      </c>
      <c r="L223" s="62"/>
      <c r="M223" s="9"/>
      <c r="N223" s="9"/>
      <c r="O223" s="13">
        <f>O221/O222</f>
        <v>34.772519083969463</v>
      </c>
      <c r="P223" s="13">
        <f t="shared" ref="P223:R223" si="236">P221/P222</f>
        <v>16.100000000000001</v>
      </c>
      <c r="Q223" s="13">
        <f t="shared" si="236"/>
        <v>17</v>
      </c>
      <c r="R223" s="13">
        <f t="shared" si="236"/>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37"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38">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39">X227*$M228</f>
        <v>229.54942748091602</v>
      </c>
      <c r="Y229" s="13">
        <f t="shared" si="239"/>
        <v>229.54942748091602</v>
      </c>
      <c r="Z229" s="13">
        <f t="shared" si="239"/>
        <v>229.54942748091602</v>
      </c>
      <c r="AA229" s="13">
        <f t="shared" si="239"/>
        <v>229.54942748091602</v>
      </c>
      <c r="AB229" s="13">
        <f t="shared" si="239"/>
        <v>229.54942748091602</v>
      </c>
      <c r="AC229" s="13">
        <f t="shared" si="239"/>
        <v>229.54942748091602</v>
      </c>
      <c r="AD229" s="13">
        <f t="shared" si="239"/>
        <v>229.54942748091602</v>
      </c>
      <c r="AE229" s="13">
        <f t="shared" si="239"/>
        <v>229.54942748091602</v>
      </c>
      <c r="AF229" s="13">
        <f t="shared" si="239"/>
        <v>229.54942748091602</v>
      </c>
      <c r="AG229" s="13">
        <f t="shared" si="239"/>
        <v>229.54942748091602</v>
      </c>
      <c r="AH229" s="13">
        <f t="shared" si="239"/>
        <v>229.54942748091602</v>
      </c>
      <c r="AI229" s="13">
        <f t="shared" si="239"/>
        <v>229.54942748091602</v>
      </c>
      <c r="AJ229" s="13">
        <f t="shared" si="239"/>
        <v>229.54942748091602</v>
      </c>
      <c r="AK229" s="13">
        <f t="shared" si="239"/>
        <v>229.54942748091602</v>
      </c>
      <c r="AL229" s="13">
        <f t="shared" si="239"/>
        <v>229.54942748091602</v>
      </c>
    </row>
    <row r="231" spans="2:38" ht="19.5" x14ac:dyDescent="0.35">
      <c r="B231" s="51" t="s">
        <v>389</v>
      </c>
    </row>
    <row r="232" spans="2:38" x14ac:dyDescent="0.35">
      <c r="C232" s="16" t="s">
        <v>385</v>
      </c>
    </row>
    <row r="233" spans="2:38" x14ac:dyDescent="0.35">
      <c r="D233" s="17" t="s">
        <v>380</v>
      </c>
      <c r="K233" s="59" t="str">
        <f t="shared" ref="K233" si="240">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41"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42">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43"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44">CurrencyUnit.In</f>
        <v>MMJPY</v>
      </c>
      <c r="L241" s="62"/>
      <c r="M241" s="9"/>
      <c r="N241" s="9"/>
      <c r="O241" s="116">
        <f>'Actual Data'!O$46</f>
        <v>12</v>
      </c>
      <c r="P241" s="98">
        <f>'Actual Data'!P$46</f>
        <v>57</v>
      </c>
      <c r="Q241" s="98">
        <f>'Actual Data'!Q$46</f>
        <v>78</v>
      </c>
      <c r="R241" s="98">
        <f>'Actual Data'!R$46</f>
        <v>25</v>
      </c>
      <c r="S241" s="13">
        <f t="shared" ref="S241:X241" si="245">S239*$M240</f>
        <v>43.343511450381683</v>
      </c>
      <c r="T241" s="13">
        <f t="shared" si="245"/>
        <v>43.343511450381683</v>
      </c>
      <c r="U241" s="13">
        <f t="shared" si="245"/>
        <v>45.504749555578798</v>
      </c>
      <c r="V241" s="13">
        <f t="shared" si="245"/>
        <v>49.83910070061696</v>
      </c>
      <c r="W241" s="13">
        <f t="shared" si="245"/>
        <v>47.677862595419846</v>
      </c>
      <c r="X241" s="13">
        <f t="shared" si="245"/>
        <v>47.677862595419846</v>
      </c>
      <c r="Y241" s="13">
        <f t="shared" ref="Y241:AL241" si="246">Y239*$M240</f>
        <v>47.677862595419846</v>
      </c>
      <c r="Z241" s="13">
        <f t="shared" si="246"/>
        <v>47.677862595419846</v>
      </c>
      <c r="AA241" s="13">
        <f t="shared" si="246"/>
        <v>47.677862595419846</v>
      </c>
      <c r="AB241" s="13">
        <f t="shared" si="246"/>
        <v>47.677862595419846</v>
      </c>
      <c r="AC241" s="13">
        <f t="shared" si="246"/>
        <v>47.677862595419846</v>
      </c>
      <c r="AD241" s="13">
        <f t="shared" si="246"/>
        <v>47.677862595419846</v>
      </c>
      <c r="AE241" s="13">
        <f t="shared" si="246"/>
        <v>47.677862595419846</v>
      </c>
      <c r="AF241" s="13">
        <f t="shared" si="246"/>
        <v>47.677862595419846</v>
      </c>
      <c r="AG241" s="13">
        <f t="shared" si="246"/>
        <v>47.677862595419846</v>
      </c>
      <c r="AH241" s="13">
        <f t="shared" si="246"/>
        <v>47.677862595419846</v>
      </c>
      <c r="AI241" s="13">
        <f t="shared" si="246"/>
        <v>47.677862595419846</v>
      </c>
      <c r="AJ241" s="13">
        <f t="shared" si="246"/>
        <v>47.677862595419846</v>
      </c>
      <c r="AK241" s="13">
        <f t="shared" si="246"/>
        <v>47.677862595419846</v>
      </c>
      <c r="AL241" s="13">
        <f t="shared" si="246"/>
        <v>47.677862595419846</v>
      </c>
    </row>
    <row r="243" spans="2:38" ht="19.5" x14ac:dyDescent="0.35">
      <c r="B243" s="51" t="s">
        <v>367</v>
      </c>
    </row>
    <row r="244" spans="2:38" x14ac:dyDescent="0.35">
      <c r="C244" s="16" t="s">
        <v>310</v>
      </c>
    </row>
    <row r="245" spans="2:38" x14ac:dyDescent="0.35">
      <c r="D245" s="17" t="s">
        <v>311</v>
      </c>
      <c r="K245" s="59" t="str">
        <f t="shared" ref="K245" si="247">CurrencyUnit.In</f>
        <v>MMJPY</v>
      </c>
      <c r="M245" s="100">
        <f>'Actual Data'!M219</f>
        <v>750</v>
      </c>
      <c r="O245" s="81"/>
    </row>
    <row r="246" spans="2:38" x14ac:dyDescent="0.35">
      <c r="D246" s="17" t="s">
        <v>312</v>
      </c>
      <c r="K246" s="59" t="s">
        <v>246</v>
      </c>
      <c r="M246" s="101">
        <f>'Actual Data'!M220</f>
        <v>2.5000000000000001E-2</v>
      </c>
    </row>
    <row r="247" spans="2:38" x14ac:dyDescent="0.35">
      <c r="D247" s="17" t="s">
        <v>313</v>
      </c>
      <c r="K247" s="59" t="s">
        <v>26</v>
      </c>
      <c r="M247" s="102">
        <f>'Actual Data'!M221</f>
        <v>41365</v>
      </c>
    </row>
    <row r="248" spans="2:38" x14ac:dyDescent="0.35">
      <c r="D248" s="17" t="s">
        <v>314</v>
      </c>
      <c r="K248" s="59" t="s">
        <v>63</v>
      </c>
      <c r="M248" s="100">
        <f>'Actual Data'!M222</f>
        <v>20</v>
      </c>
    </row>
    <row r="250" spans="2:38" x14ac:dyDescent="0.35">
      <c r="C250" s="16" t="s">
        <v>321</v>
      </c>
    </row>
    <row r="251" spans="2:38" x14ac:dyDescent="0.35">
      <c r="D251" s="17" t="s">
        <v>322</v>
      </c>
      <c r="K251" s="59" t="s">
        <v>61</v>
      </c>
      <c r="O251" s="81">
        <f>IFERROR(IF(DATEDIF($M247,O$7,"Y")+1&gt;$M248,0,DATEDIF($M247,O$7,"Y")+1),0)</f>
        <v>6</v>
      </c>
      <c r="P251" s="81">
        <f t="shared" ref="P251:AL251" si="248">IFERROR(IF(DATEDIF($M247,P$7,"Y")+1&gt;$M248,0,DATEDIF($M247,P$7,"Y")+1),0)</f>
        <v>7</v>
      </c>
      <c r="Q251" s="81">
        <f t="shared" si="248"/>
        <v>8</v>
      </c>
      <c r="R251" s="81">
        <f t="shared" si="248"/>
        <v>9</v>
      </c>
      <c r="S251" s="81">
        <f t="shared" si="248"/>
        <v>10</v>
      </c>
      <c r="T251" s="81">
        <f t="shared" si="248"/>
        <v>11</v>
      </c>
      <c r="U251" s="81">
        <f t="shared" si="248"/>
        <v>12</v>
      </c>
      <c r="V251" s="81">
        <f t="shared" si="248"/>
        <v>13</v>
      </c>
      <c r="W251" s="81">
        <f t="shared" si="248"/>
        <v>14</v>
      </c>
      <c r="X251" s="81">
        <f t="shared" si="248"/>
        <v>15</v>
      </c>
      <c r="Y251" s="81">
        <f t="shared" si="248"/>
        <v>16</v>
      </c>
      <c r="Z251" s="81">
        <f t="shared" si="248"/>
        <v>17</v>
      </c>
      <c r="AA251" s="81">
        <f t="shared" si="248"/>
        <v>18</v>
      </c>
      <c r="AB251" s="81">
        <f t="shared" si="248"/>
        <v>19</v>
      </c>
      <c r="AC251" s="81">
        <f t="shared" si="248"/>
        <v>20</v>
      </c>
      <c r="AD251" s="81">
        <f t="shared" si="248"/>
        <v>0</v>
      </c>
      <c r="AE251" s="81">
        <f t="shared" si="248"/>
        <v>0</v>
      </c>
      <c r="AF251" s="81">
        <f t="shared" si="248"/>
        <v>0</v>
      </c>
      <c r="AG251" s="81">
        <f t="shared" si="248"/>
        <v>0</v>
      </c>
      <c r="AH251" s="81">
        <f t="shared" si="248"/>
        <v>0</v>
      </c>
      <c r="AI251" s="81">
        <f t="shared" si="248"/>
        <v>0</v>
      </c>
      <c r="AJ251" s="81">
        <f t="shared" si="248"/>
        <v>0</v>
      </c>
      <c r="AK251" s="81">
        <f t="shared" si="248"/>
        <v>0</v>
      </c>
      <c r="AL251" s="81">
        <f t="shared" si="248"/>
        <v>0</v>
      </c>
    </row>
    <row r="252" spans="2:38" x14ac:dyDescent="0.35">
      <c r="D252" s="17" t="s">
        <v>323</v>
      </c>
      <c r="K252" s="59" t="str">
        <f t="shared" ref="K252:K254" si="249">CurrencyUnit.In</f>
        <v>MMJPY</v>
      </c>
      <c r="L252" s="60">
        <f t="shared" ref="L252" si="250" xml:space="preserve"> SUM(O252:AL252)</f>
        <v>595.67237319610422</v>
      </c>
      <c r="O252" s="81">
        <f>0-IF(O251=0,0,PPMT($M246,O251,$M248,$M245,0))</f>
        <v>33.21853722095323</v>
      </c>
      <c r="P252" s="81">
        <f t="shared" ref="P252:AL252" si="251">0-IF(P251=0,0,PPMT($M246,P251,$M248,$M245,0))</f>
        <v>34.049000651477058</v>
      </c>
      <c r="Q252" s="81">
        <f t="shared" si="251"/>
        <v>34.900225667763991</v>
      </c>
      <c r="R252" s="81">
        <f t="shared" si="251"/>
        <v>35.772731309458088</v>
      </c>
      <c r="S252" s="81">
        <f t="shared" si="251"/>
        <v>36.667049592194537</v>
      </c>
      <c r="T252" s="81">
        <f t="shared" si="251"/>
        <v>37.583725831999409</v>
      </c>
      <c r="U252" s="81">
        <f t="shared" si="251"/>
        <v>38.523318977799391</v>
      </c>
      <c r="V252" s="81">
        <f t="shared" si="251"/>
        <v>39.486401952244378</v>
      </c>
      <c r="W252" s="81">
        <f t="shared" si="251"/>
        <v>40.473562001050482</v>
      </c>
      <c r="X252" s="81">
        <f t="shared" si="251"/>
        <v>41.485401051076749</v>
      </c>
      <c r="Y252" s="81">
        <f t="shared" si="251"/>
        <v>42.522536077353664</v>
      </c>
      <c r="Z252" s="81">
        <f t="shared" si="251"/>
        <v>43.585599479287509</v>
      </c>
      <c r="AA252" s="81">
        <f t="shared" si="251"/>
        <v>44.675239466269701</v>
      </c>
      <c r="AB252" s="81">
        <f t="shared" si="251"/>
        <v>45.79212045292644</v>
      </c>
      <c r="AC252" s="81">
        <f t="shared" si="251"/>
        <v>46.936923464249595</v>
      </c>
      <c r="AD252" s="81">
        <f t="shared" si="251"/>
        <v>0</v>
      </c>
      <c r="AE252" s="81">
        <f t="shared" si="251"/>
        <v>0</v>
      </c>
      <c r="AF252" s="81">
        <f t="shared" si="251"/>
        <v>0</v>
      </c>
      <c r="AG252" s="81">
        <f t="shared" si="251"/>
        <v>0</v>
      </c>
      <c r="AH252" s="81">
        <f t="shared" si="251"/>
        <v>0</v>
      </c>
      <c r="AI252" s="81">
        <f t="shared" si="251"/>
        <v>0</v>
      </c>
      <c r="AJ252" s="81">
        <f t="shared" si="251"/>
        <v>0</v>
      </c>
      <c r="AK252" s="81">
        <f t="shared" si="251"/>
        <v>0</v>
      </c>
      <c r="AL252" s="81">
        <f t="shared" si="251"/>
        <v>0</v>
      </c>
    </row>
    <row r="253" spans="2:38" x14ac:dyDescent="0.35">
      <c r="D253" s="17" t="s">
        <v>214</v>
      </c>
      <c r="K253" s="59" t="str">
        <f t="shared" si="249"/>
        <v>MMJPY</v>
      </c>
      <c r="L253" s="60">
        <f t="shared" ref="L253" si="252" xml:space="preserve"> SUM(O253:AL253)</f>
        <v>125.98282506673335</v>
      </c>
      <c r="O253" s="81">
        <f>0-IF(O251=0,0,IPMT($M246,O251,$M248,$M245,0))</f>
        <v>14.891809329902609</v>
      </c>
      <c r="P253" s="81">
        <f t="shared" ref="P253:AL253" si="253">0-IF(P251=0,0,IPMT($M246,P251,$M248,$M245,0))</f>
        <v>14.061345899378777</v>
      </c>
      <c r="Q253" s="81">
        <f t="shared" si="253"/>
        <v>13.210120883091847</v>
      </c>
      <c r="R253" s="81">
        <f t="shared" si="253"/>
        <v>12.337615241397749</v>
      </c>
      <c r="S253" s="81">
        <f t="shared" si="253"/>
        <v>11.4432969586613</v>
      </c>
      <c r="T253" s="81">
        <f t="shared" si="253"/>
        <v>10.526620718856435</v>
      </c>
      <c r="U253" s="81">
        <f t="shared" si="253"/>
        <v>9.5870275730564494</v>
      </c>
      <c r="V253" s="81">
        <f t="shared" si="253"/>
        <v>8.6239445986114642</v>
      </c>
      <c r="W253" s="81">
        <f t="shared" si="253"/>
        <v>7.6367845498053546</v>
      </c>
      <c r="X253" s="81">
        <f t="shared" si="253"/>
        <v>6.6249454997790922</v>
      </c>
      <c r="Y253" s="81">
        <f t="shared" si="253"/>
        <v>5.5878104735021736</v>
      </c>
      <c r="Z253" s="81">
        <f t="shared" si="253"/>
        <v>4.5247470715683313</v>
      </c>
      <c r="AA253" s="81">
        <f t="shared" si="253"/>
        <v>3.4351070845861447</v>
      </c>
      <c r="AB253" s="81">
        <f t="shared" si="253"/>
        <v>2.3182260979294016</v>
      </c>
      <c r="AC253" s="81">
        <f t="shared" si="253"/>
        <v>1.1734230866062401</v>
      </c>
      <c r="AD253" s="81">
        <f t="shared" si="253"/>
        <v>0</v>
      </c>
      <c r="AE253" s="81">
        <f t="shared" si="253"/>
        <v>0</v>
      </c>
      <c r="AF253" s="81">
        <f t="shared" si="253"/>
        <v>0</v>
      </c>
      <c r="AG253" s="81">
        <f t="shared" si="253"/>
        <v>0</v>
      </c>
      <c r="AH253" s="81">
        <f t="shared" si="253"/>
        <v>0</v>
      </c>
      <c r="AI253" s="81">
        <f t="shared" si="253"/>
        <v>0</v>
      </c>
      <c r="AJ253" s="81">
        <f t="shared" si="253"/>
        <v>0</v>
      </c>
      <c r="AK253" s="81">
        <f t="shared" si="253"/>
        <v>0</v>
      </c>
      <c r="AL253" s="81">
        <f t="shared" si="253"/>
        <v>0</v>
      </c>
    </row>
    <row r="254" spans="2:38" x14ac:dyDescent="0.35">
      <c r="D254" s="8" t="s">
        <v>219</v>
      </c>
      <c r="E254" s="9"/>
      <c r="F254" s="9"/>
      <c r="G254" s="9"/>
      <c r="H254" s="9"/>
      <c r="I254" s="9"/>
      <c r="J254" s="9"/>
      <c r="K254" s="61" t="str">
        <f t="shared" si="249"/>
        <v>MMJPY</v>
      </c>
      <c r="L254" s="62">
        <f xml:space="preserve"> SUM(O254:AL254)</f>
        <v>721.65519826283776</v>
      </c>
      <c r="M254" s="9"/>
      <c r="N254" s="9"/>
      <c r="O254" s="13">
        <f>SUM(O252:O253)</f>
        <v>48.110346550855837</v>
      </c>
      <c r="P254" s="13">
        <f t="shared" ref="P254:AL254" si="254">SUM(P252:P253)</f>
        <v>48.110346550855837</v>
      </c>
      <c r="Q254" s="13">
        <f t="shared" si="254"/>
        <v>48.110346550855837</v>
      </c>
      <c r="R254" s="13">
        <f t="shared" si="254"/>
        <v>48.110346550855837</v>
      </c>
      <c r="S254" s="13">
        <f t="shared" si="254"/>
        <v>48.110346550855837</v>
      </c>
      <c r="T254" s="13">
        <f t="shared" si="254"/>
        <v>48.110346550855844</v>
      </c>
      <c r="U254" s="13">
        <f t="shared" si="254"/>
        <v>48.110346550855837</v>
      </c>
      <c r="V254" s="13">
        <f t="shared" si="254"/>
        <v>48.110346550855844</v>
      </c>
      <c r="W254" s="13">
        <f t="shared" si="254"/>
        <v>48.110346550855837</v>
      </c>
      <c r="X254" s="13">
        <f t="shared" si="254"/>
        <v>48.110346550855844</v>
      </c>
      <c r="Y254" s="13">
        <f t="shared" si="254"/>
        <v>48.110346550855837</v>
      </c>
      <c r="Z254" s="13">
        <f t="shared" si="254"/>
        <v>48.110346550855837</v>
      </c>
      <c r="AA254" s="13">
        <f t="shared" si="254"/>
        <v>48.110346550855844</v>
      </c>
      <c r="AB254" s="13">
        <f t="shared" si="254"/>
        <v>48.110346550855844</v>
      </c>
      <c r="AC254" s="13">
        <f t="shared" si="254"/>
        <v>48.110346550855837</v>
      </c>
      <c r="AD254" s="13">
        <f t="shared" si="254"/>
        <v>0</v>
      </c>
      <c r="AE254" s="13">
        <f t="shared" si="254"/>
        <v>0</v>
      </c>
      <c r="AF254" s="13">
        <f t="shared" si="254"/>
        <v>0</v>
      </c>
      <c r="AG254" s="13">
        <f t="shared" si="254"/>
        <v>0</v>
      </c>
      <c r="AH254" s="13">
        <f t="shared" si="254"/>
        <v>0</v>
      </c>
      <c r="AI254" s="13">
        <f t="shared" si="254"/>
        <v>0</v>
      </c>
      <c r="AJ254" s="13">
        <f t="shared" si="254"/>
        <v>0</v>
      </c>
      <c r="AK254" s="13">
        <f t="shared" si="254"/>
        <v>0</v>
      </c>
      <c r="AL254" s="13">
        <f t="shared" si="254"/>
        <v>0</v>
      </c>
    </row>
    <row r="256" spans="2:38" ht="19.5" x14ac:dyDescent="0.35">
      <c r="B256" s="51" t="s">
        <v>368</v>
      </c>
    </row>
    <row r="257" spans="2:38" x14ac:dyDescent="0.35">
      <c r="C257" s="16" t="s">
        <v>310</v>
      </c>
    </row>
    <row r="258" spans="2:38" x14ac:dyDescent="0.35">
      <c r="D258" s="17" t="s">
        <v>311</v>
      </c>
      <c r="K258" s="59" t="str">
        <f t="shared" ref="K258" si="255">CurrencyUnit.In</f>
        <v>MMJPY</v>
      </c>
      <c r="M258" s="100">
        <f>'Actual Data'!M225</f>
        <v>400</v>
      </c>
      <c r="O258" s="81"/>
    </row>
    <row r="259" spans="2:38" x14ac:dyDescent="0.35">
      <c r="D259" s="17" t="s">
        <v>312</v>
      </c>
      <c r="K259" s="59" t="s">
        <v>246</v>
      </c>
      <c r="M259" s="101">
        <f>'Actual Data'!M226</f>
        <v>2.5000000000000001E-2</v>
      </c>
    </row>
    <row r="260" spans="2:38" x14ac:dyDescent="0.35">
      <c r="D260" s="17" t="s">
        <v>313</v>
      </c>
      <c r="K260" s="59" t="s">
        <v>26</v>
      </c>
      <c r="M260" s="102">
        <f>'Actual Data'!M227</f>
        <v>43191</v>
      </c>
    </row>
    <row r="261" spans="2:38" x14ac:dyDescent="0.35">
      <c r="D261" s="17" t="s">
        <v>314</v>
      </c>
      <c r="K261" s="59" t="s">
        <v>63</v>
      </c>
      <c r="M261" s="100">
        <f>'Actual Data'!M228</f>
        <v>20</v>
      </c>
    </row>
    <row r="263" spans="2:38" x14ac:dyDescent="0.35">
      <c r="C263" s="16" t="s">
        <v>321</v>
      </c>
    </row>
    <row r="264" spans="2:38" x14ac:dyDescent="0.35">
      <c r="D264" s="17" t="s">
        <v>322</v>
      </c>
      <c r="K264" s="59" t="s">
        <v>61</v>
      </c>
      <c r="O264" s="81">
        <f>IFERROR(IF(DATEDIF($M260,O$7,"Y")+1&gt;$M261,0,DATEDIF($M260,O$7,"Y")+1),0)</f>
        <v>1</v>
      </c>
      <c r="P264" s="81">
        <f t="shared" ref="P264:AL264" si="256">IFERROR(IF(DATEDIF($M260,P$7,"Y")+1&gt;$M261,0,DATEDIF($M260,P$7,"Y")+1),0)</f>
        <v>2</v>
      </c>
      <c r="Q264" s="81">
        <f t="shared" si="256"/>
        <v>3</v>
      </c>
      <c r="R264" s="81">
        <f t="shared" si="256"/>
        <v>4</v>
      </c>
      <c r="S264" s="81">
        <f t="shared" si="256"/>
        <v>5</v>
      </c>
      <c r="T264" s="81">
        <f t="shared" si="256"/>
        <v>6</v>
      </c>
      <c r="U264" s="81">
        <f t="shared" si="256"/>
        <v>7</v>
      </c>
      <c r="V264" s="81">
        <f t="shared" si="256"/>
        <v>8</v>
      </c>
      <c r="W264" s="81">
        <f t="shared" si="256"/>
        <v>9</v>
      </c>
      <c r="X264" s="81">
        <f t="shared" si="256"/>
        <v>10</v>
      </c>
      <c r="Y264" s="81">
        <f t="shared" si="256"/>
        <v>11</v>
      </c>
      <c r="Z264" s="81">
        <f t="shared" si="256"/>
        <v>12</v>
      </c>
      <c r="AA264" s="81">
        <f t="shared" si="256"/>
        <v>13</v>
      </c>
      <c r="AB264" s="81">
        <f t="shared" si="256"/>
        <v>14</v>
      </c>
      <c r="AC264" s="81">
        <f t="shared" si="256"/>
        <v>15</v>
      </c>
      <c r="AD264" s="81">
        <f t="shared" si="256"/>
        <v>16</v>
      </c>
      <c r="AE264" s="81">
        <f t="shared" si="256"/>
        <v>17</v>
      </c>
      <c r="AF264" s="81">
        <f t="shared" si="256"/>
        <v>18</v>
      </c>
      <c r="AG264" s="81">
        <f t="shared" si="256"/>
        <v>19</v>
      </c>
      <c r="AH264" s="81">
        <f t="shared" si="256"/>
        <v>20</v>
      </c>
      <c r="AI264" s="81">
        <f t="shared" si="256"/>
        <v>0</v>
      </c>
      <c r="AJ264" s="81">
        <f t="shared" si="256"/>
        <v>0</v>
      </c>
      <c r="AK264" s="81">
        <f t="shared" si="256"/>
        <v>0</v>
      </c>
      <c r="AL264" s="81">
        <f t="shared" si="256"/>
        <v>0</v>
      </c>
    </row>
    <row r="265" spans="2:38" x14ac:dyDescent="0.35">
      <c r="D265" s="17" t="s">
        <v>323</v>
      </c>
      <c r="K265" s="59" t="str">
        <f t="shared" ref="K265:K267" si="257">CurrencyUnit.In</f>
        <v>MMJPY</v>
      </c>
      <c r="L265" s="60">
        <f t="shared" ref="L265:L266" si="258" xml:space="preserve"> SUM(O265:AL265)</f>
        <v>399.99999999999994</v>
      </c>
      <c r="O265" s="81">
        <f>0-IF(O264=0,0,PPMT($M259,O264,$M261,$M258,0))</f>
        <v>15.658851493789783</v>
      </c>
      <c r="P265" s="81">
        <f t="shared" ref="P265" si="259">0-IF(P264=0,0,PPMT($M259,P264,$M261,$M258,0))</f>
        <v>16.050322781134525</v>
      </c>
      <c r="Q265" s="81">
        <f t="shared" ref="Q265" si="260">0-IF(Q264=0,0,PPMT($M259,Q264,$M261,$M258,0))</f>
        <v>16.451580850662889</v>
      </c>
      <c r="R265" s="81">
        <f t="shared" ref="R265" si="261">0-IF(R264=0,0,PPMT($M259,R264,$M261,$M258,0))</f>
        <v>16.862870371929461</v>
      </c>
      <c r="S265" s="81">
        <f t="shared" ref="S265" si="262">0-IF(S264=0,0,PPMT($M259,S264,$M261,$M258,0))</f>
        <v>17.284442131227699</v>
      </c>
      <c r="T265" s="81">
        <f t="shared" ref="T265" si="263">0-IF(T264=0,0,PPMT($M259,T264,$M261,$M258,0))</f>
        <v>17.716553184508388</v>
      </c>
      <c r="U265" s="81">
        <f t="shared" ref="U265" si="264">0-IF(U264=0,0,PPMT($M259,U264,$M261,$M258,0))</f>
        <v>18.159467014121102</v>
      </c>
      <c r="V265" s="81">
        <f t="shared" ref="V265" si="265">0-IF(V264=0,0,PPMT($M259,V264,$M261,$M258,0))</f>
        <v>18.613453689474127</v>
      </c>
      <c r="W265" s="81">
        <f t="shared" ref="W265" si="266">0-IF(W264=0,0,PPMT($M259,W264,$M261,$M258,0))</f>
        <v>19.07879003171098</v>
      </c>
      <c r="X265" s="81">
        <f t="shared" ref="X265" si="267">0-IF(X264=0,0,PPMT($M259,X264,$M261,$M258,0))</f>
        <v>19.555759782503756</v>
      </c>
      <c r="Y265" s="81">
        <f t="shared" ref="Y265" si="268">0-IF(Y264=0,0,PPMT($M259,Y264,$M261,$M258,0))</f>
        <v>20.044653777066351</v>
      </c>
      <c r="Z265" s="81">
        <f t="shared" ref="Z265" si="269">0-IF(Z264=0,0,PPMT($M259,Z264,$M261,$M258,0))</f>
        <v>20.545770121493007</v>
      </c>
      <c r="AA265" s="81">
        <f t="shared" ref="AA265" si="270">0-IF(AA264=0,0,PPMT($M259,AA264,$M261,$M258,0))</f>
        <v>21.059414374530334</v>
      </c>
      <c r="AB265" s="81">
        <f t="shared" ref="AB265" si="271">0-IF(AB264=0,0,PPMT($M259,AB264,$M261,$M258,0))</f>
        <v>21.585899733893591</v>
      </c>
      <c r="AC265" s="81">
        <f t="shared" ref="AC265" si="272">0-IF(AC264=0,0,PPMT($M259,AC264,$M261,$M258,0))</f>
        <v>22.125547227240929</v>
      </c>
      <c r="AD265" s="81">
        <f t="shared" ref="AD265" si="273">0-IF(AD264=0,0,PPMT($M259,AD264,$M261,$M258,0))</f>
        <v>22.678685907921956</v>
      </c>
      <c r="AE265" s="81">
        <f t="shared" ref="AE265" si="274">0-IF(AE264=0,0,PPMT($M259,AE264,$M261,$M258,0))</f>
        <v>23.245653055620007</v>
      </c>
      <c r="AF265" s="81">
        <f t="shared" ref="AF265" si="275">0-IF(AF264=0,0,PPMT($M259,AF264,$M261,$M258,0))</f>
        <v>23.826794382010505</v>
      </c>
      <c r="AG265" s="81">
        <f t="shared" ref="AG265" si="276">0-IF(AG264=0,0,PPMT($M259,AG264,$M261,$M258,0))</f>
        <v>24.422464241560768</v>
      </c>
      <c r="AH265" s="81">
        <f t="shared" ref="AH265" si="277">0-IF(AH264=0,0,PPMT($M259,AH264,$M261,$M258,0))</f>
        <v>25.033025847599788</v>
      </c>
      <c r="AI265" s="81">
        <f t="shared" ref="AI265" si="278">0-IF(AI264=0,0,PPMT($M259,AI264,$M261,$M258,0))</f>
        <v>0</v>
      </c>
      <c r="AJ265" s="81">
        <f t="shared" ref="AJ265" si="279">0-IF(AJ264=0,0,PPMT($M259,AJ264,$M261,$M258,0))</f>
        <v>0</v>
      </c>
      <c r="AK265" s="81">
        <f t="shared" ref="AK265" si="280">0-IF(AK264=0,0,PPMT($M259,AK264,$M261,$M258,0))</f>
        <v>0</v>
      </c>
      <c r="AL265" s="81">
        <f t="shared" ref="AL265" si="281">0-IF(AL264=0,0,PPMT($M259,AL264,$M261,$M258,0))</f>
        <v>0</v>
      </c>
    </row>
    <row r="266" spans="2:38" x14ac:dyDescent="0.35">
      <c r="D266" s="17" t="s">
        <v>214</v>
      </c>
      <c r="K266" s="59" t="str">
        <f t="shared" si="257"/>
        <v>MMJPY</v>
      </c>
      <c r="L266" s="60">
        <f t="shared" si="258"/>
        <v>113.17702987579568</v>
      </c>
      <c r="O266" s="81">
        <f>0-IF(O264=0,0,IPMT($M259,O264,$M261,$M258,0))</f>
        <v>10</v>
      </c>
      <c r="P266" s="81">
        <f t="shared" ref="P266:AL266" si="282">0-IF(P264=0,0,IPMT($M259,P264,$M261,$M258,0))</f>
        <v>9.6085287126552572</v>
      </c>
      <c r="Q266" s="81">
        <f t="shared" si="282"/>
        <v>9.2072706431268916</v>
      </c>
      <c r="R266" s="81">
        <f t="shared" si="282"/>
        <v>8.7959811218603203</v>
      </c>
      <c r="S266" s="81">
        <f t="shared" si="282"/>
        <v>8.3744093625620835</v>
      </c>
      <c r="T266" s="81">
        <f t="shared" si="282"/>
        <v>7.9422983092813908</v>
      </c>
      <c r="U266" s="81">
        <f t="shared" si="282"/>
        <v>7.4993844796686808</v>
      </c>
      <c r="V266" s="81">
        <f t="shared" si="282"/>
        <v>7.0453978043156527</v>
      </c>
      <c r="W266" s="81">
        <f t="shared" si="282"/>
        <v>6.5800614620787998</v>
      </c>
      <c r="X266" s="81">
        <f t="shared" si="282"/>
        <v>6.1030917112860257</v>
      </c>
      <c r="Y266" s="81">
        <f t="shared" si="282"/>
        <v>5.6141977167234316</v>
      </c>
      <c r="Z266" s="81">
        <f t="shared" si="282"/>
        <v>5.1130813722967723</v>
      </c>
      <c r="AA266" s="81">
        <f t="shared" si="282"/>
        <v>4.5994371192594476</v>
      </c>
      <c r="AB266" s="81">
        <f t="shared" si="282"/>
        <v>4.0729517598961893</v>
      </c>
      <c r="AC266" s="81">
        <f t="shared" si="282"/>
        <v>3.5333042665488494</v>
      </c>
      <c r="AD266" s="81">
        <f t="shared" si="282"/>
        <v>2.9801655858678258</v>
      </c>
      <c r="AE266" s="81">
        <f t="shared" si="282"/>
        <v>2.4131984381697769</v>
      </c>
      <c r="AF266" s="81">
        <f t="shared" si="282"/>
        <v>1.8320571117792768</v>
      </c>
      <c r="AG266" s="81">
        <f t="shared" si="282"/>
        <v>1.2363872522290142</v>
      </c>
      <c r="AH266" s="81">
        <f t="shared" si="282"/>
        <v>0.6258256461899947</v>
      </c>
      <c r="AI266" s="81">
        <f t="shared" si="282"/>
        <v>0</v>
      </c>
      <c r="AJ266" s="81">
        <f t="shared" si="282"/>
        <v>0</v>
      </c>
      <c r="AK266" s="81">
        <f t="shared" si="282"/>
        <v>0</v>
      </c>
      <c r="AL266" s="81">
        <f t="shared" si="282"/>
        <v>0</v>
      </c>
    </row>
    <row r="267" spans="2:38" x14ac:dyDescent="0.35">
      <c r="D267" s="8" t="s">
        <v>219</v>
      </c>
      <c r="E267" s="9"/>
      <c r="F267" s="9"/>
      <c r="G267" s="9"/>
      <c r="H267" s="9"/>
      <c r="I267" s="9"/>
      <c r="J267" s="9"/>
      <c r="K267" s="61" t="str">
        <f t="shared" si="257"/>
        <v>MMJPY</v>
      </c>
      <c r="L267" s="62">
        <f xml:space="preserve"> SUM(O267:AL267)</f>
        <v>513.17702987579548</v>
      </c>
      <c r="M267" s="9"/>
      <c r="N267" s="9"/>
      <c r="O267" s="13">
        <f>SUM(O265:O266)</f>
        <v>25.658851493789783</v>
      </c>
      <c r="P267" s="13">
        <f t="shared" ref="P267" si="283">SUM(P265:P266)</f>
        <v>25.658851493789783</v>
      </c>
      <c r="Q267" s="13">
        <f t="shared" ref="Q267" si="284">SUM(Q265:Q266)</f>
        <v>25.658851493789783</v>
      </c>
      <c r="R267" s="13">
        <f t="shared" ref="R267" si="285">SUM(R265:R266)</f>
        <v>25.658851493789783</v>
      </c>
      <c r="S267" s="13">
        <f t="shared" ref="S267" si="286">SUM(S265:S266)</f>
        <v>25.658851493789783</v>
      </c>
      <c r="T267" s="13">
        <f t="shared" ref="T267" si="287">SUM(T265:T266)</f>
        <v>25.658851493789779</v>
      </c>
      <c r="U267" s="13">
        <f t="shared" ref="U267" si="288">SUM(U265:U266)</f>
        <v>25.658851493789783</v>
      </c>
      <c r="V267" s="13">
        <f t="shared" ref="V267" si="289">SUM(V265:V266)</f>
        <v>25.658851493789779</v>
      </c>
      <c r="W267" s="13">
        <f t="shared" ref="W267" si="290">SUM(W265:W266)</f>
        <v>25.658851493789779</v>
      </c>
      <c r="X267" s="13">
        <f t="shared" ref="X267" si="291">SUM(X265:X266)</f>
        <v>25.658851493789783</v>
      </c>
      <c r="Y267" s="13">
        <f t="shared" ref="Y267" si="292">SUM(Y265:Y266)</f>
        <v>25.658851493789783</v>
      </c>
      <c r="Z267" s="13">
        <f t="shared" ref="Z267" si="293">SUM(Z265:Z266)</f>
        <v>25.658851493789779</v>
      </c>
      <c r="AA267" s="13">
        <f t="shared" ref="AA267" si="294">SUM(AA265:AA266)</f>
        <v>25.658851493789783</v>
      </c>
      <c r="AB267" s="13">
        <f t="shared" ref="AB267" si="295">SUM(AB265:AB266)</f>
        <v>25.658851493789779</v>
      </c>
      <c r="AC267" s="13">
        <f t="shared" ref="AC267" si="296">SUM(AC265:AC266)</f>
        <v>25.658851493789779</v>
      </c>
      <c r="AD267" s="13">
        <f t="shared" ref="AD267" si="297">SUM(AD265:AD266)</f>
        <v>25.658851493789783</v>
      </c>
      <c r="AE267" s="13">
        <f t="shared" ref="AE267" si="298">SUM(AE265:AE266)</f>
        <v>25.658851493789783</v>
      </c>
      <c r="AF267" s="13">
        <f t="shared" ref="AF267" si="299">SUM(AF265:AF266)</f>
        <v>25.658851493789783</v>
      </c>
      <c r="AG267" s="13">
        <f t="shared" ref="AG267" si="300">SUM(AG265:AG266)</f>
        <v>25.658851493789783</v>
      </c>
      <c r="AH267" s="13">
        <f t="shared" ref="AH267" si="301">SUM(AH265:AH266)</f>
        <v>25.658851493789783</v>
      </c>
      <c r="AI267" s="13">
        <f t="shared" ref="AI267" si="302">SUM(AI265:AI266)</f>
        <v>0</v>
      </c>
      <c r="AJ267" s="13">
        <f t="shared" ref="AJ267" si="303">SUM(AJ265:AJ266)</f>
        <v>0</v>
      </c>
      <c r="AK267" s="13">
        <f t="shared" ref="AK267" si="304">SUM(AK265:AK266)</f>
        <v>0</v>
      </c>
      <c r="AL267" s="13">
        <f t="shared" ref="AL267" si="305">SUM(AL265:AL266)</f>
        <v>0</v>
      </c>
    </row>
    <row r="269" spans="2:38" ht="19.5" x14ac:dyDescent="0.35">
      <c r="B269" s="51" t="s">
        <v>369</v>
      </c>
    </row>
    <row r="270" spans="2:38" x14ac:dyDescent="0.35">
      <c r="C270" s="16" t="s">
        <v>310</v>
      </c>
    </row>
    <row r="271" spans="2:38" x14ac:dyDescent="0.35">
      <c r="D271" s="17" t="s">
        <v>311</v>
      </c>
      <c r="K271" s="59" t="str">
        <f t="shared" ref="K271" si="306">CurrencyUnit.In</f>
        <v>MMJPY</v>
      </c>
      <c r="M271" s="100">
        <f>'Actual Data'!M232</f>
        <v>1300</v>
      </c>
      <c r="O271" s="81"/>
    </row>
    <row r="272" spans="2:38" x14ac:dyDescent="0.35">
      <c r="D272" s="17" t="s">
        <v>312</v>
      </c>
      <c r="K272" s="59" t="s">
        <v>246</v>
      </c>
      <c r="M272" s="101">
        <f>'Actual Data'!M233</f>
        <v>2.1999999999999999E-2</v>
      </c>
    </row>
    <row r="273" spans="2:38" x14ac:dyDescent="0.35">
      <c r="D273" s="17" t="s">
        <v>313</v>
      </c>
      <c r="K273" s="59" t="s">
        <v>26</v>
      </c>
      <c r="M273" s="102">
        <f>'Actual Data'!M234</f>
        <v>45017</v>
      </c>
    </row>
    <row r="274" spans="2:38" x14ac:dyDescent="0.35">
      <c r="D274" s="17" t="s">
        <v>314</v>
      </c>
      <c r="K274" s="59" t="s">
        <v>63</v>
      </c>
      <c r="M274" s="100">
        <f>'Actual Data'!M235</f>
        <v>15</v>
      </c>
    </row>
    <row r="276" spans="2:38" x14ac:dyDescent="0.35">
      <c r="C276" s="16" t="s">
        <v>321</v>
      </c>
    </row>
    <row r="277" spans="2:38" x14ac:dyDescent="0.35">
      <c r="D277" s="17" t="s">
        <v>322</v>
      </c>
      <c r="K277" s="59" t="s">
        <v>61</v>
      </c>
      <c r="O277" s="81">
        <f>IFERROR(IF(DATEDIF($M273,O$7,"Y")+1&gt;$M274,0,DATEDIF($M273,O$7,"Y")+1),0)</f>
        <v>0</v>
      </c>
      <c r="P277" s="81">
        <f t="shared" ref="P277:AL277" si="307">IFERROR(IF(DATEDIF($M273,P$7,"Y")+1&gt;$M274,0,DATEDIF($M273,P$7,"Y")+1),0)</f>
        <v>0</v>
      </c>
      <c r="Q277" s="81">
        <f t="shared" si="307"/>
        <v>0</v>
      </c>
      <c r="R277" s="81">
        <f t="shared" si="307"/>
        <v>0</v>
      </c>
      <c r="S277" s="81">
        <f t="shared" si="307"/>
        <v>0</v>
      </c>
      <c r="T277" s="81">
        <f t="shared" si="307"/>
        <v>1</v>
      </c>
      <c r="U277" s="81">
        <f t="shared" si="307"/>
        <v>2</v>
      </c>
      <c r="V277" s="81">
        <f t="shared" si="307"/>
        <v>3</v>
      </c>
      <c r="W277" s="81">
        <f t="shared" si="307"/>
        <v>4</v>
      </c>
      <c r="X277" s="81">
        <f t="shared" si="307"/>
        <v>5</v>
      </c>
      <c r="Y277" s="81">
        <f t="shared" si="307"/>
        <v>6</v>
      </c>
      <c r="Z277" s="81">
        <f t="shared" si="307"/>
        <v>7</v>
      </c>
      <c r="AA277" s="81">
        <f t="shared" si="307"/>
        <v>8</v>
      </c>
      <c r="AB277" s="81">
        <f t="shared" si="307"/>
        <v>9</v>
      </c>
      <c r="AC277" s="81">
        <f t="shared" si="307"/>
        <v>10</v>
      </c>
      <c r="AD277" s="81">
        <f t="shared" si="307"/>
        <v>11</v>
      </c>
      <c r="AE277" s="81">
        <f t="shared" si="307"/>
        <v>12</v>
      </c>
      <c r="AF277" s="81">
        <f t="shared" si="307"/>
        <v>13</v>
      </c>
      <c r="AG277" s="81">
        <f t="shared" si="307"/>
        <v>14</v>
      </c>
      <c r="AH277" s="81">
        <f t="shared" si="307"/>
        <v>15</v>
      </c>
      <c r="AI277" s="81">
        <f t="shared" si="307"/>
        <v>0</v>
      </c>
      <c r="AJ277" s="81">
        <f t="shared" si="307"/>
        <v>0</v>
      </c>
      <c r="AK277" s="81">
        <f t="shared" si="307"/>
        <v>0</v>
      </c>
      <c r="AL277" s="81">
        <f t="shared" si="307"/>
        <v>0</v>
      </c>
    </row>
    <row r="278" spans="2:38" x14ac:dyDescent="0.35">
      <c r="D278" s="17" t="s">
        <v>323</v>
      </c>
      <c r="K278" s="59" t="str">
        <f t="shared" ref="K278:K280" si="308">CurrencyUnit.In</f>
        <v>MMJPY</v>
      </c>
      <c r="L278" s="60">
        <f t="shared" ref="L278:L279" si="309" xml:space="preserve"> SUM(O278:AL278)</f>
        <v>1300</v>
      </c>
      <c r="O278" s="81">
        <f>0-IF(O277=0,0,PPMT($M272,O277,$M274,$M271,0))</f>
        <v>0</v>
      </c>
      <c r="P278" s="81">
        <f t="shared" ref="P278" si="310">0-IF(P277=0,0,PPMT($M272,P277,$M274,$M271,0))</f>
        <v>0</v>
      </c>
      <c r="Q278" s="81">
        <f t="shared" ref="Q278" si="311">0-IF(Q277=0,0,PPMT($M272,Q277,$M274,$M271,0))</f>
        <v>0</v>
      </c>
      <c r="R278" s="81">
        <f t="shared" ref="R278" si="312">0-IF(R277=0,0,PPMT($M272,R277,$M274,$M271,0))</f>
        <v>0</v>
      </c>
      <c r="S278" s="81">
        <f t="shared" ref="S278" si="313">0-IF(S277=0,0,PPMT($M272,S277,$M274,$M271,0))</f>
        <v>0</v>
      </c>
      <c r="T278" s="81">
        <f t="shared" ref="T278" si="314">0-IF(T277=0,0,PPMT($M272,T277,$M274,$M271,0))</f>
        <v>74.093137623578968</v>
      </c>
      <c r="U278" s="81">
        <f t="shared" ref="U278" si="315">0-IF(U277=0,0,PPMT($M272,U277,$M274,$M271,0))</f>
        <v>75.723186651297709</v>
      </c>
      <c r="V278" s="81">
        <f t="shared" ref="V278" si="316">0-IF(V277=0,0,PPMT($M272,V277,$M274,$M271,0))</f>
        <v>77.389096757626263</v>
      </c>
      <c r="W278" s="81">
        <f t="shared" ref="W278" si="317">0-IF(W277=0,0,PPMT($M272,W277,$M274,$M271,0))</f>
        <v>79.091656886294047</v>
      </c>
      <c r="X278" s="81">
        <f t="shared" ref="X278" si="318">0-IF(X277=0,0,PPMT($M272,X277,$M274,$M271,0))</f>
        <v>80.831673337792509</v>
      </c>
      <c r="Y278" s="81">
        <f t="shared" ref="Y278" si="319">0-IF(Y277=0,0,PPMT($M272,Y277,$M274,$M271,0))</f>
        <v>82.609970151223948</v>
      </c>
      <c r="Z278" s="81">
        <f t="shared" ref="Z278" si="320">0-IF(Z277=0,0,PPMT($M272,Z277,$M274,$M271,0))</f>
        <v>84.427389494550866</v>
      </c>
      <c r="AA278" s="81">
        <f t="shared" ref="AA278" si="321">0-IF(AA277=0,0,PPMT($M272,AA277,$M274,$M271,0))</f>
        <v>86.284792063430999</v>
      </c>
      <c r="AB278" s="81">
        <f t="shared" ref="AB278" si="322">0-IF(AB277=0,0,PPMT($M272,AB277,$M274,$M271,0))</f>
        <v>88.183057488826478</v>
      </c>
      <c r="AC278" s="81">
        <f t="shared" ref="AC278" si="323">0-IF(AC277=0,0,PPMT($M272,AC277,$M274,$M271,0))</f>
        <v>90.12308475358067</v>
      </c>
      <c r="AD278" s="81">
        <f t="shared" ref="AD278" si="324">0-IF(AD277=0,0,PPMT($M272,AD277,$M274,$M271,0))</f>
        <v>92.105792618159427</v>
      </c>
      <c r="AE278" s="81">
        <f t="shared" ref="AE278" si="325">0-IF(AE277=0,0,PPMT($M272,AE277,$M274,$M271,0))</f>
        <v>94.132120055758946</v>
      </c>
      <c r="AF278" s="81">
        <f t="shared" ref="AF278" si="326">0-IF(AF277=0,0,PPMT($M272,AF277,$M274,$M271,0))</f>
        <v>96.203026696985631</v>
      </c>
      <c r="AG278" s="81">
        <f t="shared" ref="AG278" si="327">0-IF(AG277=0,0,PPMT($M272,AG277,$M274,$M271,0))</f>
        <v>98.319493284319321</v>
      </c>
      <c r="AH278" s="81">
        <f t="shared" ref="AH278" si="328">0-IF(AH277=0,0,PPMT($M272,AH277,$M274,$M271,0))</f>
        <v>100.48252213657435</v>
      </c>
      <c r="AI278" s="81">
        <f t="shared" ref="AI278" si="329">0-IF(AI277=0,0,PPMT($M272,AI277,$M274,$M271,0))</f>
        <v>0</v>
      </c>
      <c r="AJ278" s="81">
        <f t="shared" ref="AJ278" si="330">0-IF(AJ277=0,0,PPMT($M272,AJ277,$M274,$M271,0))</f>
        <v>0</v>
      </c>
      <c r="AK278" s="81">
        <f t="shared" ref="AK278" si="331">0-IF(AK277=0,0,PPMT($M272,AK277,$M274,$M271,0))</f>
        <v>0</v>
      </c>
      <c r="AL278" s="81">
        <f t="shared" ref="AL278" si="332">0-IF(AL277=0,0,PPMT($M272,AL277,$M274,$M271,0))</f>
        <v>0</v>
      </c>
    </row>
    <row r="279" spans="2:38" x14ac:dyDescent="0.35">
      <c r="D279" s="17" t="s">
        <v>214</v>
      </c>
      <c r="K279" s="59" t="str">
        <f t="shared" si="308"/>
        <v>MMJPY</v>
      </c>
      <c r="L279" s="60">
        <f t="shared" si="309"/>
        <v>240.39706435368458</v>
      </c>
      <c r="O279" s="81">
        <f>0-IF(O277=0,0,IPMT($M272,O277,$M274,$M271,0))</f>
        <v>0</v>
      </c>
      <c r="P279" s="81">
        <f t="shared" ref="P279:AL279" si="333">0-IF(P277=0,0,IPMT($M272,P277,$M274,$M271,0))</f>
        <v>0</v>
      </c>
      <c r="Q279" s="81">
        <f t="shared" si="333"/>
        <v>0</v>
      </c>
      <c r="R279" s="81">
        <f t="shared" si="333"/>
        <v>0</v>
      </c>
      <c r="S279" s="81">
        <f t="shared" si="333"/>
        <v>0</v>
      </c>
      <c r="T279" s="81">
        <f t="shared" si="333"/>
        <v>28.600000000000005</v>
      </c>
      <c r="U279" s="81">
        <f t="shared" si="333"/>
        <v>26.969950972281268</v>
      </c>
      <c r="V279" s="81">
        <f t="shared" si="333"/>
        <v>25.304040865952715</v>
      </c>
      <c r="W279" s="81">
        <f t="shared" si="333"/>
        <v>23.601480737284938</v>
      </c>
      <c r="X279" s="81">
        <f t="shared" si="333"/>
        <v>21.861464285786468</v>
      </c>
      <c r="Y279" s="81">
        <f t="shared" si="333"/>
        <v>20.083167472355036</v>
      </c>
      <c r="Z279" s="81">
        <f t="shared" si="333"/>
        <v>18.265748129028108</v>
      </c>
      <c r="AA279" s="81">
        <f t="shared" si="333"/>
        <v>16.408345560147989</v>
      </c>
      <c r="AB279" s="81">
        <f t="shared" si="333"/>
        <v>14.510080134752508</v>
      </c>
      <c r="AC279" s="81">
        <f t="shared" si="333"/>
        <v>12.570052869998324</v>
      </c>
      <c r="AD279" s="81">
        <f t="shared" si="333"/>
        <v>10.58734500541955</v>
      </c>
      <c r="AE279" s="81">
        <f t="shared" si="333"/>
        <v>8.5610175678200431</v>
      </c>
      <c r="AF279" s="81">
        <f t="shared" si="333"/>
        <v>6.4901109265933448</v>
      </c>
      <c r="AG279" s="81">
        <f t="shared" si="333"/>
        <v>4.37364433925966</v>
      </c>
      <c r="AH279" s="81">
        <f t="shared" si="333"/>
        <v>2.2106154870046355</v>
      </c>
      <c r="AI279" s="81">
        <f t="shared" si="333"/>
        <v>0</v>
      </c>
      <c r="AJ279" s="81">
        <f t="shared" si="333"/>
        <v>0</v>
      </c>
      <c r="AK279" s="81">
        <f t="shared" si="333"/>
        <v>0</v>
      </c>
      <c r="AL279" s="81">
        <f t="shared" si="333"/>
        <v>0</v>
      </c>
    </row>
    <row r="280" spans="2:38" x14ac:dyDescent="0.35">
      <c r="D280" s="8" t="s">
        <v>219</v>
      </c>
      <c r="E280" s="9"/>
      <c r="F280" s="9"/>
      <c r="G280" s="9"/>
      <c r="H280" s="9"/>
      <c r="I280" s="9"/>
      <c r="J280" s="9"/>
      <c r="K280" s="61" t="str">
        <f t="shared" si="308"/>
        <v>MMJPY</v>
      </c>
      <c r="L280" s="62">
        <f xml:space="preserve"> SUM(O280:AL280)</f>
        <v>1540.3970643536841</v>
      </c>
      <c r="M280" s="9"/>
      <c r="N280" s="9"/>
      <c r="O280" s="13">
        <f>SUM(O278:O279)</f>
        <v>0</v>
      </c>
      <c r="P280" s="13">
        <f>SUM(P278:P279)</f>
        <v>0</v>
      </c>
      <c r="Q280" s="13">
        <f>SUM(Q278:Q279)</f>
        <v>0</v>
      </c>
      <c r="R280" s="13">
        <f>SUM(R278:R279)</f>
        <v>0</v>
      </c>
      <c r="S280" s="13">
        <f t="shared" ref="S280" si="334">SUM(S278:S279)</f>
        <v>0</v>
      </c>
      <c r="T280" s="13">
        <f t="shared" ref="T280" si="335">SUM(T278:T279)</f>
        <v>102.69313762357898</v>
      </c>
      <c r="U280" s="13">
        <f t="shared" ref="U280" si="336">SUM(U278:U279)</f>
        <v>102.69313762357898</v>
      </c>
      <c r="V280" s="13">
        <f t="shared" ref="V280" si="337">SUM(V278:V279)</f>
        <v>102.69313762357898</v>
      </c>
      <c r="W280" s="13">
        <f t="shared" ref="W280" si="338">SUM(W278:W279)</f>
        <v>102.69313762357899</v>
      </c>
      <c r="X280" s="13">
        <f t="shared" ref="X280" si="339">SUM(X278:X279)</f>
        <v>102.69313762357898</v>
      </c>
      <c r="Y280" s="13">
        <f t="shared" ref="Y280" si="340">SUM(Y278:Y279)</f>
        <v>102.69313762357899</v>
      </c>
      <c r="Z280" s="13">
        <f t="shared" ref="Z280" si="341">SUM(Z278:Z279)</f>
        <v>102.69313762357898</v>
      </c>
      <c r="AA280" s="13">
        <f t="shared" ref="AA280" si="342">SUM(AA278:AA279)</f>
        <v>102.69313762357899</v>
      </c>
      <c r="AB280" s="13">
        <f t="shared" ref="AB280" si="343">SUM(AB278:AB279)</f>
        <v>102.69313762357899</v>
      </c>
      <c r="AC280" s="13">
        <f t="shared" ref="AC280" si="344">SUM(AC278:AC279)</f>
        <v>102.69313762357899</v>
      </c>
      <c r="AD280" s="13">
        <f t="shared" ref="AD280" si="345">SUM(AD278:AD279)</f>
        <v>102.69313762357898</v>
      </c>
      <c r="AE280" s="13">
        <f t="shared" ref="AE280" si="346">SUM(AE278:AE279)</f>
        <v>102.69313762357899</v>
      </c>
      <c r="AF280" s="13">
        <f t="shared" ref="AF280" si="347">SUM(AF278:AF279)</f>
        <v>102.69313762357898</v>
      </c>
      <c r="AG280" s="13">
        <f t="shared" ref="AG280" si="348">SUM(AG278:AG279)</f>
        <v>102.69313762357898</v>
      </c>
      <c r="AH280" s="13">
        <f t="shared" ref="AH280" si="349">SUM(AH278:AH279)</f>
        <v>102.69313762357898</v>
      </c>
      <c r="AI280" s="13">
        <f t="shared" ref="AI280" si="350">SUM(AI278:AI279)</f>
        <v>0</v>
      </c>
      <c r="AJ280" s="13">
        <f t="shared" ref="AJ280" si="351">SUM(AJ278:AJ279)</f>
        <v>0</v>
      </c>
      <c r="AK280" s="13">
        <f t="shared" ref="AK280" si="352">SUM(AK278:AK279)</f>
        <v>0</v>
      </c>
      <c r="AL280" s="13">
        <f t="shared" ref="AL280" si="353">SUM(AL278:AL279)</f>
        <v>0</v>
      </c>
    </row>
    <row r="282" spans="2:38" ht="19.5" x14ac:dyDescent="0.35">
      <c r="B282" s="51" t="s">
        <v>370</v>
      </c>
    </row>
    <row r="283" spans="2:38" x14ac:dyDescent="0.35">
      <c r="C283" s="16" t="s">
        <v>310</v>
      </c>
    </row>
    <row r="284" spans="2:38" x14ac:dyDescent="0.35">
      <c r="D284" s="17" t="s">
        <v>311</v>
      </c>
      <c r="K284" s="59" t="str">
        <f t="shared" ref="K284" si="354">CurrencyUnit.In</f>
        <v>MMJPY</v>
      </c>
      <c r="M284" s="100">
        <f>'Actual Data'!M238</f>
        <v>2200</v>
      </c>
      <c r="O284" s="81"/>
    </row>
    <row r="285" spans="2:38" x14ac:dyDescent="0.35">
      <c r="D285" s="17" t="s">
        <v>312</v>
      </c>
      <c r="K285" s="59" t="s">
        <v>246</v>
      </c>
      <c r="M285" s="101">
        <f>'Actual Data'!M239</f>
        <v>2.5000000000000001E-2</v>
      </c>
    </row>
    <row r="286" spans="2:38" x14ac:dyDescent="0.35">
      <c r="D286" s="17" t="s">
        <v>313</v>
      </c>
      <c r="K286" s="59" t="s">
        <v>26</v>
      </c>
      <c r="M286" s="102">
        <f>'Actual Data'!M240</f>
        <v>45383</v>
      </c>
    </row>
    <row r="287" spans="2:38" x14ac:dyDescent="0.35">
      <c r="D287" s="17" t="s">
        <v>314</v>
      </c>
      <c r="K287" s="59" t="s">
        <v>63</v>
      </c>
      <c r="M287" s="100">
        <f>'Actual Data'!M241</f>
        <v>15</v>
      </c>
    </row>
    <row r="289" spans="1:38" x14ac:dyDescent="0.35">
      <c r="C289" s="16" t="s">
        <v>321</v>
      </c>
    </row>
    <row r="290" spans="1:38" x14ac:dyDescent="0.35">
      <c r="D290" s="17" t="s">
        <v>322</v>
      </c>
      <c r="K290" s="59" t="s">
        <v>61</v>
      </c>
      <c r="O290" s="81">
        <f>IFERROR(IF(DATEDIF($M286,O$7,"Y")+1&gt;$M287,0,DATEDIF($M286,O$7,"Y")+1),0)</f>
        <v>0</v>
      </c>
      <c r="P290" s="81">
        <f t="shared" ref="P290:AL290" si="355">IFERROR(IF(DATEDIF($M286,P$7,"Y")+1&gt;$M287,0,DATEDIF($M286,P$7,"Y")+1),0)</f>
        <v>0</v>
      </c>
      <c r="Q290" s="81">
        <f t="shared" si="355"/>
        <v>0</v>
      </c>
      <c r="R290" s="81">
        <f t="shared" si="355"/>
        <v>0</v>
      </c>
      <c r="S290" s="81">
        <f t="shared" si="355"/>
        <v>0</v>
      </c>
      <c r="T290" s="81">
        <f t="shared" si="355"/>
        <v>0</v>
      </c>
      <c r="U290" s="81">
        <f t="shared" si="355"/>
        <v>1</v>
      </c>
      <c r="V290" s="81">
        <f t="shared" si="355"/>
        <v>2</v>
      </c>
      <c r="W290" s="81">
        <f t="shared" si="355"/>
        <v>3</v>
      </c>
      <c r="X290" s="81">
        <f t="shared" si="355"/>
        <v>4</v>
      </c>
      <c r="Y290" s="81">
        <f t="shared" si="355"/>
        <v>5</v>
      </c>
      <c r="Z290" s="81">
        <f t="shared" si="355"/>
        <v>6</v>
      </c>
      <c r="AA290" s="81">
        <f t="shared" si="355"/>
        <v>7</v>
      </c>
      <c r="AB290" s="81">
        <f t="shared" si="355"/>
        <v>8</v>
      </c>
      <c r="AC290" s="81">
        <f t="shared" si="355"/>
        <v>9</v>
      </c>
      <c r="AD290" s="81">
        <f t="shared" si="355"/>
        <v>10</v>
      </c>
      <c r="AE290" s="81">
        <f t="shared" si="355"/>
        <v>11</v>
      </c>
      <c r="AF290" s="81">
        <f t="shared" si="355"/>
        <v>12</v>
      </c>
      <c r="AG290" s="81">
        <f t="shared" si="355"/>
        <v>13</v>
      </c>
      <c r="AH290" s="81">
        <f t="shared" si="355"/>
        <v>14</v>
      </c>
      <c r="AI290" s="81">
        <f t="shared" si="355"/>
        <v>15</v>
      </c>
      <c r="AJ290" s="81">
        <f t="shared" si="355"/>
        <v>0</v>
      </c>
      <c r="AK290" s="81">
        <f t="shared" si="355"/>
        <v>0</v>
      </c>
      <c r="AL290" s="81">
        <f t="shared" si="355"/>
        <v>0</v>
      </c>
    </row>
    <row r="291" spans="1:38" x14ac:dyDescent="0.35">
      <c r="D291" s="17" t="s">
        <v>323</v>
      </c>
      <c r="K291" s="59" t="str">
        <f t="shared" ref="K291:K293" si="356">CurrencyUnit.In</f>
        <v>MMJPY</v>
      </c>
      <c r="L291" s="60">
        <f t="shared" ref="L291:L292" si="357" xml:space="preserve"> SUM(O291:AL291)</f>
        <v>2200</v>
      </c>
      <c r="O291" s="81">
        <f>0-IF(O290=0,0,PPMT($M285,O290,$M287,$M284,0))</f>
        <v>0</v>
      </c>
      <c r="P291" s="81">
        <f t="shared" ref="P291" si="358">0-IF(P290=0,0,PPMT($M285,P290,$M287,$M284,0))</f>
        <v>0</v>
      </c>
      <c r="Q291" s="81">
        <f t="shared" ref="Q291" si="359">0-IF(Q290=0,0,PPMT($M285,Q290,$M287,$M284,0))</f>
        <v>0</v>
      </c>
      <c r="R291" s="81">
        <f t="shared" ref="R291" si="360">0-IF(R290=0,0,PPMT($M285,R290,$M287,$M284,0))</f>
        <v>0</v>
      </c>
      <c r="S291" s="81">
        <f t="shared" ref="S291" si="361">0-IF(S290=0,0,PPMT($M285,S290,$M287,$M284,0))</f>
        <v>0</v>
      </c>
      <c r="T291" s="81">
        <f t="shared" ref="T291" si="362">0-IF(T290=0,0,PPMT($M285,T290,$M287,$M284,0))</f>
        <v>0</v>
      </c>
      <c r="U291" s="81">
        <f t="shared" ref="U291" si="363">0-IF(U290=0,0,PPMT($M285,U290,$M287,$M284,0))</f>
        <v>122.68620331337377</v>
      </c>
      <c r="V291" s="81">
        <f t="shared" ref="V291" si="364">0-IF(V290=0,0,PPMT($M285,V290,$M287,$M284,0))</f>
        <v>125.75335839620811</v>
      </c>
      <c r="W291" s="81">
        <f t="shared" ref="W291" si="365">0-IF(W290=0,0,PPMT($M285,W290,$M287,$M284,0))</f>
        <v>128.89719235611332</v>
      </c>
      <c r="X291" s="81">
        <f t="shared" ref="X291" si="366">0-IF(X290=0,0,PPMT($M285,X290,$M287,$M284,0))</f>
        <v>132.11962216501615</v>
      </c>
      <c r="Y291" s="81">
        <f t="shared" ref="Y291" si="367">0-IF(Y290=0,0,PPMT($M285,Y290,$M287,$M284,0))</f>
        <v>135.42261271914157</v>
      </c>
      <c r="Z291" s="81">
        <f t="shared" ref="Z291" si="368">0-IF(Z290=0,0,PPMT($M285,Z290,$M287,$M284,0))</f>
        <v>138.80817803712009</v>
      </c>
      <c r="AA291" s="81">
        <f t="shared" ref="AA291" si="369">0-IF(AA290=0,0,PPMT($M285,AA290,$M287,$M284,0))</f>
        <v>142.27838248804809</v>
      </c>
      <c r="AB291" s="81">
        <f t="shared" ref="AB291" si="370">0-IF(AB290=0,0,PPMT($M285,AB290,$M287,$M284,0))</f>
        <v>145.8353420502493</v>
      </c>
      <c r="AC291" s="81">
        <f t="shared" ref="AC291" si="371">0-IF(AC290=0,0,PPMT($M285,AC290,$M287,$M284,0))</f>
        <v>149.48122560150554</v>
      </c>
      <c r="AD291" s="81">
        <f t="shared" ref="AD291" si="372">0-IF(AD290=0,0,PPMT($M285,AD290,$M287,$M284,0))</f>
        <v>153.21825624154317</v>
      </c>
      <c r="AE291" s="81">
        <f t="shared" ref="AE291" si="373">0-IF(AE290=0,0,PPMT($M285,AE290,$M287,$M284,0))</f>
        <v>157.04871264758177</v>
      </c>
      <c r="AF291" s="81">
        <f t="shared" ref="AF291" si="374">0-IF(AF290=0,0,PPMT($M285,AF290,$M287,$M284,0))</f>
        <v>160.97493046377133</v>
      </c>
      <c r="AG291" s="81">
        <f t="shared" ref="AG291" si="375">0-IF(AG290=0,0,PPMT($M285,AG290,$M287,$M284,0))</f>
        <v>164.99930372536559</v>
      </c>
      <c r="AH291" s="81">
        <f t="shared" ref="AH291" si="376">0-IF(AH290=0,0,PPMT($M285,AH290,$M287,$M284,0))</f>
        <v>169.12428631849974</v>
      </c>
      <c r="AI291" s="81">
        <f t="shared" ref="AI291" si="377">0-IF(AI290=0,0,PPMT($M285,AI290,$M287,$M284,0))</f>
        <v>173.35239347646223</v>
      </c>
      <c r="AJ291" s="81">
        <f t="shared" ref="AJ291" si="378">0-IF(AJ290=0,0,PPMT($M285,AJ290,$M287,$M284,0))</f>
        <v>0</v>
      </c>
      <c r="AK291" s="81">
        <f t="shared" ref="AK291" si="379">0-IF(AK290=0,0,PPMT($M285,AK290,$M287,$M284,0))</f>
        <v>0</v>
      </c>
      <c r="AL291" s="81">
        <f t="shared" ref="AL291" si="380">0-IF(AL290=0,0,PPMT($M285,AL290,$M287,$M284,0))</f>
        <v>0</v>
      </c>
    </row>
    <row r="292" spans="1:38" x14ac:dyDescent="0.35">
      <c r="D292" s="17" t="s">
        <v>214</v>
      </c>
      <c r="K292" s="59" t="str">
        <f t="shared" si="356"/>
        <v>MMJPY</v>
      </c>
      <c r="L292" s="60">
        <f t="shared" si="357"/>
        <v>465.29304970060684</v>
      </c>
      <c r="O292" s="81">
        <f>0-IF(O290=0,0,IPMT($M285,O290,$M287,$M284,0))</f>
        <v>0</v>
      </c>
      <c r="P292" s="81">
        <f t="shared" ref="P292:AL292" si="381">0-IF(P290=0,0,IPMT($M285,P290,$M287,$M284,0))</f>
        <v>0</v>
      </c>
      <c r="Q292" s="81">
        <f t="shared" si="381"/>
        <v>0</v>
      </c>
      <c r="R292" s="81">
        <f t="shared" si="381"/>
        <v>0</v>
      </c>
      <c r="S292" s="81">
        <f t="shared" si="381"/>
        <v>0</v>
      </c>
      <c r="T292" s="81">
        <f t="shared" si="381"/>
        <v>0</v>
      </c>
      <c r="U292" s="81">
        <f t="shared" si="381"/>
        <v>55</v>
      </c>
      <c r="V292" s="81">
        <f t="shared" si="381"/>
        <v>51.932844917165653</v>
      </c>
      <c r="W292" s="81">
        <f t="shared" si="381"/>
        <v>48.789010957260444</v>
      </c>
      <c r="X292" s="81">
        <f t="shared" si="381"/>
        <v>45.566581148357614</v>
      </c>
      <c r="Y292" s="81">
        <f t="shared" si="381"/>
        <v>42.26359059423222</v>
      </c>
      <c r="Z292" s="81">
        <f t="shared" si="381"/>
        <v>38.87802527625368</v>
      </c>
      <c r="AA292" s="81">
        <f t="shared" si="381"/>
        <v>35.407820825325672</v>
      </c>
      <c r="AB292" s="81">
        <f t="shared" si="381"/>
        <v>31.850861263124468</v>
      </c>
      <c r="AC292" s="81">
        <f t="shared" si="381"/>
        <v>28.204977711868239</v>
      </c>
      <c r="AD292" s="81">
        <f t="shared" si="381"/>
        <v>24.467947071830597</v>
      </c>
      <c r="AE292" s="81">
        <f t="shared" si="381"/>
        <v>20.637490665792015</v>
      </c>
      <c r="AF292" s="81">
        <f t="shared" si="381"/>
        <v>16.711272849602473</v>
      </c>
      <c r="AG292" s="81">
        <f t="shared" si="381"/>
        <v>12.686899588008192</v>
      </c>
      <c r="AH292" s="81">
        <f t="shared" si="381"/>
        <v>8.5619169948740517</v>
      </c>
      <c r="AI292" s="81">
        <f t="shared" si="381"/>
        <v>4.3338098369115565</v>
      </c>
      <c r="AJ292" s="81">
        <f t="shared" si="381"/>
        <v>0</v>
      </c>
      <c r="AK292" s="81">
        <f t="shared" si="381"/>
        <v>0</v>
      </c>
      <c r="AL292" s="81">
        <f t="shared" si="381"/>
        <v>0</v>
      </c>
    </row>
    <row r="293" spans="1:38" x14ac:dyDescent="0.35">
      <c r="D293" s="8" t="s">
        <v>219</v>
      </c>
      <c r="E293" s="9"/>
      <c r="F293" s="9"/>
      <c r="G293" s="9"/>
      <c r="H293" s="9"/>
      <c r="I293" s="9"/>
      <c r="J293" s="9"/>
      <c r="K293" s="61" t="str">
        <f t="shared" si="356"/>
        <v>MMJPY</v>
      </c>
      <c r="L293" s="62">
        <f xml:space="preserve"> SUM(O293:AL293)</f>
        <v>2665.2930497006073</v>
      </c>
      <c r="M293" s="9"/>
      <c r="N293" s="9"/>
      <c r="O293" s="13">
        <f>SUM(O291:O292)</f>
        <v>0</v>
      </c>
      <c r="P293" s="13">
        <f>SUM(P291:P292)</f>
        <v>0</v>
      </c>
      <c r="Q293" s="13">
        <f>SUM(Q291:Q292)</f>
        <v>0</v>
      </c>
      <c r="R293" s="13">
        <f>SUM(R291:R292)</f>
        <v>0</v>
      </c>
      <c r="S293" s="13">
        <f>SUM(S291:S292)</f>
        <v>0</v>
      </c>
      <c r="T293" s="13">
        <f t="shared" ref="T293" si="382">SUM(T291:T292)</f>
        <v>0</v>
      </c>
      <c r="U293" s="13">
        <f t="shared" ref="U293" si="383">SUM(U291:U292)</f>
        <v>177.68620331337377</v>
      </c>
      <c r="V293" s="13">
        <f t="shared" ref="V293" si="384">SUM(V291:V292)</f>
        <v>177.68620331337377</v>
      </c>
      <c r="W293" s="13">
        <f t="shared" ref="W293" si="385">SUM(W291:W292)</f>
        <v>177.68620331337377</v>
      </c>
      <c r="X293" s="13">
        <f t="shared" ref="X293" si="386">SUM(X291:X292)</f>
        <v>177.68620331337377</v>
      </c>
      <c r="Y293" s="13">
        <f t="shared" ref="Y293" si="387">SUM(Y291:Y292)</f>
        <v>177.6862033133738</v>
      </c>
      <c r="Z293" s="13">
        <f t="shared" ref="Z293" si="388">SUM(Z291:Z292)</f>
        <v>177.68620331337377</v>
      </c>
      <c r="AA293" s="13">
        <f t="shared" ref="AA293" si="389">SUM(AA291:AA292)</f>
        <v>177.68620331337377</v>
      </c>
      <c r="AB293" s="13">
        <f t="shared" ref="AB293" si="390">SUM(AB291:AB292)</f>
        <v>177.68620331337377</v>
      </c>
      <c r="AC293" s="13">
        <f t="shared" ref="AC293" si="391">SUM(AC291:AC292)</f>
        <v>177.68620331337377</v>
      </c>
      <c r="AD293" s="13">
        <f t="shared" ref="AD293" si="392">SUM(AD291:AD292)</f>
        <v>177.68620331337377</v>
      </c>
      <c r="AE293" s="13">
        <f t="shared" ref="AE293" si="393">SUM(AE291:AE292)</f>
        <v>177.68620331337377</v>
      </c>
      <c r="AF293" s="13">
        <f t="shared" ref="AF293" si="394">SUM(AF291:AF292)</f>
        <v>177.6862033133738</v>
      </c>
      <c r="AG293" s="13">
        <f t="shared" ref="AG293" si="395">SUM(AG291:AG292)</f>
        <v>177.6862033133738</v>
      </c>
      <c r="AH293" s="13">
        <f t="shared" ref="AH293" si="396">SUM(AH291:AH292)</f>
        <v>177.6862033133738</v>
      </c>
      <c r="AI293" s="13">
        <f t="shared" ref="AI293" si="397">SUM(AI291:AI292)</f>
        <v>177.6862033133738</v>
      </c>
      <c r="AJ293" s="13">
        <f t="shared" ref="AJ293" si="398">SUM(AJ291:AJ292)</f>
        <v>0</v>
      </c>
      <c r="AK293" s="13">
        <f t="shared" ref="AK293" si="399">SUM(AK291:AK292)</f>
        <v>0</v>
      </c>
      <c r="AL293" s="13">
        <f t="shared" ref="AL293" si="400">SUM(AL291:AL292)</f>
        <v>0</v>
      </c>
    </row>
    <row r="296" spans="1:38" ht="20.25" thickBot="1" x14ac:dyDescent="0.4">
      <c r="A296" s="72" t="s">
        <v>233</v>
      </c>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00"/>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1: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1: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1: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1: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1: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1: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1: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1: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1: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1: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1: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1: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1: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400" spans="1:38" ht="20.25" thickBot="1" x14ac:dyDescent="0.4">
      <c r="A400" s="72" t="s">
        <v>233</v>
      </c>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0">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0">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0">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0">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0">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08"/>
      <c r="P208" s="108"/>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2022-06-23T04:23:04Z</dcterms:modified>
</cp:coreProperties>
</file>