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9 - Ship Case\"/>
    </mc:Choice>
  </mc:AlternateContent>
  <xr:revisionPtr revIDLastSave="0" documentId="8_{B9F44C59-4AF7-42FC-82F5-EFBF0DF0019B}"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58" i="13" l="1"/>
  <c r="Q58" i="13"/>
  <c r="R58" i="13"/>
  <c r="S58" i="13"/>
  <c r="T58" i="13"/>
  <c r="U58" i="13"/>
  <c r="V58" i="13"/>
  <c r="W58" i="13"/>
  <c r="X58" i="13"/>
  <c r="Y58" i="13"/>
  <c r="Z58" i="13"/>
  <c r="AA58" i="13"/>
  <c r="AB58" i="13"/>
  <c r="AC58" i="13"/>
  <c r="AD58" i="13"/>
  <c r="AE58" i="13"/>
  <c r="AF58" i="13"/>
  <c r="AG58" i="13"/>
  <c r="AH58" i="13"/>
  <c r="AI58" i="13"/>
  <c r="AJ58" i="13"/>
  <c r="AK58" i="13"/>
  <c r="AL58" i="13"/>
  <c r="O58" i="13"/>
  <c r="P55" i="13"/>
  <c r="Q55" i="13"/>
  <c r="R55" i="13"/>
  <c r="S55" i="13"/>
  <c r="T55" i="13"/>
  <c r="U55" i="13"/>
  <c r="V55" i="13"/>
  <c r="W55" i="13"/>
  <c r="X55" i="13"/>
  <c r="Y55" i="13"/>
  <c r="Z55" i="13"/>
  <c r="AA55" i="13"/>
  <c r="AB55" i="13"/>
  <c r="AC55" i="13"/>
  <c r="AD55" i="13"/>
  <c r="AE55" i="13"/>
  <c r="AF55" i="13"/>
  <c r="AG55" i="13"/>
  <c r="AH55" i="13"/>
  <c r="AI55" i="13"/>
  <c r="AJ55" i="13"/>
  <c r="AK55" i="13"/>
  <c r="AL55" i="13"/>
  <c r="O55" i="13"/>
  <c r="R444" i="13"/>
  <c r="Q444" i="13"/>
  <c r="P444" i="13"/>
  <c r="O444" i="13"/>
  <c r="S443" i="13"/>
  <c r="T443" i="13"/>
  <c r="L443" i="13" s="1"/>
  <c r="U443" i="13"/>
  <c r="V443" i="13"/>
  <c r="W443" i="13"/>
  <c r="X443" i="13"/>
  <c r="Y443" i="13"/>
  <c r="Z443" i="13"/>
  <c r="AA443" i="13"/>
  <c r="AB443" i="13"/>
  <c r="AC443" i="13"/>
  <c r="AD443" i="13"/>
  <c r="AE443" i="13"/>
  <c r="AF443" i="13"/>
  <c r="AG443" i="13"/>
  <c r="AH443" i="13"/>
  <c r="AI443" i="13"/>
  <c r="AJ443" i="13"/>
  <c r="AK443" i="13"/>
  <c r="AL443" i="13"/>
  <c r="AL442" i="13"/>
  <c r="AK442" i="13"/>
  <c r="AJ442" i="13"/>
  <c r="AI442" i="13"/>
  <c r="AH442" i="13"/>
  <c r="AG442" i="13"/>
  <c r="AF442" i="13"/>
  <c r="AE442" i="13"/>
  <c r="AD442" i="13"/>
  <c r="AC442" i="13"/>
  <c r="AB442" i="13"/>
  <c r="AA442" i="13"/>
  <c r="Z442" i="13"/>
  <c r="Y442" i="13"/>
  <c r="X442" i="13"/>
  <c r="W442" i="13"/>
  <c r="V442" i="13"/>
  <c r="U442" i="13"/>
  <c r="T442" i="13"/>
  <c r="S442" i="13"/>
  <c r="L442" i="13"/>
  <c r="K444" i="13"/>
  <c r="K443" i="13"/>
  <c r="K442" i="13"/>
  <c r="K441" i="13"/>
  <c r="R453" i="13"/>
  <c r="Q453" i="13"/>
  <c r="P453" i="13"/>
  <c r="O453" i="13"/>
  <c r="K453" i="13"/>
  <c r="AL452" i="13"/>
  <c r="K452" i="13"/>
  <c r="K451" i="13"/>
  <c r="K450" i="13"/>
  <c r="K449" i="13"/>
  <c r="K448" i="13"/>
  <c r="K447" i="13"/>
  <c r="R438" i="13"/>
  <c r="R452" i="13" s="1"/>
  <c r="Q438" i="13"/>
  <c r="Q452" i="13" s="1"/>
  <c r="P438" i="13"/>
  <c r="P452" i="13" s="1"/>
  <c r="O438" i="13"/>
  <c r="O452" i="13" s="1"/>
  <c r="AL438" i="13"/>
  <c r="K438" i="13"/>
  <c r="K435" i="13"/>
  <c r="K434" i="13"/>
  <c r="K433" i="13"/>
  <c r="K432" i="13"/>
  <c r="K431" i="13"/>
  <c r="K427" i="13"/>
  <c r="K426" i="13"/>
  <c r="K425" i="13"/>
  <c r="O424" i="13"/>
  <c r="K424" i="13"/>
  <c r="O405" i="13"/>
  <c r="K408" i="13"/>
  <c r="K407" i="13"/>
  <c r="K406" i="13"/>
  <c r="K405" i="13"/>
  <c r="O386" i="13"/>
  <c r="K389" i="13"/>
  <c r="K388" i="13"/>
  <c r="K387" i="13"/>
  <c r="K386" i="13"/>
  <c r="K370" i="13"/>
  <c r="K369" i="13"/>
  <c r="K368" i="13"/>
  <c r="K367" i="13"/>
  <c r="S441" i="13" l="1"/>
  <c r="S444" i="13" s="1"/>
  <c r="T441" i="13" s="1"/>
  <c r="T444" i="13" s="1"/>
  <c r="U441" i="13" s="1"/>
  <c r="U444" i="13" s="1"/>
  <c r="V441" i="13" s="1"/>
  <c r="V444" i="13" s="1"/>
  <c r="W441" i="13" s="1"/>
  <c r="W444" i="13" s="1"/>
  <c r="X441" i="13" s="1"/>
  <c r="X444" i="13" s="1"/>
  <c r="Y441" i="13" s="1"/>
  <c r="Y444" i="13" s="1"/>
  <c r="Z441" i="13" s="1"/>
  <c r="Z444" i="13" s="1"/>
  <c r="AA441" i="13" s="1"/>
  <c r="AA444" i="13" s="1"/>
  <c r="AB441" i="13" s="1"/>
  <c r="AB444" i="13" s="1"/>
  <c r="AC441" i="13" s="1"/>
  <c r="AC444" i="13" s="1"/>
  <c r="AD441" i="13" s="1"/>
  <c r="AD444" i="13" s="1"/>
  <c r="AE441" i="13" s="1"/>
  <c r="AE444" i="13" s="1"/>
  <c r="AF441" i="13" s="1"/>
  <c r="AF444" i="13" s="1"/>
  <c r="AG441" i="13" s="1"/>
  <c r="AG444" i="13" s="1"/>
  <c r="AH441" i="13" s="1"/>
  <c r="AH444" i="13" s="1"/>
  <c r="AI441" i="13" s="1"/>
  <c r="AI444" i="13" s="1"/>
  <c r="AJ441" i="13" s="1"/>
  <c r="AJ444" i="13" s="1"/>
  <c r="AK441" i="13" s="1"/>
  <c r="AK444" i="13" s="1"/>
  <c r="AL441" i="13" s="1"/>
  <c r="AL444" i="13" s="1"/>
  <c r="R351" i="13" l="1"/>
  <c r="R56" i="13" s="1"/>
  <c r="Q351" i="13"/>
  <c r="Q56" i="13" s="1"/>
  <c r="P351" i="13"/>
  <c r="P56" i="13" s="1"/>
  <c r="O351" i="13"/>
  <c r="O56" i="13" s="1"/>
  <c r="O343" i="13"/>
  <c r="O345" i="13" s="1"/>
  <c r="O350" i="13" s="1"/>
  <c r="K341" i="13"/>
  <c r="K345" i="13"/>
  <c r="K344" i="13"/>
  <c r="K343" i="13"/>
  <c r="O348" i="13"/>
  <c r="K351" i="13"/>
  <c r="K350" i="13"/>
  <c r="K349" i="13"/>
  <c r="K348" i="13"/>
  <c r="P309" i="13"/>
  <c r="Q309" i="13"/>
  <c r="R309" i="13"/>
  <c r="P310" i="13"/>
  <c r="Q310" i="13"/>
  <c r="R310" i="13"/>
  <c r="P311" i="13"/>
  <c r="Q311" i="13"/>
  <c r="R311" i="13"/>
  <c r="O311" i="13"/>
  <c r="O310" i="13"/>
  <c r="O309" i="13"/>
  <c r="P320" i="13"/>
  <c r="Q320" i="13"/>
  <c r="R320" i="13"/>
  <c r="O320" i="13"/>
  <c r="K329" i="13"/>
  <c r="K328" i="13"/>
  <c r="K327" i="13"/>
  <c r="K337" i="13"/>
  <c r="K335" i="13"/>
  <c r="K333" i="13"/>
  <c r="K330" i="13"/>
  <c r="K321" i="13"/>
  <c r="K320" i="13"/>
  <c r="K317" i="13"/>
  <c r="K315" i="13"/>
  <c r="K312" i="13"/>
  <c r="K311" i="13"/>
  <c r="K310" i="13"/>
  <c r="K309" i="13"/>
  <c r="K298" i="13"/>
  <c r="K297" i="13"/>
  <c r="K296" i="13"/>
  <c r="K295" i="13"/>
  <c r="R288" i="13"/>
  <c r="Q288" i="13"/>
  <c r="P288" i="13"/>
  <c r="O288" i="13"/>
  <c r="P277" i="13"/>
  <c r="Q277" i="13"/>
  <c r="R277" i="13"/>
  <c r="P278" i="13"/>
  <c r="Q278" i="13"/>
  <c r="R278" i="13"/>
  <c r="P279" i="13"/>
  <c r="Q279" i="13"/>
  <c r="R279" i="13"/>
  <c r="O279" i="13"/>
  <c r="O278" i="13"/>
  <c r="O277" i="13"/>
  <c r="K280" i="13"/>
  <c r="K279" i="13"/>
  <c r="K278" i="13"/>
  <c r="K277" i="13"/>
  <c r="K305" i="13"/>
  <c r="K303" i="13"/>
  <c r="K301" i="13"/>
  <c r="K289" i="13"/>
  <c r="K288" i="13"/>
  <c r="K285" i="13"/>
  <c r="K283" i="13"/>
  <c r="P272" i="13"/>
  <c r="P273" i="13" s="1"/>
  <c r="P50" i="13" s="1"/>
  <c r="Q272" i="13"/>
  <c r="Q273" i="13" s="1"/>
  <c r="Q50" i="13" s="1"/>
  <c r="R272" i="13"/>
  <c r="U273" i="13" s="1"/>
  <c r="U50" i="13" s="1"/>
  <c r="O272" i="13"/>
  <c r="O273" i="13" s="1"/>
  <c r="O50" i="13" s="1"/>
  <c r="K273" i="13"/>
  <c r="K272" i="13"/>
  <c r="K269" i="13"/>
  <c r="P268" i="13"/>
  <c r="P269" i="13" s="1"/>
  <c r="P49" i="13" s="1"/>
  <c r="Q268" i="13"/>
  <c r="Q269" i="13" s="1"/>
  <c r="Q49" i="13" s="1"/>
  <c r="R268" i="13"/>
  <c r="W269" i="13" s="1"/>
  <c r="W49" i="13" s="1"/>
  <c r="O268" i="13"/>
  <c r="O269" i="13" s="1"/>
  <c r="O49" i="13" s="1"/>
  <c r="K26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K72" i="13"/>
  <c r="K71" i="13"/>
  <c r="O68" i="13"/>
  <c r="K68" i="13"/>
  <c r="K67" i="13"/>
  <c r="K66" i="13"/>
  <c r="K65" i="13"/>
  <c r="K64"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415" i="13"/>
  <c r="M414" i="13"/>
  <c r="M413" i="13"/>
  <c r="M412" i="13"/>
  <c r="K421" i="13"/>
  <c r="K420" i="13"/>
  <c r="K419" i="13"/>
  <c r="K412" i="13"/>
  <c r="M396" i="13"/>
  <c r="M395" i="13"/>
  <c r="M394" i="13"/>
  <c r="M393" i="13"/>
  <c r="K402" i="13"/>
  <c r="K401" i="13"/>
  <c r="K400" i="13"/>
  <c r="K393" i="13"/>
  <c r="M377" i="13"/>
  <c r="M376" i="13"/>
  <c r="M375" i="13"/>
  <c r="M374" i="13"/>
  <c r="K383" i="13"/>
  <c r="K382" i="13"/>
  <c r="K381" i="13"/>
  <c r="K374" i="13"/>
  <c r="K364" i="13"/>
  <c r="K363" i="13"/>
  <c r="K362" i="13"/>
  <c r="M358" i="13"/>
  <c r="M357" i="13"/>
  <c r="M356" i="13"/>
  <c r="M355" i="13"/>
  <c r="K355"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R312" i="13" l="1"/>
  <c r="O312" i="13"/>
  <c r="R328" i="13"/>
  <c r="Q312" i="13"/>
  <c r="Q315" i="13" s="1"/>
  <c r="O329" i="13"/>
  <c r="Q327" i="13"/>
  <c r="P312" i="13"/>
  <c r="P315" i="13" s="1"/>
  <c r="L310" i="13"/>
  <c r="R280" i="13"/>
  <c r="R283" i="13" s="1"/>
  <c r="R285" i="13" s="1"/>
  <c r="R289" i="13" s="1"/>
  <c r="R290" i="13" s="1"/>
  <c r="R292" i="13" s="1"/>
  <c r="R304" i="13" s="1"/>
  <c r="R327" i="13"/>
  <c r="Q280" i="13"/>
  <c r="Q283" i="13" s="1"/>
  <c r="Q285" i="13" s="1"/>
  <c r="Q289" i="13" s="1"/>
  <c r="Q290" i="13" s="1"/>
  <c r="Q292" i="13" s="1"/>
  <c r="Q304" i="13" s="1"/>
  <c r="R329" i="13"/>
  <c r="Q328" i="13"/>
  <c r="P327" i="13"/>
  <c r="Q329" i="13"/>
  <c r="P328" i="13"/>
  <c r="P329" i="13"/>
  <c r="O327" i="13"/>
  <c r="R315" i="13"/>
  <c r="O328" i="13"/>
  <c r="L311" i="13"/>
  <c r="L279" i="13"/>
  <c r="L320" i="13"/>
  <c r="L309" i="13"/>
  <c r="O280" i="13"/>
  <c r="O283" i="13" s="1"/>
  <c r="O285" i="13" s="1"/>
  <c r="P280" i="13"/>
  <c r="P283" i="13" s="1"/>
  <c r="L277" i="13"/>
  <c r="L278" i="13"/>
  <c r="U269" i="13"/>
  <c r="U49" i="13" s="1"/>
  <c r="L288" i="13"/>
  <c r="AL269" i="13"/>
  <c r="AL49" i="13" s="1"/>
  <c r="AA269" i="13"/>
  <c r="AA49" i="13" s="1"/>
  <c r="W273" i="13"/>
  <c r="W50" i="13" s="1"/>
  <c r="R48" i="13"/>
  <c r="AC269" i="13"/>
  <c r="AC49" i="13" s="1"/>
  <c r="AE273" i="13"/>
  <c r="AE50" i="13" s="1"/>
  <c r="V273" i="13"/>
  <c r="V50" i="13" s="1"/>
  <c r="V269" i="13"/>
  <c r="V49" i="13" s="1"/>
  <c r="AK269" i="13"/>
  <c r="AK49" i="13" s="1"/>
  <c r="S273" i="13"/>
  <c r="S50" i="13" s="1"/>
  <c r="AI269" i="13"/>
  <c r="AI49" i="13" s="1"/>
  <c r="AL273" i="13"/>
  <c r="AL50" i="13" s="1"/>
  <c r="T273" i="13"/>
  <c r="T50" i="13" s="1"/>
  <c r="AD269" i="13"/>
  <c r="AD49" i="13" s="1"/>
  <c r="AJ269" i="13"/>
  <c r="AJ49" i="13" s="1"/>
  <c r="AB269" i="13"/>
  <c r="AB49" i="13" s="1"/>
  <c r="T269" i="13"/>
  <c r="T49" i="13" s="1"/>
  <c r="X273" i="13"/>
  <c r="X50" i="13" s="1"/>
  <c r="AF273" i="13"/>
  <c r="AF50" i="13" s="1"/>
  <c r="Y273" i="13"/>
  <c r="Y50" i="13" s="1"/>
  <c r="AG273" i="13"/>
  <c r="AG50" i="13" s="1"/>
  <c r="AH269" i="13"/>
  <c r="AH49" i="13" s="1"/>
  <c r="Z269" i="13"/>
  <c r="Z49" i="13" s="1"/>
  <c r="R273" i="13"/>
  <c r="R50" i="13" s="1"/>
  <c r="Z273" i="13"/>
  <c r="Z50" i="13" s="1"/>
  <c r="AH273" i="13"/>
  <c r="AH50" i="13" s="1"/>
  <c r="AG269" i="13"/>
  <c r="AG49" i="13" s="1"/>
  <c r="Y269" i="13"/>
  <c r="Y49" i="13" s="1"/>
  <c r="AA273" i="13"/>
  <c r="AA50" i="13" s="1"/>
  <c r="AI273" i="13"/>
  <c r="AI50" i="13" s="1"/>
  <c r="R269" i="13"/>
  <c r="R49" i="13" s="1"/>
  <c r="AF269" i="13"/>
  <c r="AF49" i="13" s="1"/>
  <c r="X269" i="13"/>
  <c r="X49" i="13" s="1"/>
  <c r="AB273" i="13"/>
  <c r="AB50" i="13" s="1"/>
  <c r="AJ273" i="13"/>
  <c r="AJ50" i="13" s="1"/>
  <c r="S269" i="13"/>
  <c r="S49" i="13" s="1"/>
  <c r="AE269" i="13"/>
  <c r="AE49" i="13" s="1"/>
  <c r="AC273" i="13"/>
  <c r="AC50" i="13" s="1"/>
  <c r="AK273" i="13"/>
  <c r="AK50" i="13" s="1"/>
  <c r="AD273" i="13"/>
  <c r="AD50" i="13" s="1"/>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O72" i="14"/>
  <c r="O73" i="14" s="1"/>
  <c r="M145" i="13"/>
  <c r="AC146" i="13" s="1"/>
  <c r="M141" i="13"/>
  <c r="AK142" i="13" s="1"/>
  <c r="Q330" i="13" l="1"/>
  <c r="L283" i="13"/>
  <c r="P330" i="13"/>
  <c r="R317" i="13"/>
  <c r="R321" i="13" s="1"/>
  <c r="R322" i="13" s="1"/>
  <c r="R324" i="13" s="1"/>
  <c r="R336" i="13" s="1"/>
  <c r="P317" i="13"/>
  <c r="P321" i="13" s="1"/>
  <c r="P322" i="13" s="1"/>
  <c r="P324" i="13" s="1"/>
  <c r="P336" i="13" s="1"/>
  <c r="O330" i="13"/>
  <c r="AC32" i="13"/>
  <c r="AC329" i="13"/>
  <c r="Q317" i="13"/>
  <c r="Q321" i="13" s="1"/>
  <c r="Q322" i="13" s="1"/>
  <c r="Q324" i="13" s="1"/>
  <c r="Q336" i="13" s="1"/>
  <c r="R330" i="13"/>
  <c r="AK31" i="13"/>
  <c r="AK328" i="13"/>
  <c r="P285" i="13"/>
  <c r="P289" i="13" s="1"/>
  <c r="P290" i="13" s="1"/>
  <c r="P292" i="13" s="1"/>
  <c r="P304" i="13" s="1"/>
  <c r="O315" i="13"/>
  <c r="O317" i="13" s="1"/>
  <c r="L312" i="13"/>
  <c r="L280" i="13"/>
  <c r="O289" i="13"/>
  <c r="O290" i="13" s="1"/>
  <c r="S264" i="13"/>
  <c r="S265" i="13" s="1"/>
  <c r="S48" i="13" s="1"/>
  <c r="L259" i="13"/>
  <c r="M190" i="13"/>
  <c r="X142" i="13"/>
  <c r="AB142" i="13"/>
  <c r="AA146" i="13"/>
  <c r="U142" i="13"/>
  <c r="AK146" i="13"/>
  <c r="AJ142" i="13"/>
  <c r="V142" i="13"/>
  <c r="AI142" i="13"/>
  <c r="AJ146" i="13"/>
  <c r="W142" i="13"/>
  <c r="AD146" i="13"/>
  <c r="Y142" i="13"/>
  <c r="S142" i="13"/>
  <c r="AF146" i="13"/>
  <c r="AH146" i="13"/>
  <c r="AB146" i="13"/>
  <c r="AL142" i="13"/>
  <c r="Z146" i="13"/>
  <c r="AE146" i="13"/>
  <c r="AC142" i="13"/>
  <c r="AG146" i="13"/>
  <c r="AL146" i="13"/>
  <c r="T142" i="13"/>
  <c r="AE142" i="13"/>
  <c r="AD142" i="13"/>
  <c r="AG142" i="13"/>
  <c r="Y146" i="13"/>
  <c r="AA142" i="13"/>
  <c r="AF142" i="13"/>
  <c r="AH142" i="13"/>
  <c r="Z142" i="13"/>
  <c r="AI146" i="13"/>
  <c r="X146" i="13"/>
  <c r="W146" i="13"/>
  <c r="V146" i="13"/>
  <c r="U146" i="13"/>
  <c r="T146" i="13"/>
  <c r="S146" i="13"/>
  <c r="T31" i="13" l="1"/>
  <c r="T328" i="13"/>
  <c r="V31" i="13"/>
  <c r="V328" i="13"/>
  <c r="AL32" i="13"/>
  <c r="AL329" i="13"/>
  <c r="AF32" i="13"/>
  <c r="AF329" i="13"/>
  <c r="AJ31" i="13"/>
  <c r="AJ328" i="13"/>
  <c r="AH31" i="13"/>
  <c r="AH328" i="13"/>
  <c r="AF31" i="13"/>
  <c r="AF328" i="13"/>
  <c r="AK32" i="13"/>
  <c r="AK329" i="13"/>
  <c r="Y31" i="13"/>
  <c r="Y328" i="13"/>
  <c r="U31" i="13"/>
  <c r="U328" i="13"/>
  <c r="Y32" i="13"/>
  <c r="Y329" i="13"/>
  <c r="AA32" i="13"/>
  <c r="AA329" i="13"/>
  <c r="AA31" i="13"/>
  <c r="AA328" i="13"/>
  <c r="AG31" i="13"/>
  <c r="AG328" i="13"/>
  <c r="AB31" i="13"/>
  <c r="AB328" i="13"/>
  <c r="Z31" i="13"/>
  <c r="Z328" i="13"/>
  <c r="AH32" i="13"/>
  <c r="AH329" i="13"/>
  <c r="S32" i="13"/>
  <c r="S329" i="13"/>
  <c r="T32" i="13"/>
  <c r="T329" i="13"/>
  <c r="AG32" i="13"/>
  <c r="AG329" i="13"/>
  <c r="S31" i="13"/>
  <c r="S328" i="13"/>
  <c r="U32" i="13"/>
  <c r="U329" i="13"/>
  <c r="V32" i="13"/>
  <c r="V329" i="13"/>
  <c r="AD32" i="13"/>
  <c r="AD329" i="13"/>
  <c r="Z32" i="13"/>
  <c r="Z329" i="13"/>
  <c r="X32" i="13"/>
  <c r="X329" i="13"/>
  <c r="AL31" i="13"/>
  <c r="AL328" i="13"/>
  <c r="AJ32" i="13"/>
  <c r="AJ329" i="13"/>
  <c r="X31" i="13"/>
  <c r="X328" i="13"/>
  <c r="AC31" i="13"/>
  <c r="AC328" i="13"/>
  <c r="AE32" i="13"/>
  <c r="AE329" i="13"/>
  <c r="W32" i="13"/>
  <c r="W329" i="13"/>
  <c r="W31" i="13"/>
  <c r="W328" i="13"/>
  <c r="AD31" i="13"/>
  <c r="AD328" i="13"/>
  <c r="AI32" i="13"/>
  <c r="AI329" i="13"/>
  <c r="AE31" i="13"/>
  <c r="AE328" i="13"/>
  <c r="AB32" i="13"/>
  <c r="AB329" i="13"/>
  <c r="AI31" i="13"/>
  <c r="AI328" i="13"/>
  <c r="L285" i="13"/>
  <c r="L315" i="13"/>
  <c r="L289" i="13"/>
  <c r="O292" i="13"/>
  <c r="O304" i="13" s="1"/>
  <c r="M291" i="13"/>
  <c r="AA191" i="13"/>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L329" i="13" l="1"/>
  <c r="L328" i="13"/>
  <c r="L317" i="13"/>
  <c r="O321" i="13"/>
  <c r="V292" i="13"/>
  <c r="V304" i="13" s="1"/>
  <c r="U292" i="13"/>
  <c r="U304" i="13" s="1"/>
  <c r="T292" i="13"/>
  <c r="T304" i="13" s="1"/>
  <c r="S292" i="13"/>
  <c r="S304" i="13" s="1"/>
  <c r="W292" i="13"/>
  <c r="W304" i="13" s="1"/>
  <c r="AH292" i="13"/>
  <c r="AH304" i="13" s="1"/>
  <c r="Z292" i="13"/>
  <c r="Z304" i="13" s="1"/>
  <c r="AA292" i="13"/>
  <c r="AA304" i="13" s="1"/>
  <c r="AG292" i="13"/>
  <c r="AG304" i="13" s="1"/>
  <c r="Y292" i="13"/>
  <c r="Y304" i="13" s="1"/>
  <c r="AF292" i="13"/>
  <c r="AF304" i="13" s="1"/>
  <c r="X292" i="13"/>
  <c r="X304" i="13" s="1"/>
  <c r="AE292" i="13"/>
  <c r="AE304" i="13" s="1"/>
  <c r="AL292" i="13"/>
  <c r="AL304" i="13" s="1"/>
  <c r="AD292" i="13"/>
  <c r="AD304" i="13" s="1"/>
  <c r="AK292" i="13"/>
  <c r="AK304" i="13" s="1"/>
  <c r="AC292" i="13"/>
  <c r="AC304" i="13" s="1"/>
  <c r="AI292" i="13"/>
  <c r="AI304" i="13" s="1"/>
  <c r="AJ292" i="13"/>
  <c r="AJ304" i="13" s="1"/>
  <c r="AB292" i="13"/>
  <c r="AB304" i="13" s="1"/>
  <c r="R132" i="13"/>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Q104" i="13"/>
  <c r="P104" i="13"/>
  <c r="O104" i="13"/>
  <c r="K95" i="15"/>
  <c r="K47" i="15"/>
  <c r="M99" i="13"/>
  <c r="M103" i="13" s="1"/>
  <c r="K99" i="13"/>
  <c r="K97" i="13"/>
  <c r="K104" i="13"/>
  <c r="K103" i="13"/>
  <c r="R93" i="13"/>
  <c r="Q93" i="13"/>
  <c r="P93" i="13"/>
  <c r="O93" i="13"/>
  <c r="S93" i="13"/>
  <c r="T93" i="13"/>
  <c r="U93" i="13"/>
  <c r="V93" i="13"/>
  <c r="W93" i="13"/>
  <c r="X93" i="13"/>
  <c r="Y93" i="13"/>
  <c r="Z93" i="13"/>
  <c r="AA93" i="13"/>
  <c r="AB93" i="13"/>
  <c r="AC93" i="13"/>
  <c r="AD93" i="13"/>
  <c r="AE93" i="13"/>
  <c r="AF93" i="13"/>
  <c r="AG93" i="13"/>
  <c r="AH93" i="13"/>
  <c r="AI93" i="13"/>
  <c r="AJ93" i="13"/>
  <c r="AK93" i="13"/>
  <c r="AL93" i="13"/>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O24" i="13" l="1"/>
  <c r="O297" i="13"/>
  <c r="AL23" i="13"/>
  <c r="AL296" i="13"/>
  <c r="AD23" i="13"/>
  <c r="AD296" i="13"/>
  <c r="V23" i="13"/>
  <c r="V296" i="13"/>
  <c r="P297" i="13"/>
  <c r="P24" i="13"/>
  <c r="AE296" i="13"/>
  <c r="AE23" i="13"/>
  <c r="AK296" i="13"/>
  <c r="AK23" i="13"/>
  <c r="AB296" i="13"/>
  <c r="AB23" i="13"/>
  <c r="T296" i="13"/>
  <c r="T23" i="13"/>
  <c r="W296" i="13"/>
  <c r="W23" i="13"/>
  <c r="AI23" i="13"/>
  <c r="AI296" i="13"/>
  <c r="AA23" i="13"/>
  <c r="AA296" i="13"/>
  <c r="S23" i="13"/>
  <c r="S296" i="13"/>
  <c r="R296" i="13"/>
  <c r="R23" i="13"/>
  <c r="AC296" i="13"/>
  <c r="AC23" i="13"/>
  <c r="AH296" i="13"/>
  <c r="AH23" i="13"/>
  <c r="Z296" i="13"/>
  <c r="Z23" i="13"/>
  <c r="O23" i="13"/>
  <c r="O296" i="13"/>
  <c r="U296" i="13"/>
  <c r="U23" i="13"/>
  <c r="AJ296" i="13"/>
  <c r="AJ23" i="13"/>
  <c r="R24" i="13"/>
  <c r="R297" i="13"/>
  <c r="AG23" i="13"/>
  <c r="AG296" i="13"/>
  <c r="Y23" i="13"/>
  <c r="Y296" i="13"/>
  <c r="P23" i="13"/>
  <c r="P296" i="13"/>
  <c r="L321" i="13"/>
  <c r="O322" i="13"/>
  <c r="Q24" i="13"/>
  <c r="Q297" i="13"/>
  <c r="AF23" i="13"/>
  <c r="AF296" i="13"/>
  <c r="X23" i="13"/>
  <c r="X296" i="13"/>
  <c r="Q23" i="13"/>
  <c r="Q296" i="13"/>
  <c r="P397" i="15"/>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P128" i="15"/>
  <c r="Q128" i="15"/>
  <c r="R128" i="15"/>
  <c r="Q162" i="15"/>
  <c r="Q89" i="13" s="1"/>
  <c r="P162" i="15"/>
  <c r="P89" i="13" s="1"/>
  <c r="R162" i="15"/>
  <c r="R89" i="13" s="1"/>
  <c r="O128" i="15"/>
  <c r="L93" i="13"/>
  <c r="R22" i="13" l="1"/>
  <c r="R333" i="13"/>
  <c r="R335" i="13" s="1"/>
  <c r="R337" i="13" s="1"/>
  <c r="R57" i="13" s="1"/>
  <c r="R295" i="13"/>
  <c r="R298" i="13" s="1"/>
  <c r="R301" i="13" s="1"/>
  <c r="Q295" i="13"/>
  <c r="Q298" i="13" s="1"/>
  <c r="Q301" i="13" s="1"/>
  <c r="Q333" i="13"/>
  <c r="Q335" i="13" s="1"/>
  <c r="Q337" i="13" s="1"/>
  <c r="Q57" i="13" s="1"/>
  <c r="Q22" i="13"/>
  <c r="P333" i="13"/>
  <c r="P335" i="13" s="1"/>
  <c r="P337" i="13" s="1"/>
  <c r="P57" i="13" s="1"/>
  <c r="P22" i="13"/>
  <c r="P295" i="13"/>
  <c r="P298" i="13" s="1"/>
  <c r="P301" i="13" s="1"/>
  <c r="L296" i="13"/>
  <c r="O295" i="13"/>
  <c r="O22" i="13"/>
  <c r="O324" i="13"/>
  <c r="O336" i="13" s="1"/>
  <c r="M323" i="13"/>
  <c r="R85" i="13"/>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X324" i="13" l="1"/>
  <c r="X336" i="13" s="1"/>
  <c r="W324" i="13"/>
  <c r="W336" i="13" s="1"/>
  <c r="V324" i="13"/>
  <c r="V336" i="13" s="1"/>
  <c r="U324" i="13"/>
  <c r="U336" i="13" s="1"/>
  <c r="T324" i="13"/>
  <c r="T336" i="13" s="1"/>
  <c r="S324" i="13"/>
  <c r="S336" i="13" s="1"/>
  <c r="AH324" i="13"/>
  <c r="AH336" i="13" s="1"/>
  <c r="Z324" i="13"/>
  <c r="Z336" i="13" s="1"/>
  <c r="AG324" i="13"/>
  <c r="AG336" i="13" s="1"/>
  <c r="Y324" i="13"/>
  <c r="Y336" i="13" s="1"/>
  <c r="AE324" i="13"/>
  <c r="AE336" i="13" s="1"/>
  <c r="AJ324" i="13"/>
  <c r="AJ336" i="13" s="1"/>
  <c r="AB324" i="13"/>
  <c r="AB336" i="13" s="1"/>
  <c r="AI324" i="13"/>
  <c r="AI336" i="13" s="1"/>
  <c r="AA324" i="13"/>
  <c r="AA336" i="13" s="1"/>
  <c r="AL324" i="13"/>
  <c r="AL336" i="13" s="1"/>
  <c r="AK324" i="13"/>
  <c r="AK336" i="13" s="1"/>
  <c r="AF324" i="13"/>
  <c r="AF336" i="13" s="1"/>
  <c r="AD324" i="13"/>
  <c r="AD336" i="13" s="1"/>
  <c r="AC324" i="13"/>
  <c r="AC336" i="13" s="1"/>
  <c r="O298" i="13"/>
  <c r="Y193" i="15"/>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301" i="13" l="1"/>
  <c r="O333" i="13"/>
  <c r="O81" i="13"/>
  <c r="O19" i="13" s="1"/>
  <c r="O21" i="13" s="1"/>
  <c r="R81" i="13"/>
  <c r="R19" i="13" s="1"/>
  <c r="R21" i="13" s="1"/>
  <c r="Q81" i="13"/>
  <c r="Q19" i="13" s="1"/>
  <c r="Q21" i="13" s="1"/>
  <c r="P81" i="13"/>
  <c r="P19" i="13" s="1"/>
  <c r="P21"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P303" i="13" l="1"/>
  <c r="P305" i="13" s="1"/>
  <c r="P54" i="13" s="1"/>
  <c r="Q303" i="13"/>
  <c r="Q305" i="13" s="1"/>
  <c r="Q54" i="13" s="1"/>
  <c r="R303" i="13"/>
  <c r="R305" i="13" s="1"/>
  <c r="R54" i="13" s="1"/>
  <c r="R61" i="13" s="1"/>
  <c r="R72" i="13" s="1"/>
  <c r="O335" i="13"/>
  <c r="O337" i="13" s="1"/>
  <c r="O57" i="13" s="1"/>
  <c r="O303" i="13"/>
  <c r="O305" i="13" s="1"/>
  <c r="O54" i="13" s="1"/>
  <c r="P207" i="13"/>
  <c r="P209" i="13" s="1"/>
  <c r="O207" i="13"/>
  <c r="O209" i="13" s="1"/>
  <c r="O211" i="13" s="1"/>
  <c r="Q207" i="13"/>
  <c r="Q209" i="13" s="1"/>
  <c r="R207" i="13"/>
  <c r="R209" i="13" s="1"/>
  <c r="P194" i="13"/>
  <c r="P196" i="13" s="1"/>
  <c r="P198" i="13" s="1"/>
  <c r="P44" i="13" s="1"/>
  <c r="P51" i="13" s="1"/>
  <c r="Q194" i="13"/>
  <c r="Q196" i="13" s="1"/>
  <c r="Q198" i="13" s="1"/>
  <c r="Q44" i="13" s="1"/>
  <c r="Q51" i="13" s="1"/>
  <c r="R194" i="13"/>
  <c r="R196" i="13" s="1"/>
  <c r="R198" i="13" s="1"/>
  <c r="R44" i="13" s="1"/>
  <c r="O194" i="13"/>
  <c r="O196" i="13" s="1"/>
  <c r="O198" i="13" s="1"/>
  <c r="O44" i="13" s="1"/>
  <c r="O51"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O61" i="13" l="1"/>
  <c r="O72" i="13" s="1"/>
  <c r="Q61" i="13"/>
  <c r="Q72" i="13" s="1"/>
  <c r="P61" i="13"/>
  <c r="P72" i="13" s="1"/>
  <c r="R51" i="13"/>
  <c r="R71" i="13" s="1"/>
  <c r="R73" i="13" s="1"/>
  <c r="O71" i="13"/>
  <c r="Q71" i="13"/>
  <c r="P71" i="13"/>
  <c r="AB193" i="15"/>
  <c r="AB227" i="15" s="1"/>
  <c r="AB255" i="15" s="1"/>
  <c r="AA211" i="15"/>
  <c r="Y269" i="15"/>
  <c r="Y240" i="15"/>
  <c r="Y268" i="15" s="1"/>
  <c r="AA192" i="15"/>
  <c r="AA226" i="15" s="1"/>
  <c r="AA254" i="15" s="1"/>
  <c r="Z210" i="15"/>
  <c r="Z241" i="15"/>
  <c r="Z269" i="15" s="1"/>
  <c r="Q73" i="13" l="1"/>
  <c r="P73" i="13"/>
  <c r="O73" i="13"/>
  <c r="P210" i="13"/>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425" i="13" l="1"/>
  <c r="O406" i="13"/>
  <c r="O387" i="13"/>
  <c r="O207" i="15"/>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99" i="13"/>
  <c r="O401" i="13" s="1"/>
  <c r="O151" i="13" s="1"/>
  <c r="O380" i="13"/>
  <c r="O418" i="13"/>
  <c r="O361" i="13"/>
  <c r="O362" i="13" s="1"/>
  <c r="O431"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425" i="13" l="1"/>
  <c r="P387" i="13"/>
  <c r="P406" i="13"/>
  <c r="O369" i="13"/>
  <c r="P203" i="15"/>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400" i="13"/>
  <c r="O433" i="13" s="1"/>
  <c r="O420" i="13"/>
  <c r="O152" i="13" s="1"/>
  <c r="O419" i="13"/>
  <c r="P399" i="13"/>
  <c r="P400" i="13" s="1"/>
  <c r="P380" i="13"/>
  <c r="P418" i="13"/>
  <c r="P361" i="13"/>
  <c r="P362" i="13" s="1"/>
  <c r="O363" i="13"/>
  <c r="O381" i="13"/>
  <c r="O432" i="13" s="1"/>
  <c r="O382"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P369" i="13" l="1"/>
  <c r="P431" i="13"/>
  <c r="P407" i="13"/>
  <c r="P433" i="13"/>
  <c r="O426" i="13"/>
  <c r="O427" i="13" s="1"/>
  <c r="O434" i="13"/>
  <c r="O402" i="13"/>
  <c r="O407" i="13"/>
  <c r="O408" i="13" s="1"/>
  <c r="O388" i="13"/>
  <c r="O389" i="13" s="1"/>
  <c r="O448" i="13" s="1"/>
  <c r="Q206" i="15"/>
  <c r="R182" i="15"/>
  <c r="R216" i="15" s="1"/>
  <c r="R244" i="15" s="1"/>
  <c r="R188" i="15"/>
  <c r="R222" i="15" s="1"/>
  <c r="R250" i="15" s="1"/>
  <c r="O421" i="13"/>
  <c r="Q208" i="15"/>
  <c r="Q238" i="15" s="1"/>
  <c r="R190" i="15"/>
  <c r="R224" i="15" s="1"/>
  <c r="R252" i="15" s="1"/>
  <c r="Q201" i="15"/>
  <c r="R183" i="15"/>
  <c r="R217" i="15" s="1"/>
  <c r="R245" i="15" s="1"/>
  <c r="Q200" i="15"/>
  <c r="Q230" i="15" s="1"/>
  <c r="O364" i="13"/>
  <c r="O149" i="13"/>
  <c r="O153" i="13" s="1"/>
  <c r="P401" i="13"/>
  <c r="P151" i="13" s="1"/>
  <c r="P420" i="13"/>
  <c r="P152" i="13" s="1"/>
  <c r="P419" i="13"/>
  <c r="P363" i="13"/>
  <c r="O383" i="13"/>
  <c r="P382" i="13"/>
  <c r="P150" i="13" s="1"/>
  <c r="P381"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P405" i="13" l="1"/>
  <c r="P408" i="13" s="1"/>
  <c r="P449" i="13" s="1"/>
  <c r="O449" i="13"/>
  <c r="P424" i="13"/>
  <c r="O450" i="13"/>
  <c r="P388" i="13"/>
  <c r="P432" i="13"/>
  <c r="P426" i="13"/>
  <c r="P427" i="13" s="1"/>
  <c r="P434" i="13"/>
  <c r="O435" i="13"/>
  <c r="Q425" i="13"/>
  <c r="Q405" i="13"/>
  <c r="Q387" i="13"/>
  <c r="Q406" i="13"/>
  <c r="P29" i="13"/>
  <c r="P33" i="13" s="1"/>
  <c r="O29" i="13"/>
  <c r="O33" i="13" s="1"/>
  <c r="R208" i="15"/>
  <c r="R238" i="15" s="1"/>
  <c r="S188" i="15"/>
  <c r="S222" i="15" s="1"/>
  <c r="S250" i="15" s="1"/>
  <c r="S190" i="15"/>
  <c r="S224" i="15" s="1"/>
  <c r="S252" i="15" s="1"/>
  <c r="P421" i="13"/>
  <c r="P402" i="13"/>
  <c r="S183" i="15"/>
  <c r="S217" i="15" s="1"/>
  <c r="S245" i="15" s="1"/>
  <c r="R201" i="15"/>
  <c r="R231" i="15" s="1"/>
  <c r="O35" i="13"/>
  <c r="P364" i="13"/>
  <c r="P149" i="13"/>
  <c r="P153" i="13" s="1"/>
  <c r="P35" i="13" s="1"/>
  <c r="Q399" i="13"/>
  <c r="Q400" i="13" s="1"/>
  <c r="Q418" i="13"/>
  <c r="Q361" i="13"/>
  <c r="Q363" i="13" s="1"/>
  <c r="Q149" i="13" s="1"/>
  <c r="Q380" i="13"/>
  <c r="P383"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Q424" i="13" l="1"/>
  <c r="P450" i="13"/>
  <c r="P435" i="13"/>
  <c r="Q407" i="13"/>
  <c r="Q433" i="13"/>
  <c r="Q408" i="13"/>
  <c r="P37" i="13"/>
  <c r="O37" i="13"/>
  <c r="O135" i="13"/>
  <c r="P136" i="13" s="1"/>
  <c r="S201" i="15"/>
  <c r="T183" i="15"/>
  <c r="T217" i="15" s="1"/>
  <c r="T245" i="15" s="1"/>
  <c r="O102" i="13"/>
  <c r="O222" i="13"/>
  <c r="O227" i="13"/>
  <c r="O234" i="13"/>
  <c r="O239" i="13"/>
  <c r="P135" i="13"/>
  <c r="Q136" i="13" s="1"/>
  <c r="Q401" i="13"/>
  <c r="Q151" i="13" s="1"/>
  <c r="Q419" i="13"/>
  <c r="Q420" i="13"/>
  <c r="Q152" i="13" s="1"/>
  <c r="Q362" i="13"/>
  <c r="Q431" i="13" s="1"/>
  <c r="Q382" i="13"/>
  <c r="Q150" i="13" s="1"/>
  <c r="Q381" i="13"/>
  <c r="Q432" i="13" s="1"/>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R405" i="13" l="1"/>
  <c r="Q449" i="13"/>
  <c r="Q426" i="13"/>
  <c r="Q427" i="13" s="1"/>
  <c r="Q450" i="13" s="1"/>
  <c r="Q434" i="13"/>
  <c r="R387" i="13"/>
  <c r="R425" i="13"/>
  <c r="R424" i="13"/>
  <c r="R406" i="13"/>
  <c r="Q364" i="13"/>
  <c r="Q369" i="13"/>
  <c r="Q388" i="13"/>
  <c r="P102" i="13"/>
  <c r="P239" i="13"/>
  <c r="P234" i="13"/>
  <c r="P235" i="13" s="1"/>
  <c r="P222" i="13"/>
  <c r="P223" i="13" s="1"/>
  <c r="P227" i="13"/>
  <c r="O235" i="13"/>
  <c r="O223" i="13"/>
  <c r="Q421" i="13"/>
  <c r="Q402" i="13"/>
  <c r="O172" i="13"/>
  <c r="O174" i="13" s="1"/>
  <c r="Q153" i="13"/>
  <c r="Q35" i="13" s="1"/>
  <c r="R361" i="13"/>
  <c r="R362" i="13" s="1"/>
  <c r="R399" i="13"/>
  <c r="R401" i="13" s="1"/>
  <c r="R151" i="13" s="1"/>
  <c r="R380" i="13"/>
  <c r="R418" i="13"/>
  <c r="Q383"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R369" i="13" l="1"/>
  <c r="R431" i="13"/>
  <c r="Q435" i="13"/>
  <c r="O38" i="13"/>
  <c r="O39" i="13" s="1"/>
  <c r="O341" i="13"/>
  <c r="O349" i="13"/>
  <c r="Q37" i="13"/>
  <c r="P172" i="13"/>
  <c r="P174" i="13" s="1"/>
  <c r="R363" i="13"/>
  <c r="R149" i="13" s="1"/>
  <c r="R400" i="13"/>
  <c r="R433" i="13" s="1"/>
  <c r="R419" i="13"/>
  <c r="R420" i="13"/>
  <c r="R152" i="13" s="1"/>
  <c r="R381" i="13"/>
  <c r="R432" i="13" s="1"/>
  <c r="R382"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R426" i="13" l="1"/>
  <c r="R434" i="13"/>
  <c r="R435" i="13"/>
  <c r="R427" i="13"/>
  <c r="S425" i="13"/>
  <c r="S406" i="13"/>
  <c r="R402" i="13"/>
  <c r="R407" i="13"/>
  <c r="R408" i="13" s="1"/>
  <c r="R449" i="13" s="1"/>
  <c r="S387" i="13"/>
  <c r="R388" i="13"/>
  <c r="P38" i="13"/>
  <c r="P39" i="13" s="1"/>
  <c r="P341" i="13"/>
  <c r="P349" i="13"/>
  <c r="P348" i="13"/>
  <c r="Q348" i="13" s="1"/>
  <c r="P343" i="13"/>
  <c r="O344" i="13"/>
  <c r="Q102" i="13"/>
  <c r="Q222" i="13"/>
  <c r="Q234" i="13"/>
  <c r="Q239" i="13"/>
  <c r="Q227" i="13"/>
  <c r="R421" i="13"/>
  <c r="S328" i="15"/>
  <c r="S342" i="15" s="1"/>
  <c r="S358" i="15" s="1"/>
  <c r="S380" i="15" s="1"/>
  <c r="S396" i="15" s="1"/>
  <c r="R364" i="13"/>
  <c r="R153" i="13"/>
  <c r="S418" i="13"/>
  <c r="S361" i="13"/>
  <c r="S363" i="13" s="1"/>
  <c r="S149" i="13" s="1"/>
  <c r="S399" i="13"/>
  <c r="S400" i="13" s="1"/>
  <c r="S380" i="13"/>
  <c r="R383"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R26" i="13" s="1"/>
  <c r="R29" i="13" s="1"/>
  <c r="R33" i="13" s="1"/>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S424" i="13" l="1"/>
  <c r="R450" i="13"/>
  <c r="S407" i="13"/>
  <c r="S433" i="13"/>
  <c r="P345" i="13"/>
  <c r="P350" i="13" s="1"/>
  <c r="Q343" i="13"/>
  <c r="P344" i="13"/>
  <c r="Q235" i="13"/>
  <c r="Q223" i="13"/>
  <c r="S401" i="13"/>
  <c r="S151" i="13" s="1"/>
  <c r="S362" i="13"/>
  <c r="S431" i="13" s="1"/>
  <c r="R35" i="13"/>
  <c r="S420" i="13"/>
  <c r="S152" i="13" s="1"/>
  <c r="S419" i="13"/>
  <c r="S381" i="13"/>
  <c r="S432" i="13" s="1"/>
  <c r="S382" i="13"/>
  <c r="S150" i="13" s="1"/>
  <c r="S370" i="15"/>
  <c r="S386" i="15" s="1"/>
  <c r="S379" i="15"/>
  <c r="S395" i="15" s="1"/>
  <c r="S369" i="15"/>
  <c r="S385" i="15" s="1"/>
  <c r="T363" i="15"/>
  <c r="S351" i="15"/>
  <c r="S161" i="13" s="1"/>
  <c r="S163" i="13" s="1"/>
  <c r="S168" i="13" s="1"/>
  <c r="S349" i="15"/>
  <c r="S350" i="15"/>
  <c r="T304" i="15"/>
  <c r="T309" i="15"/>
  <c r="S343" i="15"/>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S426" i="13" l="1"/>
  <c r="S427" i="13" s="1"/>
  <c r="S434" i="13"/>
  <c r="S435" i="13"/>
  <c r="T425" i="13"/>
  <c r="S405" i="13"/>
  <c r="T387" i="13"/>
  <c r="T406" i="13"/>
  <c r="S388" i="13"/>
  <c r="S364" i="13"/>
  <c r="S369" i="13"/>
  <c r="Q345" i="13"/>
  <c r="Q350" i="13" s="1"/>
  <c r="R37" i="13"/>
  <c r="R102" i="13"/>
  <c r="R222" i="13"/>
  <c r="R227" i="13"/>
  <c r="R234" i="13"/>
  <c r="R239" i="13"/>
  <c r="S421" i="13"/>
  <c r="T317" i="15"/>
  <c r="S402" i="13"/>
  <c r="T318" i="15"/>
  <c r="T327" i="15"/>
  <c r="T341" i="15" s="1"/>
  <c r="T357" i="15" s="1"/>
  <c r="Q172" i="13"/>
  <c r="Q174" i="13" s="1"/>
  <c r="S153" i="13"/>
  <c r="S35" i="13" s="1"/>
  <c r="T380" i="13"/>
  <c r="T399" i="13"/>
  <c r="T401" i="13" s="1"/>
  <c r="T151" i="13" s="1"/>
  <c r="T418" i="13"/>
  <c r="T361" i="13"/>
  <c r="T363" i="13" s="1"/>
  <c r="T149" i="13" s="1"/>
  <c r="S383"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S26" i="13" s="1"/>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T424" i="13" l="1"/>
  <c r="S450" i="13"/>
  <c r="S408" i="13"/>
  <c r="Q341" i="13"/>
  <c r="Q349" i="13"/>
  <c r="S295" i="13"/>
  <c r="S22" i="13"/>
  <c r="S251" i="13"/>
  <c r="S252" i="13" s="1"/>
  <c r="R235" i="13"/>
  <c r="M236" i="13" s="1"/>
  <c r="M240" i="13" s="1"/>
  <c r="L234" i="13"/>
  <c r="R223" i="13"/>
  <c r="M224" i="13" s="1"/>
  <c r="M228" i="13" s="1"/>
  <c r="L222" i="13"/>
  <c r="Q38" i="13"/>
  <c r="Q39" i="13" s="1"/>
  <c r="T400" i="13"/>
  <c r="T433" i="13" s="1"/>
  <c r="T420" i="13"/>
  <c r="T152" i="13" s="1"/>
  <c r="T419" i="13"/>
  <c r="T362" i="13"/>
  <c r="T431" i="13" s="1"/>
  <c r="T382" i="13"/>
  <c r="T150" i="13" s="1"/>
  <c r="T381" i="13"/>
  <c r="T371" i="15"/>
  <c r="T387" i="15" s="1"/>
  <c r="T380" i="15"/>
  <c r="T396" i="15" s="1"/>
  <c r="T370" i="15"/>
  <c r="T386" i="15" s="1"/>
  <c r="T379" i="15"/>
  <c r="T395" i="15" s="1"/>
  <c r="T372" i="15"/>
  <c r="T388" i="15" s="1"/>
  <c r="T369" i="15"/>
  <c r="T385" i="15" s="1"/>
  <c r="S132" i="13"/>
  <c r="S28" i="13" s="1"/>
  <c r="S138" i="13"/>
  <c r="T351" i="15"/>
  <c r="T161" i="13" s="1"/>
  <c r="T163" i="13" s="1"/>
  <c r="T168" i="13" s="1"/>
  <c r="U363" i="15"/>
  <c r="U313" i="15"/>
  <c r="U327" i="15" s="1"/>
  <c r="U289" i="15"/>
  <c r="T343" i="15"/>
  <c r="U295" i="15"/>
  <c r="U310" i="15"/>
  <c r="U291" i="15"/>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405" i="13" l="1"/>
  <c r="S449" i="13"/>
  <c r="T426" i="13"/>
  <c r="T427" i="13" s="1"/>
  <c r="T434" i="13"/>
  <c r="T388" i="13"/>
  <c r="T432" i="13"/>
  <c r="T435" i="13" s="1"/>
  <c r="S438" i="13" s="1"/>
  <c r="S452" i="13" s="1"/>
  <c r="U425" i="13"/>
  <c r="T402" i="13"/>
  <c r="T407" i="13"/>
  <c r="T408" i="13" s="1"/>
  <c r="T449" i="13" s="1"/>
  <c r="U406" i="13"/>
  <c r="U387" i="13"/>
  <c r="T364" i="13"/>
  <c r="T369" i="13"/>
  <c r="R348" i="13"/>
  <c r="R343" i="13"/>
  <c r="Q344" i="13"/>
  <c r="S30" i="13"/>
  <c r="S327" i="13"/>
  <c r="T262" i="13"/>
  <c r="T249" i="13"/>
  <c r="S47" i="13"/>
  <c r="S102" i="13"/>
  <c r="S104" i="13" s="1"/>
  <c r="S239" i="13"/>
  <c r="S241" i="13" s="1"/>
  <c r="S46" i="13" s="1"/>
  <c r="S227" i="13"/>
  <c r="S229" i="13" s="1"/>
  <c r="S45" i="13" s="1"/>
  <c r="T153" i="13"/>
  <c r="T35" i="13" s="1"/>
  <c r="S21" i="13"/>
  <c r="T383" i="13"/>
  <c r="U380" i="13"/>
  <c r="U361" i="13"/>
  <c r="U363" i="13" s="1"/>
  <c r="U149" i="13" s="1"/>
  <c r="U399" i="13"/>
  <c r="U401" i="13" s="1"/>
  <c r="U151" i="13" s="1"/>
  <c r="U418" i="13"/>
  <c r="T421" i="13"/>
  <c r="T132" i="13"/>
  <c r="T28" i="13" s="1"/>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T26" i="13" s="1"/>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U424" i="13" l="1"/>
  <c r="T450" i="13"/>
  <c r="U405" i="13"/>
  <c r="R345" i="13"/>
  <c r="R350" i="13" s="1"/>
  <c r="S330" i="13"/>
  <c r="T295" i="13"/>
  <c r="T22" i="13"/>
  <c r="S297" i="13"/>
  <c r="S24" i="13"/>
  <c r="S207" i="13"/>
  <c r="S209" i="13" s="1"/>
  <c r="S211" i="13" s="1"/>
  <c r="S216" i="13" s="1"/>
  <c r="T264" i="13"/>
  <c r="T265" i="13" s="1"/>
  <c r="T251" i="13"/>
  <c r="T252" i="13" s="1"/>
  <c r="S194" i="13"/>
  <c r="S196" i="13" s="1"/>
  <c r="S198" i="13" s="1"/>
  <c r="S44" i="13" s="1"/>
  <c r="S215" i="13"/>
  <c r="R172" i="13"/>
  <c r="R174" i="13" s="1"/>
  <c r="U400" i="13"/>
  <c r="U433" i="13" s="1"/>
  <c r="U420" i="13"/>
  <c r="U152" i="13" s="1"/>
  <c r="U419" i="13"/>
  <c r="U362" i="13"/>
  <c r="U431" i="13" s="1"/>
  <c r="U382" i="13"/>
  <c r="U150" i="13" s="1"/>
  <c r="U381" i="13"/>
  <c r="U372" i="15"/>
  <c r="U388" i="15" s="1"/>
  <c r="U369" i="15"/>
  <c r="U385" i="15" s="1"/>
  <c r="U371" i="15"/>
  <c r="U387" i="15" s="1"/>
  <c r="U380" i="15"/>
  <c r="U396" i="15" s="1"/>
  <c r="U370" i="15"/>
  <c r="U386" i="15" s="1"/>
  <c r="U351" i="15"/>
  <c r="U161" i="13" s="1"/>
  <c r="U163" i="13" s="1"/>
  <c r="U168" i="13" s="1"/>
  <c r="V363" i="15"/>
  <c r="U343" i="15"/>
  <c r="U112" i="13" s="1"/>
  <c r="U26" i="13" s="1"/>
  <c r="V296" i="15"/>
  <c r="V298" i="15"/>
  <c r="V292" i="15"/>
  <c r="V305" i="15"/>
  <c r="V290" i="15"/>
  <c r="V309" i="15"/>
  <c r="V313" i="15"/>
  <c r="V303" i="15"/>
  <c r="V293" i="15"/>
  <c r="V294" i="15"/>
  <c r="V311" i="15"/>
  <c r="V308" i="15"/>
  <c r="V326" i="15"/>
  <c r="V300" i="15"/>
  <c r="V342" i="15" s="1"/>
  <c r="V307" i="15"/>
  <c r="V297" i="15"/>
  <c r="V299" i="15"/>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28" i="13" s="1"/>
  <c r="U176" i="15"/>
  <c r="T178" i="15"/>
  <c r="U118" i="15"/>
  <c r="U125" i="15"/>
  <c r="U127" i="15"/>
  <c r="U121" i="15"/>
  <c r="U120" i="15"/>
  <c r="U122" i="15"/>
  <c r="U123" i="15"/>
  <c r="V167" i="15"/>
  <c r="V172" i="15"/>
  <c r="U126" i="15"/>
  <c r="U162" i="15"/>
  <c r="U89" i="13" s="1"/>
  <c r="U119" i="15"/>
  <c r="U124" i="15"/>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U388" i="13" l="1"/>
  <c r="U432" i="13"/>
  <c r="U426" i="13"/>
  <c r="U427" i="13" s="1"/>
  <c r="U434" i="13"/>
  <c r="U435" i="13" s="1"/>
  <c r="V425" i="13"/>
  <c r="V406" i="13"/>
  <c r="U402" i="13"/>
  <c r="U407" i="13"/>
  <c r="V387" i="13"/>
  <c r="U364" i="13"/>
  <c r="U369" i="13"/>
  <c r="R349" i="13"/>
  <c r="R341" i="13"/>
  <c r="U22" i="13"/>
  <c r="U295" i="13"/>
  <c r="S298" i="13"/>
  <c r="S51" i="13"/>
  <c r="S71" i="13" s="1"/>
  <c r="U262" i="13"/>
  <c r="U264" i="13" s="1"/>
  <c r="U265" i="13" s="1"/>
  <c r="T48" i="13"/>
  <c r="U249" i="13"/>
  <c r="T47" i="13"/>
  <c r="S217" i="13"/>
  <c r="T214" i="13" s="1"/>
  <c r="T102" i="13"/>
  <c r="T104" i="13" s="1"/>
  <c r="T239" i="13"/>
  <c r="T241" i="13" s="1"/>
  <c r="T46" i="13" s="1"/>
  <c r="T227" i="13"/>
  <c r="T229" i="13" s="1"/>
  <c r="T45" i="13" s="1"/>
  <c r="U251" i="13"/>
  <c r="T21" i="13"/>
  <c r="V322" i="15"/>
  <c r="V336" i="15" s="1"/>
  <c r="V324" i="15"/>
  <c r="U383" i="13"/>
  <c r="V321" i="15"/>
  <c r="U421" i="13"/>
  <c r="R38" i="13"/>
  <c r="R39" i="13" s="1"/>
  <c r="U153" i="13"/>
  <c r="U35" i="13" s="1"/>
  <c r="V361" i="13"/>
  <c r="V363" i="13" s="1"/>
  <c r="V149" i="13" s="1"/>
  <c r="V399" i="13"/>
  <c r="V401" i="13" s="1"/>
  <c r="V151" i="13" s="1"/>
  <c r="V380" i="13"/>
  <c r="V41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424" i="13" l="1"/>
  <c r="U450" i="13"/>
  <c r="T438" i="13"/>
  <c r="T452" i="13" s="1"/>
  <c r="U408" i="13"/>
  <c r="R344" i="13"/>
  <c r="S343" i="13"/>
  <c r="S348" i="13"/>
  <c r="S333" i="13"/>
  <c r="S301" i="13"/>
  <c r="S303" i="13" s="1"/>
  <c r="S305" i="13" s="1"/>
  <c r="S54" i="13" s="1"/>
  <c r="T24" i="13"/>
  <c r="T297" i="13"/>
  <c r="T207" i="13"/>
  <c r="T209" i="13" s="1"/>
  <c r="V262" i="13"/>
  <c r="V264" i="13" s="1"/>
  <c r="U48" i="13"/>
  <c r="U252" i="13"/>
  <c r="T210" i="13"/>
  <c r="T194" i="13"/>
  <c r="T196" i="13" s="1"/>
  <c r="T215" i="13"/>
  <c r="V400" i="13"/>
  <c r="V433" i="13" s="1"/>
  <c r="V420" i="13"/>
  <c r="V152" i="13" s="1"/>
  <c r="V419" i="13"/>
  <c r="V362" i="13"/>
  <c r="V431" i="13" s="1"/>
  <c r="V382" i="13"/>
  <c r="V150" i="13" s="1"/>
  <c r="V381" i="13"/>
  <c r="V370" i="15"/>
  <c r="V386" i="15" s="1"/>
  <c r="V369" i="15"/>
  <c r="V385" i="15" s="1"/>
  <c r="V372" i="15"/>
  <c r="V388" i="15" s="1"/>
  <c r="V371" i="15"/>
  <c r="V387" i="15" s="1"/>
  <c r="V351" i="15"/>
  <c r="V161" i="13" s="1"/>
  <c r="V163" i="13" s="1"/>
  <c r="V168" i="13" s="1"/>
  <c r="V169" i="13" s="1"/>
  <c r="V36" i="13" s="1"/>
  <c r="W363" i="15"/>
  <c r="W307" i="15"/>
  <c r="W299" i="15"/>
  <c r="W293" i="15"/>
  <c r="V343" i="15"/>
  <c r="V112" i="13" s="1"/>
  <c r="V26"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V28"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V405" i="13" l="1"/>
  <c r="U449" i="13"/>
  <c r="V388" i="13"/>
  <c r="V432" i="13"/>
  <c r="V426" i="13"/>
  <c r="V427" i="13" s="1"/>
  <c r="V434" i="13"/>
  <c r="V435" i="13" s="1"/>
  <c r="W425" i="13"/>
  <c r="W406" i="13"/>
  <c r="V402" i="13"/>
  <c r="V407" i="13"/>
  <c r="V408" i="13" s="1"/>
  <c r="W387" i="13"/>
  <c r="V364" i="13"/>
  <c r="V369" i="13"/>
  <c r="S345" i="13"/>
  <c r="S350" i="13" s="1"/>
  <c r="T298" i="13"/>
  <c r="S335" i="13"/>
  <c r="S337" i="13" s="1"/>
  <c r="S57" i="13" s="1"/>
  <c r="T211" i="13"/>
  <c r="T216" i="13" s="1"/>
  <c r="T217" i="13" s="1"/>
  <c r="U214" i="13" s="1"/>
  <c r="V265" i="13"/>
  <c r="V48" i="13" s="1"/>
  <c r="V251" i="13"/>
  <c r="V249" i="13"/>
  <c r="U47" i="13"/>
  <c r="U102" i="13"/>
  <c r="U104" i="13" s="1"/>
  <c r="U239" i="13"/>
  <c r="U241" i="13" s="1"/>
  <c r="U46" i="13" s="1"/>
  <c r="U227" i="13"/>
  <c r="U229" i="13" s="1"/>
  <c r="U45" i="13" s="1"/>
  <c r="T198" i="13"/>
  <c r="T44" i="13" s="1"/>
  <c r="U21" i="13"/>
  <c r="W327" i="15"/>
  <c r="W341" i="15" s="1"/>
  <c r="V153" i="13"/>
  <c r="V35" i="13" s="1"/>
  <c r="V421" i="13"/>
  <c r="V383" i="13"/>
  <c r="W323" i="15"/>
  <c r="W399" i="13"/>
  <c r="W401" i="13" s="1"/>
  <c r="W151" i="13" s="1"/>
  <c r="W380" i="13"/>
  <c r="W418" i="13"/>
  <c r="W361" i="13"/>
  <c r="W362" i="13" s="1"/>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424" i="13" l="1"/>
  <c r="V450" i="13"/>
  <c r="W405" i="13"/>
  <c r="V449" i="13"/>
  <c r="U438" i="13"/>
  <c r="U452" i="13" s="1"/>
  <c r="W369" i="13"/>
  <c r="W431" i="13"/>
  <c r="U297" i="13"/>
  <c r="U24" i="13"/>
  <c r="T301" i="13"/>
  <c r="T303" i="13" s="1"/>
  <c r="T305" i="13" s="1"/>
  <c r="T54" i="13" s="1"/>
  <c r="W22" i="13"/>
  <c r="W295" i="13"/>
  <c r="V252" i="13"/>
  <c r="V47" i="13" s="1"/>
  <c r="U207" i="13"/>
  <c r="U209" i="13" s="1"/>
  <c r="T51" i="13"/>
  <c r="T71" i="13" s="1"/>
  <c r="W262" i="13"/>
  <c r="W264" i="13" s="1"/>
  <c r="U210" i="13"/>
  <c r="U194" i="13"/>
  <c r="U196" i="13" s="1"/>
  <c r="U215" i="13"/>
  <c r="W351" i="15"/>
  <c r="W161" i="13" s="1"/>
  <c r="W162" i="13"/>
  <c r="W400" i="13"/>
  <c r="W433" i="13" s="1"/>
  <c r="W420" i="13"/>
  <c r="W152" i="13" s="1"/>
  <c r="W419" i="13"/>
  <c r="W363" i="13"/>
  <c r="W382" i="13"/>
  <c r="W150" i="13" s="1"/>
  <c r="W381" i="13"/>
  <c r="W373" i="15"/>
  <c r="W389" i="15" s="1"/>
  <c r="W369" i="15"/>
  <c r="W385" i="15" s="1"/>
  <c r="W370" i="15"/>
  <c r="W386" i="15" s="1"/>
  <c r="W372" i="15"/>
  <c r="W388" i="15" s="1"/>
  <c r="W371" i="15"/>
  <c r="W387" i="15" s="1"/>
  <c r="W343" i="15"/>
  <c r="W112" i="13" s="1"/>
  <c r="W26"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W28"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388" i="13" l="1"/>
  <c r="W432" i="13"/>
  <c r="W426" i="13"/>
  <c r="W427" i="13" s="1"/>
  <c r="W434" i="13"/>
  <c r="W435" i="13"/>
  <c r="X425" i="13"/>
  <c r="W402" i="13"/>
  <c r="W407" i="13"/>
  <c r="W408" i="13" s="1"/>
  <c r="X406" i="13"/>
  <c r="X387" i="13"/>
  <c r="V295" i="13"/>
  <c r="V22" i="13"/>
  <c r="U211" i="13"/>
  <c r="U216" i="13" s="1"/>
  <c r="U217" i="13" s="1"/>
  <c r="V214" i="13" s="1"/>
  <c r="U298" i="13"/>
  <c r="W249" i="13"/>
  <c r="W265" i="13"/>
  <c r="W251" i="13"/>
  <c r="V102" i="13"/>
  <c r="V104" i="13" s="1"/>
  <c r="V239" i="13"/>
  <c r="V241" i="13" s="1"/>
  <c r="V46" i="13" s="1"/>
  <c r="V227" i="13"/>
  <c r="V229" i="13" s="1"/>
  <c r="V45" i="13" s="1"/>
  <c r="U198" i="13"/>
  <c r="U44" i="13" s="1"/>
  <c r="U51" i="13" s="1"/>
  <c r="U71" i="13" s="1"/>
  <c r="W163" i="13"/>
  <c r="W168" i="13" s="1"/>
  <c r="W421" i="13"/>
  <c r="W364" i="13"/>
  <c r="W149" i="13"/>
  <c r="X399" i="13"/>
  <c r="X401" i="13" s="1"/>
  <c r="X151" i="13" s="1"/>
  <c r="X380" i="13"/>
  <c r="X361" i="13"/>
  <c r="X362" i="13" s="1"/>
  <c r="X418" i="13"/>
  <c r="W383" i="13"/>
  <c r="X363" i="15"/>
  <c r="X308" i="15"/>
  <c r="X300" i="15"/>
  <c r="X328" i="15" s="1"/>
  <c r="X342" i="15" s="1"/>
  <c r="X298" i="15"/>
  <c r="X292" i="15"/>
  <c r="X311" i="15"/>
  <c r="X290" i="15"/>
  <c r="X305" i="15"/>
  <c r="X295" i="15"/>
  <c r="X314" i="15"/>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424" i="13" l="1"/>
  <c r="W450" i="13"/>
  <c r="X405" i="13"/>
  <c r="W449" i="13"/>
  <c r="V438" i="13"/>
  <c r="V452" i="13" s="1"/>
  <c r="X369" i="13"/>
  <c r="X431" i="13"/>
  <c r="W252" i="13"/>
  <c r="W47" i="13" s="1"/>
  <c r="U301" i="13"/>
  <c r="U303" i="13" s="1"/>
  <c r="U305" i="13" s="1"/>
  <c r="U54" i="13" s="1"/>
  <c r="V297" i="13"/>
  <c r="V298" i="13" s="1"/>
  <c r="V24" i="13"/>
  <c r="V207" i="13"/>
  <c r="V209" i="13" s="1"/>
  <c r="X262" i="13"/>
  <c r="X264" i="13" s="1"/>
  <c r="W48" i="13"/>
  <c r="V210" i="13"/>
  <c r="V194" i="13"/>
  <c r="V196" i="13" s="1"/>
  <c r="V215" i="13"/>
  <c r="W85" i="13"/>
  <c r="W20" i="13" s="1"/>
  <c r="X325" i="15"/>
  <c r="X339" i="15" s="1"/>
  <c r="X400" i="13"/>
  <c r="X433" i="13" s="1"/>
  <c r="W153" i="13"/>
  <c r="W35" i="13" s="1"/>
  <c r="X420" i="13"/>
  <c r="X152" i="13" s="1"/>
  <c r="X419" i="13"/>
  <c r="X363" i="13"/>
  <c r="X382" i="13"/>
  <c r="X150" i="13" s="1"/>
  <c r="X381"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X426" i="13" l="1"/>
  <c r="X427" i="13" s="1"/>
  <c r="X434" i="13"/>
  <c r="X388" i="13"/>
  <c r="X432" i="13"/>
  <c r="X435" i="13" s="1"/>
  <c r="X249" i="13"/>
  <c r="Y425" i="13"/>
  <c r="Y387" i="13"/>
  <c r="X402" i="13"/>
  <c r="X407" i="13"/>
  <c r="X408" i="13" s="1"/>
  <c r="Y406" i="13"/>
  <c r="V301" i="13"/>
  <c r="V303" i="13" s="1"/>
  <c r="V305" i="13" s="1"/>
  <c r="V54" i="13" s="1"/>
  <c r="V211" i="13"/>
  <c r="V216" i="13" s="1"/>
  <c r="V217" i="13" s="1"/>
  <c r="W214" i="13" s="1"/>
  <c r="W102" i="13"/>
  <c r="W104" i="13" s="1"/>
  <c r="W227" i="13"/>
  <c r="W229" i="13" s="1"/>
  <c r="W45" i="13" s="1"/>
  <c r="W239" i="13"/>
  <c r="W241" i="13" s="1"/>
  <c r="W46" i="13" s="1"/>
  <c r="V198" i="13"/>
  <c r="V44" i="13" s="1"/>
  <c r="V51" i="13" s="1"/>
  <c r="V71" i="13" s="1"/>
  <c r="W21" i="13"/>
  <c r="X351" i="15"/>
  <c r="X161" i="13" s="1"/>
  <c r="X162" i="13"/>
  <c r="X421" i="13"/>
  <c r="X364" i="13"/>
  <c r="X149" i="13"/>
  <c r="Y380" i="13"/>
  <c r="Y399" i="13"/>
  <c r="Y401" i="13" s="1"/>
  <c r="Y151" i="13" s="1"/>
  <c r="Y361" i="13"/>
  <c r="Y362" i="13" s="1"/>
  <c r="Y418" i="13"/>
  <c r="X383" i="13"/>
  <c r="X372" i="15"/>
  <c r="X388" i="15" s="1"/>
  <c r="X369" i="15"/>
  <c r="X385" i="15" s="1"/>
  <c r="X370" i="15"/>
  <c r="X386" i="15" s="1"/>
  <c r="X371" i="15"/>
  <c r="X387" i="15" s="1"/>
  <c r="X353" i="15"/>
  <c r="X352" i="15"/>
  <c r="Y363" i="15"/>
  <c r="Y310" i="15"/>
  <c r="Y300" i="15"/>
  <c r="Y328" i="15" s="1"/>
  <c r="Y342" i="15" s="1"/>
  <c r="Y295" i="15"/>
  <c r="X343" i="15"/>
  <c r="X112" i="13" s="1"/>
  <c r="X26"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X28"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Y405" i="13" l="1"/>
  <c r="X449" i="13"/>
  <c r="Y424" i="13"/>
  <c r="X450" i="13"/>
  <c r="W438" i="13"/>
  <c r="W452" i="13" s="1"/>
  <c r="Y369" i="13"/>
  <c r="Y431" i="13"/>
  <c r="W24" i="13"/>
  <c r="W297" i="13"/>
  <c r="W298" i="13" s="1"/>
  <c r="W301" i="13" s="1"/>
  <c r="W303" i="13" s="1"/>
  <c r="W305" i="13" s="1"/>
  <c r="W54" i="13" s="1"/>
  <c r="W207" i="13"/>
  <c r="W209" i="13" s="1"/>
  <c r="X251" i="13"/>
  <c r="X252" i="13" s="1"/>
  <c r="Y249" i="13" s="1"/>
  <c r="X265" i="13"/>
  <c r="X373" i="15"/>
  <c r="X389" i="15" s="1"/>
  <c r="W210" i="13"/>
  <c r="W194" i="13"/>
  <c r="W196" i="13" s="1"/>
  <c r="W198" i="13" s="1"/>
  <c r="W44" i="13" s="1"/>
  <c r="W51" i="13" s="1"/>
  <c r="W71" i="13" s="1"/>
  <c r="W215" i="13"/>
  <c r="X81" i="13"/>
  <c r="X19" i="13" s="1"/>
  <c r="X163" i="13"/>
  <c r="X168" i="13" s="1"/>
  <c r="Y400" i="13"/>
  <c r="Y433" i="13" s="1"/>
  <c r="X153" i="13"/>
  <c r="X35" i="13" s="1"/>
  <c r="Y419" i="13"/>
  <c r="Y420" i="13"/>
  <c r="Y152" i="13" s="1"/>
  <c r="Y363" i="13"/>
  <c r="Y381" i="13"/>
  <c r="Y382" i="13"/>
  <c r="Y150" i="13" s="1"/>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388" i="13" l="1"/>
  <c r="Y432" i="13"/>
  <c r="Y426" i="13"/>
  <c r="Y427" i="13" s="1"/>
  <c r="Y434" i="13"/>
  <c r="Z425" i="13"/>
  <c r="Y402" i="13"/>
  <c r="Y407" i="13"/>
  <c r="Y408" i="13" s="1"/>
  <c r="Z387" i="13"/>
  <c r="Z406" i="13"/>
  <c r="W211" i="13"/>
  <c r="W216" i="13" s="1"/>
  <c r="W217" i="13" s="1"/>
  <c r="X214" i="13" s="1"/>
  <c r="X210" i="13" s="1"/>
  <c r="Y295" i="13"/>
  <c r="Y22" i="13"/>
  <c r="X22" i="13"/>
  <c r="X295" i="13"/>
  <c r="X47" i="13"/>
  <c r="Y262" i="13"/>
  <c r="Y264" i="13" s="1"/>
  <c r="X48" i="13"/>
  <c r="X85" i="13"/>
  <c r="X20" i="13" s="1"/>
  <c r="X21" i="13" s="1"/>
  <c r="Y81" i="13"/>
  <c r="Y19" i="13" s="1"/>
  <c r="Y351" i="15"/>
  <c r="Y161" i="13" s="1"/>
  <c r="Y162" i="13"/>
  <c r="Y364" i="13"/>
  <c r="Y149" i="13"/>
  <c r="Z361" i="13"/>
  <c r="Z363" i="13" s="1"/>
  <c r="Z149" i="13" s="1"/>
  <c r="Z399" i="13"/>
  <c r="Z400" i="13" s="1"/>
  <c r="Z380" i="13"/>
  <c r="Z418" i="13"/>
  <c r="Y421" i="13"/>
  <c r="Y383" i="13"/>
  <c r="Y369" i="15"/>
  <c r="Y385" i="15" s="1"/>
  <c r="Y371" i="15"/>
  <c r="Y387" i="15" s="1"/>
  <c r="Y370" i="15"/>
  <c r="Y386" i="15" s="1"/>
  <c r="Y372" i="15"/>
  <c r="Y388" i="15" s="1"/>
  <c r="Y352" i="15"/>
  <c r="Y353" i="15"/>
  <c r="Z363" i="15"/>
  <c r="Z311" i="15"/>
  <c r="Y343" i="15"/>
  <c r="Y112" i="13" s="1"/>
  <c r="Y26"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405" i="13" l="1"/>
  <c r="Y449" i="13"/>
  <c r="Z424" i="13"/>
  <c r="Y450" i="13"/>
  <c r="Y435" i="13"/>
  <c r="X438" i="13" s="1"/>
  <c r="X452" i="13" s="1"/>
  <c r="Z407" i="13"/>
  <c r="Z408" i="13" s="1"/>
  <c r="Z433" i="13"/>
  <c r="X207" i="13"/>
  <c r="X209" i="13" s="1"/>
  <c r="X211" i="13" s="1"/>
  <c r="X216" i="13" s="1"/>
  <c r="Y265" i="13"/>
  <c r="Z262" i="13" s="1"/>
  <c r="Z264" i="13" s="1"/>
  <c r="X102" i="13"/>
  <c r="X104" i="13" s="1"/>
  <c r="X227" i="13"/>
  <c r="X229" i="13" s="1"/>
  <c r="X45" i="13" s="1"/>
  <c r="X239" i="13"/>
  <c r="X241" i="13" s="1"/>
  <c r="X46" i="13" s="1"/>
  <c r="Y251" i="13"/>
  <c r="X194" i="13"/>
  <c r="X196" i="13" s="1"/>
  <c r="X198" i="13" s="1"/>
  <c r="X44" i="13" s="1"/>
  <c r="X215" i="13"/>
  <c r="Y373" i="15"/>
  <c r="Y389" i="15" s="1"/>
  <c r="Z317" i="15"/>
  <c r="Z331" i="15" s="1"/>
  <c r="Z347" i="15" s="1"/>
  <c r="Z327" i="15"/>
  <c r="Y163" i="13"/>
  <c r="Y168" i="13" s="1"/>
  <c r="Z362" i="13"/>
  <c r="Z431" i="13" s="1"/>
  <c r="Z401" i="13"/>
  <c r="Z151" i="13" s="1"/>
  <c r="Y153" i="13"/>
  <c r="Y35" i="13" s="1"/>
  <c r="Z419" i="13"/>
  <c r="Z420" i="13"/>
  <c r="Z152" i="13" s="1"/>
  <c r="Z381" i="13"/>
  <c r="Z382"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AA405" i="13" l="1"/>
  <c r="Z449" i="13"/>
  <c r="Z388" i="13"/>
  <c r="Z432" i="13"/>
  <c r="Z426" i="13"/>
  <c r="Z427" i="13" s="1"/>
  <c r="Z434" i="13"/>
  <c r="AA425" i="13"/>
  <c r="AA406" i="13"/>
  <c r="AA387" i="13"/>
  <c r="Z364" i="13"/>
  <c r="Z369" i="13"/>
  <c r="Y48" i="13"/>
  <c r="Z22" i="13"/>
  <c r="Z295" i="13"/>
  <c r="X297" i="13"/>
  <c r="X298" i="13" s="1"/>
  <c r="X301" i="13" s="1"/>
  <c r="X303" i="13" s="1"/>
  <c r="X305" i="13" s="1"/>
  <c r="X54" i="13" s="1"/>
  <c r="X24" i="13"/>
  <c r="X51" i="13"/>
  <c r="X71" i="13" s="1"/>
  <c r="Y252" i="13"/>
  <c r="X217" i="13"/>
  <c r="Y214" i="13" s="1"/>
  <c r="Y210" i="13" s="1"/>
  <c r="Z81" i="13"/>
  <c r="Z19" i="13" s="1"/>
  <c r="Y85" i="13"/>
  <c r="Y20" i="13" s="1"/>
  <c r="Y21" i="13" s="1"/>
  <c r="Z402" i="13"/>
  <c r="Z351" i="15"/>
  <c r="Z161" i="13" s="1"/>
  <c r="Z162" i="13"/>
  <c r="Z153" i="13"/>
  <c r="Z35" i="13" s="1"/>
  <c r="AA418" i="13"/>
  <c r="AA399" i="13"/>
  <c r="AA400" i="13" s="1"/>
  <c r="AA361" i="13"/>
  <c r="AA363" i="13" s="1"/>
  <c r="AA149" i="13" s="1"/>
  <c r="AA380" i="13"/>
  <c r="Z421" i="13"/>
  <c r="Z383"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424" i="13" l="1"/>
  <c r="Z450" i="13"/>
  <c r="Z435" i="13"/>
  <c r="Y438" i="13"/>
  <c r="Y452" i="13" s="1"/>
  <c r="AA407" i="13"/>
  <c r="AA408" i="13" s="1"/>
  <c r="AA433" i="13"/>
  <c r="Z265" i="13"/>
  <c r="AA262" i="13" s="1"/>
  <c r="AA264" i="13" s="1"/>
  <c r="Z26" i="13"/>
  <c r="Y207" i="13"/>
  <c r="Y209" i="13" s="1"/>
  <c r="Y211" i="13" s="1"/>
  <c r="Y216" i="13" s="1"/>
  <c r="Z249" i="13"/>
  <c r="Y47" i="13"/>
  <c r="Y102" i="13"/>
  <c r="Y104" i="13" s="1"/>
  <c r="Y227" i="13"/>
  <c r="Y229" i="13" s="1"/>
  <c r="Y45" i="13" s="1"/>
  <c r="Y239" i="13"/>
  <c r="Y241" i="13" s="1"/>
  <c r="Y46" i="13" s="1"/>
  <c r="Z251" i="13"/>
  <c r="Y194" i="13"/>
  <c r="Y196" i="13" s="1"/>
  <c r="Y198" i="13" s="1"/>
  <c r="Y44" i="13" s="1"/>
  <c r="Y215" i="13"/>
  <c r="Z373" i="15"/>
  <c r="Z389" i="15" s="1"/>
  <c r="AA318" i="15"/>
  <c r="AA332" i="15" s="1"/>
  <c r="AA348" i="15" s="1"/>
  <c r="AA370" i="15" s="1"/>
  <c r="AA386" i="15" s="1"/>
  <c r="Z163" i="13"/>
  <c r="Z168" i="13" s="1"/>
  <c r="AA401" i="13"/>
  <c r="AA151" i="13" s="1"/>
  <c r="AA420" i="13"/>
  <c r="AA152" i="13" s="1"/>
  <c r="AA419" i="13"/>
  <c r="AA362" i="13"/>
  <c r="AA431" i="13" s="1"/>
  <c r="AA382" i="13"/>
  <c r="AA150" i="13" s="1"/>
  <c r="AA381"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AB405" i="13" l="1"/>
  <c r="AA449" i="13"/>
  <c r="AA388" i="13"/>
  <c r="AA432" i="13"/>
  <c r="AA426" i="13"/>
  <c r="AA427" i="13" s="1"/>
  <c r="AA434" i="13"/>
  <c r="AB425" i="13"/>
  <c r="AB406" i="13"/>
  <c r="AB387" i="13"/>
  <c r="AA364" i="13"/>
  <c r="AA369" i="13"/>
  <c r="Z48" i="13"/>
  <c r="Y24" i="13"/>
  <c r="Y297" i="13"/>
  <c r="Y298" i="13" s="1"/>
  <c r="Y301" i="13" s="1"/>
  <c r="Y303" i="13" s="1"/>
  <c r="Y305" i="13" s="1"/>
  <c r="Y54" i="13" s="1"/>
  <c r="AA295" i="13"/>
  <c r="AA22" i="13"/>
  <c r="Z252" i="13"/>
  <c r="AA249" i="13" s="1"/>
  <c r="Y51" i="13"/>
  <c r="Y71" i="13" s="1"/>
  <c r="Y217" i="13"/>
  <c r="Z214" i="13" s="1"/>
  <c r="Z210" i="13" s="1"/>
  <c r="AA153" i="13"/>
  <c r="AA35" i="13" s="1"/>
  <c r="AA81" i="13"/>
  <c r="AA19" i="13" s="1"/>
  <c r="Z85" i="13"/>
  <c r="Z20" i="13" s="1"/>
  <c r="Z21" i="13" s="1"/>
  <c r="AA421" i="13"/>
  <c r="AA351" i="15"/>
  <c r="AA161" i="13" s="1"/>
  <c r="AA162" i="13"/>
  <c r="AA383" i="13"/>
  <c r="AA402" i="13"/>
  <c r="AB399" i="13"/>
  <c r="AB401" i="13" s="1"/>
  <c r="AB151" i="13" s="1"/>
  <c r="AB380" i="13"/>
  <c r="AB361" i="13"/>
  <c r="AB363" i="13" s="1"/>
  <c r="AB149" i="13" s="1"/>
  <c r="AB418" i="13"/>
  <c r="AA374" i="15"/>
  <c r="AA390" i="15" s="1"/>
  <c r="AA371" i="15"/>
  <c r="AA387" i="15" s="1"/>
  <c r="AA372" i="15"/>
  <c r="AA388" i="15" s="1"/>
  <c r="AA369" i="15"/>
  <c r="AA385" i="15" s="1"/>
  <c r="AA357" i="15"/>
  <c r="AB363" i="15"/>
  <c r="AA353" i="15"/>
  <c r="AB305" i="15"/>
  <c r="AB294" i="15"/>
  <c r="AB303" i="15"/>
  <c r="AB289" i="15"/>
  <c r="AA343" i="15"/>
  <c r="AA112"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424" i="13" l="1"/>
  <c r="AA450" i="13"/>
  <c r="AA435" i="13"/>
  <c r="Z438" i="13" s="1"/>
  <c r="Z452" i="13" s="1"/>
  <c r="Z47" i="13"/>
  <c r="AA265" i="13"/>
  <c r="AB262" i="13" s="1"/>
  <c r="AB264" i="13" s="1"/>
  <c r="AA26" i="13"/>
  <c r="Z207" i="13"/>
  <c r="Z209" i="13" s="1"/>
  <c r="Z211" i="13" s="1"/>
  <c r="Z216" i="13" s="1"/>
  <c r="Z102" i="13"/>
  <c r="Z104" i="13" s="1"/>
  <c r="Z239" i="13"/>
  <c r="Z241" i="13" s="1"/>
  <c r="Z46" i="13" s="1"/>
  <c r="Z227" i="13"/>
  <c r="Z229" i="13" s="1"/>
  <c r="Z45" i="13" s="1"/>
  <c r="AA251" i="13"/>
  <c r="Z194" i="13"/>
  <c r="Z196" i="13" s="1"/>
  <c r="Z198" i="13" s="1"/>
  <c r="Z44" i="13" s="1"/>
  <c r="Z215" i="13"/>
  <c r="AA373" i="15"/>
  <c r="AA389" i="15" s="1"/>
  <c r="AB328" i="15"/>
  <c r="AA163" i="13"/>
  <c r="AA168" i="13" s="1"/>
  <c r="AB400" i="13"/>
  <c r="AB433" i="13" s="1"/>
  <c r="AB420" i="13"/>
  <c r="AB152" i="13" s="1"/>
  <c r="AB419" i="13"/>
  <c r="AB362" i="13"/>
  <c r="AB431" i="13" s="1"/>
  <c r="AB382" i="13"/>
  <c r="AB150" i="13" s="1"/>
  <c r="AB381"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AB388" i="13" l="1"/>
  <c r="AB432" i="13"/>
  <c r="AB426" i="13"/>
  <c r="AB427" i="13" s="1"/>
  <c r="AB434" i="13"/>
  <c r="AC425" i="13"/>
  <c r="AC406" i="13"/>
  <c r="AB402" i="13"/>
  <c r="AB407" i="13"/>
  <c r="AB408" i="13" s="1"/>
  <c r="AC387" i="13"/>
  <c r="AB364" i="13"/>
  <c r="AB369" i="13"/>
  <c r="Z24" i="13"/>
  <c r="Z297" i="13"/>
  <c r="Z298" i="13" s="1"/>
  <c r="Z301" i="13" s="1"/>
  <c r="Z303" i="13" s="1"/>
  <c r="Z305" i="13" s="1"/>
  <c r="Z54" i="13" s="1"/>
  <c r="AA48" i="13"/>
  <c r="AB295" i="13"/>
  <c r="AB22" i="13"/>
  <c r="Z51" i="13"/>
  <c r="Z71" i="13" s="1"/>
  <c r="AA252" i="13"/>
  <c r="Z217" i="13"/>
  <c r="AA214" i="13" s="1"/>
  <c r="AA210" i="13" s="1"/>
  <c r="AB153" i="13"/>
  <c r="AB35" i="13" s="1"/>
  <c r="AB421" i="13"/>
  <c r="AB81" i="13"/>
  <c r="AB19" i="13" s="1"/>
  <c r="AA85" i="13"/>
  <c r="AA20" i="13" s="1"/>
  <c r="AA21" i="13" s="1"/>
  <c r="AB351" i="15"/>
  <c r="AB161" i="13" s="1"/>
  <c r="AB162" i="13"/>
  <c r="AB383" i="13"/>
  <c r="AC380" i="13"/>
  <c r="AC361" i="13"/>
  <c r="AC363" i="13" s="1"/>
  <c r="AC149" i="13" s="1"/>
  <c r="AC418" i="13"/>
  <c r="AC399" i="13"/>
  <c r="AC401"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405" i="13" l="1"/>
  <c r="AB449" i="13"/>
  <c r="AC424" i="13"/>
  <c r="AB450" i="13"/>
  <c r="AB435" i="13"/>
  <c r="AA438" i="13" s="1"/>
  <c r="AA452" i="13" s="1"/>
  <c r="AB265" i="13"/>
  <c r="AB48" i="13" s="1"/>
  <c r="AB26" i="13"/>
  <c r="AA207" i="13"/>
  <c r="AA209" i="13" s="1"/>
  <c r="AA211" i="13" s="1"/>
  <c r="AA216" i="13" s="1"/>
  <c r="AB249" i="13"/>
  <c r="AA47" i="13"/>
  <c r="AA102" i="13"/>
  <c r="AA104" i="13" s="1"/>
  <c r="AA239" i="13"/>
  <c r="AA241" i="13" s="1"/>
  <c r="AA46" i="13" s="1"/>
  <c r="AA227" i="13"/>
  <c r="AA229" i="13" s="1"/>
  <c r="AA45" i="13" s="1"/>
  <c r="AB251" i="13"/>
  <c r="AA194" i="13"/>
  <c r="AA196" i="13" s="1"/>
  <c r="AA198" i="13" s="1"/>
  <c r="AA44" i="13" s="1"/>
  <c r="AA215" i="13"/>
  <c r="AC324" i="15"/>
  <c r="AC338" i="15" s="1"/>
  <c r="AC354" i="15" s="1"/>
  <c r="AB373" i="15"/>
  <c r="AB389" i="15" s="1"/>
  <c r="AC321" i="15"/>
  <c r="AC335" i="15" s="1"/>
  <c r="AC351" i="15" s="1"/>
  <c r="AC161" i="13" s="1"/>
  <c r="AC326" i="15"/>
  <c r="AC340" i="15" s="1"/>
  <c r="AB163" i="13"/>
  <c r="AB168" i="13" s="1"/>
  <c r="AC400" i="13"/>
  <c r="AC433" i="13" s="1"/>
  <c r="AC420" i="13"/>
  <c r="AC152" i="13" s="1"/>
  <c r="AC419" i="13"/>
  <c r="AC362" i="13"/>
  <c r="AC431" i="13" s="1"/>
  <c r="AC382" i="13"/>
  <c r="AC150" i="13" s="1"/>
  <c r="AC381"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B177" i="15"/>
  <c r="AC162" i="15"/>
  <c r="AC89"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C426" i="13" l="1"/>
  <c r="AC427" i="13" s="1"/>
  <c r="AC434" i="13"/>
  <c r="AC388" i="13"/>
  <c r="AC432" i="13"/>
  <c r="AC435" i="13" s="1"/>
  <c r="AC262" i="13"/>
  <c r="AC264" i="13" s="1"/>
  <c r="AD425" i="13"/>
  <c r="AC402" i="13"/>
  <c r="AC407" i="13"/>
  <c r="AC408" i="13" s="1"/>
  <c r="AD406" i="13"/>
  <c r="AD387" i="13"/>
  <c r="AC364" i="13"/>
  <c r="AC369" i="13"/>
  <c r="AA297" i="13"/>
  <c r="AA298" i="13" s="1"/>
  <c r="AA301" i="13" s="1"/>
  <c r="AA303" i="13" s="1"/>
  <c r="AA305" i="13" s="1"/>
  <c r="AA54" i="13" s="1"/>
  <c r="AA24" i="13"/>
  <c r="AC22" i="13"/>
  <c r="AC295" i="13"/>
  <c r="AB252" i="13"/>
  <c r="AC249" i="13" s="1"/>
  <c r="AA51" i="13"/>
  <c r="AA71" i="13" s="1"/>
  <c r="AC162" i="13"/>
  <c r="AC163" i="13" s="1"/>
  <c r="AC168" i="13" s="1"/>
  <c r="AA217" i="13"/>
  <c r="AB214" i="13" s="1"/>
  <c r="AB210" i="13" s="1"/>
  <c r="AC81" i="13"/>
  <c r="AC19" i="13" s="1"/>
  <c r="AB85" i="13"/>
  <c r="AB20" i="13" s="1"/>
  <c r="AB21" i="13" s="1"/>
  <c r="AC373" i="15"/>
  <c r="AC389" i="15" s="1"/>
  <c r="AC153" i="13"/>
  <c r="AC35" i="13" s="1"/>
  <c r="AC421" i="13"/>
  <c r="AC383" i="13"/>
  <c r="AD399" i="13"/>
  <c r="AD400" i="13" s="1"/>
  <c r="AD380" i="13"/>
  <c r="AD361" i="13"/>
  <c r="AD363" i="13" s="1"/>
  <c r="AD149" i="13" s="1"/>
  <c r="AD418"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424" i="13" l="1"/>
  <c r="AC450" i="13"/>
  <c r="AD405" i="13"/>
  <c r="AC449" i="13"/>
  <c r="AB438" i="13"/>
  <c r="AB452" i="13" s="1"/>
  <c r="AD407" i="13"/>
  <c r="AD408" i="13" s="1"/>
  <c r="AD433" i="13"/>
  <c r="AC265" i="13"/>
  <c r="AD262" i="13" s="1"/>
  <c r="AD264" i="13" s="1"/>
  <c r="AC26" i="13"/>
  <c r="AB47" i="13"/>
  <c r="AB207" i="13"/>
  <c r="AB209" i="13" s="1"/>
  <c r="AB211" i="13" s="1"/>
  <c r="AB216" i="13" s="1"/>
  <c r="AB102" i="13"/>
  <c r="AB104" i="13" s="1"/>
  <c r="AB239" i="13"/>
  <c r="AB241" i="13" s="1"/>
  <c r="AB46" i="13" s="1"/>
  <c r="AB227" i="13"/>
  <c r="AB229" i="13" s="1"/>
  <c r="AB45" i="13" s="1"/>
  <c r="AC251" i="13"/>
  <c r="AC252" i="13" s="1"/>
  <c r="AB194" i="13"/>
  <c r="AB196" i="13" s="1"/>
  <c r="AB198" i="13" s="1"/>
  <c r="AB44" i="13" s="1"/>
  <c r="AB215" i="13"/>
  <c r="AD322" i="15"/>
  <c r="AD336" i="15" s="1"/>
  <c r="AD352" i="15" s="1"/>
  <c r="AD326" i="15"/>
  <c r="AD362" i="13"/>
  <c r="AD431" i="13" s="1"/>
  <c r="AD401" i="13"/>
  <c r="AD151" i="13" s="1"/>
  <c r="AD420" i="13"/>
  <c r="AD152" i="13" s="1"/>
  <c r="AD419" i="13"/>
  <c r="AD382" i="13"/>
  <c r="AD150" i="13" s="1"/>
  <c r="AD381"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C128" i="15"/>
  <c r="AD162" i="15"/>
  <c r="AD89"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E405" i="13" l="1"/>
  <c r="AD449" i="13"/>
  <c r="AD388" i="13"/>
  <c r="AD432" i="13"/>
  <c r="AD426" i="13"/>
  <c r="AD427" i="13" s="1"/>
  <c r="AD434" i="13"/>
  <c r="AE425" i="13"/>
  <c r="AE406" i="13"/>
  <c r="AE387" i="13"/>
  <c r="AD364" i="13"/>
  <c r="AD369" i="13"/>
  <c r="AB24" i="13"/>
  <c r="AB297" i="13"/>
  <c r="AB298" i="13" s="1"/>
  <c r="AB301" i="13" s="1"/>
  <c r="AB303" i="13" s="1"/>
  <c r="AB305" i="13" s="1"/>
  <c r="AB54" i="13" s="1"/>
  <c r="AD295" i="13"/>
  <c r="AD22" i="13"/>
  <c r="AC48" i="13"/>
  <c r="AD421" i="13"/>
  <c r="AB51" i="13"/>
  <c r="AB71" i="13" s="1"/>
  <c r="AD249" i="13"/>
  <c r="AC47" i="13"/>
  <c r="AB217" i="13"/>
  <c r="AC214" i="13" s="1"/>
  <c r="AC210" i="13" s="1"/>
  <c r="AC102" i="13"/>
  <c r="AC104" i="13" s="1"/>
  <c r="AC239" i="13"/>
  <c r="AC241" i="13" s="1"/>
  <c r="AC46" i="13" s="1"/>
  <c r="AC227" i="13"/>
  <c r="AC229" i="13" s="1"/>
  <c r="AC45" i="13" s="1"/>
  <c r="AD81" i="13"/>
  <c r="AD19" i="13" s="1"/>
  <c r="AC85" i="13"/>
  <c r="AC20" i="13" s="1"/>
  <c r="AC21" i="13" s="1"/>
  <c r="AD402" i="13"/>
  <c r="AD383" i="13"/>
  <c r="AD153" i="13"/>
  <c r="AD35" i="13" s="1"/>
  <c r="AD351" i="15"/>
  <c r="AD161" i="13" s="1"/>
  <c r="AD162" i="13"/>
  <c r="AE399" i="13"/>
  <c r="AE401" i="13" s="1"/>
  <c r="AE151" i="13" s="1"/>
  <c r="AE380" i="13"/>
  <c r="AE418" i="13"/>
  <c r="AE361" i="13"/>
  <c r="AE362"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424" i="13" l="1"/>
  <c r="AD450" i="13"/>
  <c r="AD435" i="13"/>
  <c r="AC438" i="13"/>
  <c r="AC452" i="13" s="1"/>
  <c r="AE369" i="13"/>
  <c r="AE431" i="13"/>
  <c r="AC297" i="13"/>
  <c r="AC298" i="13" s="1"/>
  <c r="AC301" i="13" s="1"/>
  <c r="AC303" i="13" s="1"/>
  <c r="AC305" i="13" s="1"/>
  <c r="AC54" i="13" s="1"/>
  <c r="AC24" i="13"/>
  <c r="AD265" i="13"/>
  <c r="AE262" i="13" s="1"/>
  <c r="AE264" i="13" s="1"/>
  <c r="AD26" i="13"/>
  <c r="AC207" i="13"/>
  <c r="AC209" i="13" s="1"/>
  <c r="AC211" i="13" s="1"/>
  <c r="AC216" i="13" s="1"/>
  <c r="AD251" i="13"/>
  <c r="AD252" i="13" s="1"/>
  <c r="AC194" i="13"/>
  <c r="AC196" i="13" s="1"/>
  <c r="AC198" i="13" s="1"/>
  <c r="AC44" i="13" s="1"/>
  <c r="AC51" i="13" s="1"/>
  <c r="AC71" i="13" s="1"/>
  <c r="AC215" i="13"/>
  <c r="AE319" i="15"/>
  <c r="AE333" i="15" s="1"/>
  <c r="AE349" i="15" s="1"/>
  <c r="AD163" i="13"/>
  <c r="AD168" i="13" s="1"/>
  <c r="AE400" i="13"/>
  <c r="AE433" i="13" s="1"/>
  <c r="AE363" i="13"/>
  <c r="AE149" i="13" s="1"/>
  <c r="AE420" i="13"/>
  <c r="AE152" i="13" s="1"/>
  <c r="AE419" i="13"/>
  <c r="AE382" i="13"/>
  <c r="AE150" i="13" s="1"/>
  <c r="AE381"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388" i="13" l="1"/>
  <c r="AE432" i="13"/>
  <c r="AE426" i="13"/>
  <c r="AE427" i="13" s="1"/>
  <c r="AE434" i="13"/>
  <c r="AF425" i="13"/>
  <c r="AE402" i="13"/>
  <c r="AE407" i="13"/>
  <c r="AE408" i="13" s="1"/>
  <c r="AF406" i="13"/>
  <c r="AF387" i="13"/>
  <c r="AD48" i="13"/>
  <c r="AE22" i="13"/>
  <c r="AE295" i="13"/>
  <c r="AC217" i="13"/>
  <c r="AD214" i="13" s="1"/>
  <c r="AD210" i="13" s="1"/>
  <c r="AE249" i="13"/>
  <c r="AD47" i="13"/>
  <c r="AD102" i="13"/>
  <c r="AD104" i="13" s="1"/>
  <c r="AD227" i="13"/>
  <c r="AD229" i="13" s="1"/>
  <c r="AD45" i="13" s="1"/>
  <c r="AD239" i="13"/>
  <c r="AD241" i="13" s="1"/>
  <c r="AD46" i="13" s="1"/>
  <c r="AE364" i="13"/>
  <c r="AE153" i="13"/>
  <c r="AE35" i="13" s="1"/>
  <c r="AE81" i="13"/>
  <c r="AE19" i="13" s="1"/>
  <c r="AD85" i="13"/>
  <c r="AD20" i="13" s="1"/>
  <c r="AD21" i="13" s="1"/>
  <c r="AE351" i="15"/>
  <c r="AE161" i="13" s="1"/>
  <c r="AE162" i="13"/>
  <c r="AE383" i="13"/>
  <c r="AE421" i="13"/>
  <c r="AF380" i="13"/>
  <c r="AF399" i="13"/>
  <c r="AF401" i="13" s="1"/>
  <c r="AF151" i="13" s="1"/>
  <c r="AF418" i="13"/>
  <c r="AF361" i="13"/>
  <c r="AF362"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F162" i="15"/>
  <c r="AF89"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405" i="13" l="1"/>
  <c r="AE449" i="13"/>
  <c r="AF424" i="13"/>
  <c r="AE450" i="13"/>
  <c r="AE435" i="13"/>
  <c r="AD438" i="13"/>
  <c r="AD452" i="13" s="1"/>
  <c r="AF369" i="13"/>
  <c r="AF431" i="13"/>
  <c r="AF22" i="13"/>
  <c r="AF295" i="13"/>
  <c r="AE265" i="13"/>
  <c r="AF262" i="13" s="1"/>
  <c r="AF264" i="13" s="1"/>
  <c r="AE26" i="13"/>
  <c r="AD297" i="13"/>
  <c r="AD298" i="13" s="1"/>
  <c r="AD301" i="13" s="1"/>
  <c r="AD303" i="13" s="1"/>
  <c r="AD305" i="13" s="1"/>
  <c r="AD54" i="13" s="1"/>
  <c r="AD24" i="13"/>
  <c r="AD207" i="13"/>
  <c r="AD209" i="13" s="1"/>
  <c r="AD211" i="13" s="1"/>
  <c r="AD216" i="13" s="1"/>
  <c r="AF317" i="15"/>
  <c r="AE251" i="13"/>
  <c r="AE252" i="13" s="1"/>
  <c r="AD194" i="13"/>
  <c r="AD196" i="13" s="1"/>
  <c r="AD198" i="13" s="1"/>
  <c r="AD44" i="13" s="1"/>
  <c r="AD51" i="13" s="1"/>
  <c r="AD71" i="13" s="1"/>
  <c r="AD215" i="13"/>
  <c r="AF81" i="13"/>
  <c r="AF19" i="13" s="1"/>
  <c r="AE373" i="15"/>
  <c r="AE389" i="15" s="1"/>
  <c r="AE163" i="13"/>
  <c r="AE168" i="13" s="1"/>
  <c r="AF363" i="13"/>
  <c r="AF149" i="13" s="1"/>
  <c r="AF400" i="13"/>
  <c r="AF433" i="13" s="1"/>
  <c r="AF420" i="13"/>
  <c r="AF152" i="13" s="1"/>
  <c r="AF419" i="13"/>
  <c r="AF382" i="13"/>
  <c r="AF150" i="13" s="1"/>
  <c r="AF381"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388" i="13" l="1"/>
  <c r="AF432" i="13"/>
  <c r="AF426" i="13"/>
  <c r="AF427" i="13" s="1"/>
  <c r="AF434" i="13"/>
  <c r="AG425" i="13"/>
  <c r="AF402" i="13"/>
  <c r="AF407" i="13"/>
  <c r="AF408" i="13" s="1"/>
  <c r="AG387" i="13"/>
  <c r="AG406" i="13"/>
  <c r="AE48" i="13"/>
  <c r="AD217" i="13"/>
  <c r="AE214" i="13" s="1"/>
  <c r="AE210" i="13" s="1"/>
  <c r="AG295" i="13"/>
  <c r="AG22" i="13"/>
  <c r="AF249" i="13"/>
  <c r="AE47" i="13"/>
  <c r="AE102" i="13"/>
  <c r="AE104" i="13" s="1"/>
  <c r="AE227" i="13"/>
  <c r="AE229" i="13" s="1"/>
  <c r="AE45" i="13" s="1"/>
  <c r="AE239" i="13"/>
  <c r="AE241" i="13" s="1"/>
  <c r="AE46" i="13" s="1"/>
  <c r="AE85" i="13"/>
  <c r="AE20" i="13" s="1"/>
  <c r="AE21" i="13" s="1"/>
  <c r="AF153" i="13"/>
  <c r="AF35" i="13" s="1"/>
  <c r="AF421" i="13"/>
  <c r="AF383" i="13"/>
  <c r="AF364" i="13"/>
  <c r="AE397" i="15"/>
  <c r="AE116" i="13" s="1"/>
  <c r="AE27" i="13" s="1"/>
  <c r="AF351" i="15"/>
  <c r="AF161" i="13" s="1"/>
  <c r="AF162" i="13"/>
  <c r="AG399" i="13"/>
  <c r="AG400" i="13" s="1"/>
  <c r="AG418" i="13"/>
  <c r="AG380" i="13"/>
  <c r="AG361" i="13"/>
  <c r="AG362"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G299" i="15"/>
  <c r="AG313" i="15"/>
  <c r="AG311" i="15"/>
  <c r="AG291" i="15"/>
  <c r="AG294" i="15"/>
  <c r="AG289" i="15"/>
  <c r="AG308" i="15"/>
  <c r="AG305" i="15"/>
  <c r="AG64" i="15"/>
  <c r="AF176" i="15"/>
  <c r="AF173" i="15"/>
  <c r="AF126" i="13" s="1"/>
  <c r="AF127" i="13" s="1"/>
  <c r="AF131" i="13" s="1"/>
  <c r="AF132" i="13" s="1"/>
  <c r="AF28"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405" i="13" l="1"/>
  <c r="AF449" i="13"/>
  <c r="AG424" i="13"/>
  <c r="AF450" i="13"/>
  <c r="AF435" i="13"/>
  <c r="AE438" i="13"/>
  <c r="AE452" i="13" s="1"/>
  <c r="AG369" i="13"/>
  <c r="AG431" i="13"/>
  <c r="AG407" i="13"/>
  <c r="AG433" i="13"/>
  <c r="AG408" i="13"/>
  <c r="AF265" i="13"/>
  <c r="AG262" i="13" s="1"/>
  <c r="AG264" i="13" s="1"/>
  <c r="AF26" i="13"/>
  <c r="AE24" i="13"/>
  <c r="AE29" i="13" s="1"/>
  <c r="AE297" i="13"/>
  <c r="AE298" i="13" s="1"/>
  <c r="AE301" i="13" s="1"/>
  <c r="AE303" i="13" s="1"/>
  <c r="AE305" i="13" s="1"/>
  <c r="AE54" i="13" s="1"/>
  <c r="AE207" i="13"/>
  <c r="AE209" i="13" s="1"/>
  <c r="AE211" i="13" s="1"/>
  <c r="AE216" i="13" s="1"/>
  <c r="AF251" i="13"/>
  <c r="AF252" i="13" s="1"/>
  <c r="AE194" i="13"/>
  <c r="AE196" i="13" s="1"/>
  <c r="AE198" i="13" s="1"/>
  <c r="AE44" i="13" s="1"/>
  <c r="AE51" i="13" s="1"/>
  <c r="AE71" i="13" s="1"/>
  <c r="AE215" i="13"/>
  <c r="AF373" i="15"/>
  <c r="AF389" i="15" s="1"/>
  <c r="AG81" i="13"/>
  <c r="AG19" i="13" s="1"/>
  <c r="AG318" i="15"/>
  <c r="AG332" i="15" s="1"/>
  <c r="AG348" i="15" s="1"/>
  <c r="AG370" i="15" s="1"/>
  <c r="AG386" i="15" s="1"/>
  <c r="AG326" i="15"/>
  <c r="AG340" i="15" s="1"/>
  <c r="AF163" i="13"/>
  <c r="AF168" i="13" s="1"/>
  <c r="AG323" i="15"/>
  <c r="AG337" i="15" s="1"/>
  <c r="AG353" i="15" s="1"/>
  <c r="AG401" i="13"/>
  <c r="AG151" i="13" s="1"/>
  <c r="AG363" i="13"/>
  <c r="AG149" i="13" s="1"/>
  <c r="AG419" i="13"/>
  <c r="AG420" i="13"/>
  <c r="AG152" i="13" s="1"/>
  <c r="AG382" i="13"/>
  <c r="AG150" i="13" s="1"/>
  <c r="AG381"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H405" i="13" l="1"/>
  <c r="AG449" i="13"/>
  <c r="AG426" i="13"/>
  <c r="AG427" i="13" s="1"/>
  <c r="AG434" i="13"/>
  <c r="AG388" i="13"/>
  <c r="AG432" i="13"/>
  <c r="AH425" i="13"/>
  <c r="AE217" i="13"/>
  <c r="AF214" i="13" s="1"/>
  <c r="AF210" i="13" s="1"/>
  <c r="AH406" i="13"/>
  <c r="AH387" i="13"/>
  <c r="AF48" i="13"/>
  <c r="AH22" i="13"/>
  <c r="AH295" i="13"/>
  <c r="AG249" i="13"/>
  <c r="AF47" i="13"/>
  <c r="AF102" i="13"/>
  <c r="AF104" i="13" s="1"/>
  <c r="AF227" i="13"/>
  <c r="AF229" i="13" s="1"/>
  <c r="AF45" i="13" s="1"/>
  <c r="AF239" i="13"/>
  <c r="AF241" i="13" s="1"/>
  <c r="AF46" i="13" s="1"/>
  <c r="AG364" i="13"/>
  <c r="AF85" i="13"/>
  <c r="AF20" i="13" s="1"/>
  <c r="AF21" i="13" s="1"/>
  <c r="AG383" i="13"/>
  <c r="AG351" i="15"/>
  <c r="AG161" i="13" s="1"/>
  <c r="AG162" i="13"/>
  <c r="AF397" i="15"/>
  <c r="AF116" i="13" s="1"/>
  <c r="AF27" i="13" s="1"/>
  <c r="AG402" i="13"/>
  <c r="AG153" i="13"/>
  <c r="AG35" i="13" s="1"/>
  <c r="AG421" i="13"/>
  <c r="AH361" i="13"/>
  <c r="AH363" i="13" s="1"/>
  <c r="AH149" i="13" s="1"/>
  <c r="AH399" i="13"/>
  <c r="AH401" i="13" s="1"/>
  <c r="AH151" i="13" s="1"/>
  <c r="AH380" i="13"/>
  <c r="AH418"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G435" i="13" l="1"/>
  <c r="AH424" i="13"/>
  <c r="AG450" i="13"/>
  <c r="AF438" i="13"/>
  <c r="AF452" i="13" s="1"/>
  <c r="AF297" i="13"/>
  <c r="AF298" i="13" s="1"/>
  <c r="AF301" i="13" s="1"/>
  <c r="AF303" i="13" s="1"/>
  <c r="AF305" i="13" s="1"/>
  <c r="AF54" i="13" s="1"/>
  <c r="AF24" i="13"/>
  <c r="AF29" i="13" s="1"/>
  <c r="AG265" i="13"/>
  <c r="AH262" i="13" s="1"/>
  <c r="AH264" i="13" s="1"/>
  <c r="AG26" i="13"/>
  <c r="AF207" i="13"/>
  <c r="AF209" i="13" s="1"/>
  <c r="AF211" i="13" s="1"/>
  <c r="AF216" i="13" s="1"/>
  <c r="AH326" i="15"/>
  <c r="AG373" i="15"/>
  <c r="AG389" i="15" s="1"/>
  <c r="AG251" i="13"/>
  <c r="AG252" i="13" s="1"/>
  <c r="AF194" i="13"/>
  <c r="AF196" i="13" s="1"/>
  <c r="AF198" i="13" s="1"/>
  <c r="AF44" i="13" s="1"/>
  <c r="AF51" i="13" s="1"/>
  <c r="AF71" i="13" s="1"/>
  <c r="AF215" i="13"/>
  <c r="AH81" i="13"/>
  <c r="AH19" i="13" s="1"/>
  <c r="AH321" i="15"/>
  <c r="AH335" i="15" s="1"/>
  <c r="AG163" i="13"/>
  <c r="AG168" i="13" s="1"/>
  <c r="AH323" i="15"/>
  <c r="AH337" i="15" s="1"/>
  <c r="AH353" i="15" s="1"/>
  <c r="AH400" i="13"/>
  <c r="AH433" i="13" s="1"/>
  <c r="AH362" i="13"/>
  <c r="AH431" i="13" s="1"/>
  <c r="AH419" i="13"/>
  <c r="AH420" i="13"/>
  <c r="AH152" i="13" s="1"/>
  <c r="AH381" i="13"/>
  <c r="AH382"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388" i="13" l="1"/>
  <c r="AH432" i="13"/>
  <c r="AH426" i="13"/>
  <c r="AH427" i="13" s="1"/>
  <c r="AH434" i="13"/>
  <c r="AI425" i="13"/>
  <c r="AH402" i="13"/>
  <c r="AH407" i="13"/>
  <c r="AH408" i="13" s="1"/>
  <c r="AI406" i="13"/>
  <c r="AI387" i="13"/>
  <c r="AH364" i="13"/>
  <c r="AH369" i="13"/>
  <c r="AG48" i="13"/>
  <c r="AI295" i="13"/>
  <c r="AI22" i="13"/>
  <c r="AF217" i="13"/>
  <c r="AG214" i="13" s="1"/>
  <c r="AG210" i="13" s="1"/>
  <c r="AH249" i="13"/>
  <c r="AG47" i="13"/>
  <c r="AG85" i="13"/>
  <c r="AG20" i="13" s="1"/>
  <c r="AG21" i="13" s="1"/>
  <c r="AH153" i="13"/>
  <c r="AH35" i="13" s="1"/>
  <c r="AG397" i="15"/>
  <c r="AG116" i="13" s="1"/>
  <c r="AG27" i="13" s="1"/>
  <c r="AH351" i="15"/>
  <c r="AH161" i="13" s="1"/>
  <c r="AH162" i="13"/>
  <c r="AH421" i="13"/>
  <c r="AI418" i="13"/>
  <c r="AI361" i="13"/>
  <c r="AI362" i="13" s="1"/>
  <c r="AI399" i="13"/>
  <c r="AI401" i="13" s="1"/>
  <c r="AI151" i="13" s="1"/>
  <c r="AI380" i="13"/>
  <c r="AH383"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405" i="13" l="1"/>
  <c r="AH449" i="13"/>
  <c r="AI424" i="13"/>
  <c r="AH450" i="13"/>
  <c r="AH435" i="13"/>
  <c r="AG438" i="13"/>
  <c r="AG452" i="13" s="1"/>
  <c r="AI369" i="13"/>
  <c r="AI431" i="13"/>
  <c r="AH265" i="13"/>
  <c r="AH48" i="13" s="1"/>
  <c r="AH26" i="13"/>
  <c r="AG207" i="13"/>
  <c r="AG209" i="13" s="1"/>
  <c r="AG211" i="13" s="1"/>
  <c r="AG216" i="13" s="1"/>
  <c r="AI262" i="13"/>
  <c r="AI264" i="13" s="1"/>
  <c r="AG102" i="13"/>
  <c r="AG104" i="13" s="1"/>
  <c r="AG227" i="13"/>
  <c r="AG229" i="13" s="1"/>
  <c r="AG45" i="13" s="1"/>
  <c r="AG239" i="13"/>
  <c r="AG241" i="13" s="1"/>
  <c r="AG46" i="13" s="1"/>
  <c r="AH373" i="15"/>
  <c r="AH389" i="15" s="1"/>
  <c r="AH251" i="13"/>
  <c r="AH252" i="13" s="1"/>
  <c r="AG194" i="13"/>
  <c r="AG196" i="13" s="1"/>
  <c r="AG198" i="13" s="1"/>
  <c r="AG44" i="13" s="1"/>
  <c r="AG215" i="13"/>
  <c r="AI81" i="13"/>
  <c r="AI19" i="13" s="1"/>
  <c r="AH163" i="13"/>
  <c r="AH168" i="13" s="1"/>
  <c r="AI323" i="15"/>
  <c r="AI337" i="15" s="1"/>
  <c r="AI353" i="15" s="1"/>
  <c r="AI375" i="15" s="1"/>
  <c r="AI391" i="15" s="1"/>
  <c r="AI400" i="13"/>
  <c r="AI433" i="13" s="1"/>
  <c r="AI363" i="13"/>
  <c r="AI149" i="13" s="1"/>
  <c r="AI420" i="13"/>
  <c r="AI152" i="13" s="1"/>
  <c r="AI419" i="13"/>
  <c r="AI381" i="13"/>
  <c r="AI382"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H177" i="15"/>
  <c r="AH178" i="15" s="1"/>
  <c r="AH128" i="15"/>
  <c r="AI95" i="15"/>
  <c r="AI171" i="15" s="1"/>
  <c r="AJ52" i="15"/>
  <c r="AJ132" i="15" s="1"/>
  <c r="AJ150" i="15" s="1"/>
  <c r="AJ162" i="15" s="1"/>
  <c r="AJ89"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I388" i="13" l="1"/>
  <c r="AI432" i="13"/>
  <c r="AI426" i="13"/>
  <c r="AI427" i="13" s="1"/>
  <c r="AI434" i="13"/>
  <c r="AJ425" i="13"/>
  <c r="AI402" i="13"/>
  <c r="AI407" i="13"/>
  <c r="AI408" i="13" s="1"/>
  <c r="AJ387" i="13"/>
  <c r="AJ406" i="13"/>
  <c r="AG217" i="13"/>
  <c r="AH214" i="13" s="1"/>
  <c r="AH210" i="13" s="1"/>
  <c r="AJ295" i="13"/>
  <c r="AJ22" i="13"/>
  <c r="AG24" i="13"/>
  <c r="AG29" i="13" s="1"/>
  <c r="AG297" i="13"/>
  <c r="AG298" i="13" s="1"/>
  <c r="AG301" i="13" s="1"/>
  <c r="AG303" i="13" s="1"/>
  <c r="AG305" i="13" s="1"/>
  <c r="AG54" i="13" s="1"/>
  <c r="AG51" i="13"/>
  <c r="AG71" i="13" s="1"/>
  <c r="AI249" i="13"/>
  <c r="AH47" i="13"/>
  <c r="AH102" i="13"/>
  <c r="AH104" i="13" s="1"/>
  <c r="AH227" i="13"/>
  <c r="AH229" i="13" s="1"/>
  <c r="AH45" i="13" s="1"/>
  <c r="AH239" i="13"/>
  <c r="AH241" i="13" s="1"/>
  <c r="AH46" i="13" s="1"/>
  <c r="AH85" i="13"/>
  <c r="AH20" i="13" s="1"/>
  <c r="AH21" i="13" s="1"/>
  <c r="AI421" i="13"/>
  <c r="AH397" i="15"/>
  <c r="AH116" i="13" s="1"/>
  <c r="AH27" i="13" s="1"/>
  <c r="AI351" i="15"/>
  <c r="AI161" i="13" s="1"/>
  <c r="AI162" i="13"/>
  <c r="AI153" i="13"/>
  <c r="AI35" i="13" s="1"/>
  <c r="AI364" i="13"/>
  <c r="AJ399" i="13"/>
  <c r="AJ401" i="13" s="1"/>
  <c r="AJ151" i="13" s="1"/>
  <c r="AJ380" i="13"/>
  <c r="AJ418" i="13"/>
  <c r="AJ361" i="13"/>
  <c r="AJ362" i="13" s="1"/>
  <c r="AI383"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J64" i="15"/>
  <c r="AI173" i="15"/>
  <c r="AI126" i="13" s="1"/>
  <c r="AI127" i="13" s="1"/>
  <c r="AI131" i="13" s="1"/>
  <c r="AI132" i="13" s="1"/>
  <c r="AI28"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405" i="13" l="1"/>
  <c r="AI449" i="13"/>
  <c r="AJ424" i="13"/>
  <c r="AI450" i="13"/>
  <c r="AI435" i="13"/>
  <c r="AH438" i="13" s="1"/>
  <c r="AH452" i="13" s="1"/>
  <c r="AJ369" i="13"/>
  <c r="AJ431" i="13"/>
  <c r="AI265" i="13"/>
  <c r="AJ262" i="13" s="1"/>
  <c r="AJ264" i="13" s="1"/>
  <c r="AI26" i="13"/>
  <c r="AH24" i="13"/>
  <c r="AH29" i="13" s="1"/>
  <c r="AH297" i="13"/>
  <c r="AH298" i="13" s="1"/>
  <c r="AH301" i="13" s="1"/>
  <c r="AH303" i="13" s="1"/>
  <c r="AH305" i="13" s="1"/>
  <c r="AH54" i="13" s="1"/>
  <c r="AH207" i="13"/>
  <c r="AH209" i="13" s="1"/>
  <c r="AH211" i="13" s="1"/>
  <c r="AH216" i="13" s="1"/>
  <c r="AI373" i="15"/>
  <c r="AI389" i="15" s="1"/>
  <c r="AI251" i="13"/>
  <c r="AI252" i="13" s="1"/>
  <c r="AH194" i="13"/>
  <c r="AH196" i="13" s="1"/>
  <c r="AH198" i="13" s="1"/>
  <c r="AH44" i="13" s="1"/>
  <c r="AH51" i="13" s="1"/>
  <c r="AH71" i="13" s="1"/>
  <c r="AH215" i="13"/>
  <c r="AJ81" i="13"/>
  <c r="AJ19" i="13" s="1"/>
  <c r="AJ327" i="15"/>
  <c r="AJ341" i="15" s="1"/>
  <c r="AJ357" i="15" s="1"/>
  <c r="AJ322" i="15"/>
  <c r="AJ336" i="15" s="1"/>
  <c r="AJ352" i="15" s="1"/>
  <c r="AI163" i="13"/>
  <c r="AI168" i="13" s="1"/>
  <c r="AJ400" i="13"/>
  <c r="AJ433" i="13" s="1"/>
  <c r="AJ363" i="13"/>
  <c r="AJ149" i="13" s="1"/>
  <c r="AJ420" i="13"/>
  <c r="AJ152" i="13" s="1"/>
  <c r="AJ419" i="13"/>
  <c r="AJ382" i="13"/>
  <c r="AJ150" i="13" s="1"/>
  <c r="AJ381"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388" i="13" l="1"/>
  <c r="AJ432" i="13"/>
  <c r="AJ426" i="13"/>
  <c r="AJ427" i="13" s="1"/>
  <c r="AJ434" i="13"/>
  <c r="AK425" i="13"/>
  <c r="AK406" i="13"/>
  <c r="AJ402" i="13"/>
  <c r="AJ407" i="13"/>
  <c r="AJ408" i="13" s="1"/>
  <c r="AK387" i="13"/>
  <c r="AI48" i="13"/>
  <c r="AK22" i="13"/>
  <c r="AK295" i="13"/>
  <c r="AH217" i="13"/>
  <c r="AI214" i="13" s="1"/>
  <c r="AI210" i="13" s="1"/>
  <c r="AJ249" i="13"/>
  <c r="AI47" i="13"/>
  <c r="AJ383" i="13"/>
  <c r="AI85" i="13"/>
  <c r="AI20" i="13" s="1"/>
  <c r="AI21" i="13" s="1"/>
  <c r="AJ421" i="13"/>
  <c r="AJ351" i="15"/>
  <c r="AJ161" i="13" s="1"/>
  <c r="AJ162" i="13"/>
  <c r="AJ153" i="13"/>
  <c r="AJ35" i="13" s="1"/>
  <c r="AJ364" i="13"/>
  <c r="AK418" i="13"/>
  <c r="AK380" i="13"/>
  <c r="AK399" i="13"/>
  <c r="AK401" i="13" s="1"/>
  <c r="AK151" i="13" s="1"/>
  <c r="AK361" i="13"/>
  <c r="AK362"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424" i="13" l="1"/>
  <c r="AJ450" i="13"/>
  <c r="AJ435" i="13"/>
  <c r="AK405" i="13"/>
  <c r="AJ449" i="13"/>
  <c r="AI438" i="13"/>
  <c r="AI452" i="13" s="1"/>
  <c r="AK369" i="13"/>
  <c r="AK431" i="13"/>
  <c r="AJ265" i="13"/>
  <c r="AJ48" i="13" s="1"/>
  <c r="AJ26" i="13"/>
  <c r="AI207" i="13"/>
  <c r="AI209" i="13" s="1"/>
  <c r="AI211" i="13" s="1"/>
  <c r="AI216" i="13" s="1"/>
  <c r="AK262" i="13"/>
  <c r="AK264" i="13" s="1"/>
  <c r="AJ373" i="15"/>
  <c r="AJ389" i="15" s="1"/>
  <c r="AI102" i="13"/>
  <c r="AI104" i="13" s="1"/>
  <c r="AI227" i="13"/>
  <c r="AI229" i="13" s="1"/>
  <c r="AI45" i="13" s="1"/>
  <c r="AI239" i="13"/>
  <c r="AI241" i="13" s="1"/>
  <c r="AI46" i="13" s="1"/>
  <c r="AJ251" i="13"/>
  <c r="AJ252" i="13" s="1"/>
  <c r="AI194" i="13"/>
  <c r="AI196" i="13" s="1"/>
  <c r="AI198" i="13" s="1"/>
  <c r="AI44" i="13" s="1"/>
  <c r="AI215" i="13"/>
  <c r="AK81" i="13"/>
  <c r="AK19" i="13" s="1"/>
  <c r="AK325" i="15"/>
  <c r="AK322" i="15"/>
  <c r="AK336" i="15" s="1"/>
  <c r="AK352" i="15" s="1"/>
  <c r="AJ163" i="13"/>
  <c r="AJ168" i="13" s="1"/>
  <c r="AK400" i="13"/>
  <c r="AK433" i="13" s="1"/>
  <c r="AK363" i="13"/>
  <c r="AK149" i="13" s="1"/>
  <c r="AK420" i="13"/>
  <c r="AK152" i="13" s="1"/>
  <c r="AK419" i="13"/>
  <c r="AK382" i="13"/>
  <c r="AK150" i="13" s="1"/>
  <c r="AK381"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K426" i="13" l="1"/>
  <c r="AK427" i="13" s="1"/>
  <c r="AK434" i="13"/>
  <c r="AK388" i="13"/>
  <c r="AK432" i="13"/>
  <c r="AK435" i="13" s="1"/>
  <c r="AJ438" i="13" s="1"/>
  <c r="AJ452" i="13" s="1"/>
  <c r="AL425" i="13"/>
  <c r="L425" i="13" s="1"/>
  <c r="AK402" i="13"/>
  <c r="AK407" i="13"/>
  <c r="AK408" i="13" s="1"/>
  <c r="AL406" i="13"/>
  <c r="L406" i="13" s="1"/>
  <c r="AL387" i="13"/>
  <c r="L387" i="13" s="1"/>
  <c r="AI297" i="13"/>
  <c r="AI298" i="13" s="1"/>
  <c r="AI301" i="13" s="1"/>
  <c r="AI303" i="13" s="1"/>
  <c r="AI305" i="13" s="1"/>
  <c r="AI54" i="13" s="1"/>
  <c r="AI24" i="13"/>
  <c r="AI29" i="13" s="1"/>
  <c r="AI217" i="13"/>
  <c r="AJ214" i="13" s="1"/>
  <c r="AJ210" i="13" s="1"/>
  <c r="AI51" i="13"/>
  <c r="AI71" i="13" s="1"/>
  <c r="AK249" i="13"/>
  <c r="AJ47" i="13"/>
  <c r="AJ102" i="13"/>
  <c r="AJ104" i="13" s="1"/>
  <c r="AJ239" i="13"/>
  <c r="AJ241" i="13" s="1"/>
  <c r="AJ46" i="13" s="1"/>
  <c r="AJ227" i="13"/>
  <c r="AJ229" i="13" s="1"/>
  <c r="AJ45" i="13" s="1"/>
  <c r="AK364" i="13"/>
  <c r="AJ85" i="13"/>
  <c r="AJ20" i="13" s="1"/>
  <c r="AJ21" i="13" s="1"/>
  <c r="AK421" i="13"/>
  <c r="AK153" i="13"/>
  <c r="AK35" i="13" s="1"/>
  <c r="AK351" i="15"/>
  <c r="AK161" i="13" s="1"/>
  <c r="AK162" i="13"/>
  <c r="L169" i="13"/>
  <c r="AL36" i="13"/>
  <c r="L36" i="13" s="1"/>
  <c r="AK383" i="13"/>
  <c r="AL399" i="13"/>
  <c r="AL400" i="13" s="1"/>
  <c r="AL380" i="13"/>
  <c r="AL361" i="13"/>
  <c r="AL362" i="13" s="1"/>
  <c r="AL431" i="13" s="1"/>
  <c r="AL418"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405" i="13" l="1"/>
  <c r="AK449" i="13"/>
  <c r="AL424" i="13"/>
  <c r="AK450" i="13"/>
  <c r="L431" i="13"/>
  <c r="AL407" i="13"/>
  <c r="L407" i="13" s="1"/>
  <c r="AL433" i="13"/>
  <c r="L433" i="13" s="1"/>
  <c r="AL408" i="13"/>
  <c r="AL449" i="13" s="1"/>
  <c r="AL369" i="13"/>
  <c r="N370" i="13"/>
  <c r="O367" i="13" s="1"/>
  <c r="O370" i="13" s="1"/>
  <c r="AJ24" i="13"/>
  <c r="AJ29" i="13" s="1"/>
  <c r="AJ297" i="13"/>
  <c r="AJ298" i="13" s="1"/>
  <c r="AJ301" i="13" s="1"/>
  <c r="AJ303" i="13" s="1"/>
  <c r="AJ305" i="13" s="1"/>
  <c r="AJ54" i="13" s="1"/>
  <c r="AK265" i="13"/>
  <c r="AL262" i="13" s="1"/>
  <c r="AL264" i="13" s="1"/>
  <c r="AK26" i="13"/>
  <c r="AJ207" i="13"/>
  <c r="AJ209" i="13" s="1"/>
  <c r="AJ211" i="13" s="1"/>
  <c r="AJ216" i="13" s="1"/>
  <c r="L64" i="15"/>
  <c r="AK251" i="13"/>
  <c r="AK252" i="13" s="1"/>
  <c r="AJ194" i="13"/>
  <c r="AJ196" i="13" s="1"/>
  <c r="AJ198" i="13" s="1"/>
  <c r="AJ44" i="13" s="1"/>
  <c r="AJ51" i="13" s="1"/>
  <c r="AJ71" i="13" s="1"/>
  <c r="AJ215" i="13"/>
  <c r="AK373" i="15"/>
  <c r="AK389" i="15" s="1"/>
  <c r="AL401" i="13"/>
  <c r="AL402" i="13" s="1"/>
  <c r="L402" i="13" s="1"/>
  <c r="AK163" i="13"/>
  <c r="AK168" i="13" s="1"/>
  <c r="AL363" i="13"/>
  <c r="AL364" i="13" s="1"/>
  <c r="AL420" i="13"/>
  <c r="AL419" i="13"/>
  <c r="L400" i="13"/>
  <c r="L362" i="13"/>
  <c r="AL381" i="13"/>
  <c r="AL432" i="13" s="1"/>
  <c r="L432" i="13" s="1"/>
  <c r="AL382"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P367" i="13" l="1"/>
  <c r="P370" i="13" s="1"/>
  <c r="O447" i="13"/>
  <c r="O451" i="13" s="1"/>
  <c r="AL426" i="13"/>
  <c r="L426" i="13" s="1"/>
  <c r="AL434" i="13"/>
  <c r="AL388" i="13"/>
  <c r="L388" i="13" s="1"/>
  <c r="P386" i="13"/>
  <c r="L364" i="13"/>
  <c r="L369" i="13"/>
  <c r="AK48" i="13"/>
  <c r="AL295" i="13"/>
  <c r="AL22" i="13"/>
  <c r="AJ217" i="13"/>
  <c r="AK214" i="13" s="1"/>
  <c r="AK210" i="13" s="1"/>
  <c r="AL249" i="13"/>
  <c r="AK47" i="13"/>
  <c r="AL149" i="13"/>
  <c r="L149" i="13" s="1"/>
  <c r="L363" i="13"/>
  <c r="AL151" i="13"/>
  <c r="L151" i="13" s="1"/>
  <c r="L401" i="13"/>
  <c r="AK85" i="13"/>
  <c r="AK20" i="13" s="1"/>
  <c r="AK21" i="13" s="1"/>
  <c r="L420" i="13"/>
  <c r="AL152" i="13"/>
  <c r="L152" i="13" s="1"/>
  <c r="L382" i="13"/>
  <c r="AL150" i="13"/>
  <c r="L150" i="13" s="1"/>
  <c r="AL421" i="13"/>
  <c r="L421" i="13" s="1"/>
  <c r="L419" i="13"/>
  <c r="AL383" i="13"/>
  <c r="L383" i="13" s="1"/>
  <c r="L381"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Q367" i="13" l="1"/>
  <c r="Q370" i="13" s="1"/>
  <c r="P447" i="13"/>
  <c r="AL427" i="13"/>
  <c r="AL450" i="13" s="1"/>
  <c r="L434" i="13"/>
  <c r="AL435" i="13"/>
  <c r="P389" i="13"/>
  <c r="L295" i="13"/>
  <c r="AK207" i="13"/>
  <c r="AK209" i="13" s="1"/>
  <c r="AK211" i="13" s="1"/>
  <c r="AK216" i="13" s="1"/>
  <c r="AK102" i="13"/>
  <c r="AK104" i="13" s="1"/>
  <c r="AK239" i="13"/>
  <c r="AK241" i="13" s="1"/>
  <c r="AK46" i="13" s="1"/>
  <c r="AK227" i="13"/>
  <c r="AK229" i="13" s="1"/>
  <c r="AK45" i="13" s="1"/>
  <c r="AK194" i="13"/>
  <c r="AK196" i="13" s="1"/>
  <c r="AK198" i="13" s="1"/>
  <c r="AK44" i="13" s="1"/>
  <c r="AK215" i="13"/>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AL26" i="13" s="1"/>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Q386" i="13" l="1"/>
  <c r="P448" i="13"/>
  <c r="P451" i="13"/>
  <c r="R367" i="13"/>
  <c r="R370" i="13" s="1"/>
  <c r="Q447" i="13"/>
  <c r="L435" i="13"/>
  <c r="AK438" i="13"/>
  <c r="AK452" i="13" s="1"/>
  <c r="Q389" i="13"/>
  <c r="AK297" i="13"/>
  <c r="AK298" i="13" s="1"/>
  <c r="AK301" i="13" s="1"/>
  <c r="AK303" i="13" s="1"/>
  <c r="AK305" i="13" s="1"/>
  <c r="AK54" i="13" s="1"/>
  <c r="AK24" i="13"/>
  <c r="AK29" i="13" s="1"/>
  <c r="AK217" i="13"/>
  <c r="AL214" i="13" s="1"/>
  <c r="AL210" i="13" s="1"/>
  <c r="L210" i="13" s="1"/>
  <c r="AL251" i="13"/>
  <c r="L251" i="13" s="1"/>
  <c r="AL35" i="13"/>
  <c r="L35" i="13" s="1"/>
  <c r="AK51" i="13"/>
  <c r="AK71" i="13" s="1"/>
  <c r="O163" i="13"/>
  <c r="L161" i="13"/>
  <c r="AC397" i="15"/>
  <c r="AC116" i="13" s="1"/>
  <c r="L391" i="15"/>
  <c r="AD397" i="15"/>
  <c r="AD116" i="13" s="1"/>
  <c r="X397" i="15"/>
  <c r="X116" i="13" s="1"/>
  <c r="W397" i="15"/>
  <c r="W116" i="13" s="1"/>
  <c r="L395" i="15"/>
  <c r="L393" i="15"/>
  <c r="L396" i="15"/>
  <c r="U397" i="15"/>
  <c r="U116" i="13" s="1"/>
  <c r="AL397" i="15"/>
  <c r="AL116" i="13" s="1"/>
  <c r="AL27" i="13" s="1"/>
  <c r="L386" i="15"/>
  <c r="T397" i="15"/>
  <c r="T116" i="13" s="1"/>
  <c r="T27" i="13" s="1"/>
  <c r="T29" i="13" s="1"/>
  <c r="L394" i="15"/>
  <c r="L392" i="15"/>
  <c r="Y397" i="15"/>
  <c r="Y116" i="13" s="1"/>
  <c r="Z397" i="15"/>
  <c r="Z116" i="13" s="1"/>
  <c r="S397" i="15"/>
  <c r="S116" i="13" s="1"/>
  <c r="S27" i="13" s="1"/>
  <c r="S29" i="13" s="1"/>
  <c r="S33" i="13" s="1"/>
  <c r="L390" i="15"/>
  <c r="AA397" i="15"/>
  <c r="AA116" i="13" s="1"/>
  <c r="V397" i="15"/>
  <c r="V116" i="13" s="1"/>
  <c r="AB397" i="15"/>
  <c r="AB116" i="13" s="1"/>
  <c r="AL127" i="13"/>
  <c r="L126" i="13"/>
  <c r="AL122" i="13"/>
  <c r="L121" i="13"/>
  <c r="L26" i="13"/>
  <c r="L112" i="13"/>
  <c r="L168" i="15"/>
  <c r="AL176" i="15"/>
  <c r="AL177" i="15"/>
  <c r="L173" i="15"/>
  <c r="L128" i="15"/>
  <c r="L142" i="15"/>
  <c r="AJ135" i="13"/>
  <c r="AK136" i="13" s="1"/>
  <c r="AK138" i="13" s="1"/>
  <c r="AK135" i="13"/>
  <c r="AL136" i="13" s="1"/>
  <c r="AL138" i="13" s="1"/>
  <c r="L167" i="14"/>
  <c r="AE135" i="13"/>
  <c r="AF136" i="13" s="1"/>
  <c r="AF138" i="13" s="1"/>
  <c r="AH135" i="13"/>
  <c r="AI136" i="13" s="1"/>
  <c r="AI138" i="13" s="1"/>
  <c r="AF135" i="13"/>
  <c r="AG136" i="13" s="1"/>
  <c r="AG138" i="13" s="1"/>
  <c r="AI135" i="13"/>
  <c r="AJ136" i="13" s="1"/>
  <c r="AJ138" i="13" s="1"/>
  <c r="AG135" i="13"/>
  <c r="AH136" i="13" s="1"/>
  <c r="AH138"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S367" i="13" l="1"/>
  <c r="S370" i="13" s="1"/>
  <c r="R447" i="13"/>
  <c r="R386" i="13"/>
  <c r="Q448" i="13"/>
  <c r="Q451" i="13" s="1"/>
  <c r="R389" i="13"/>
  <c r="AI30" i="13"/>
  <c r="AI33" i="13" s="1"/>
  <c r="AI327" i="13"/>
  <c r="AI330" i="13" s="1"/>
  <c r="AI333" i="13" s="1"/>
  <c r="AI335" i="13" s="1"/>
  <c r="AI337" i="13" s="1"/>
  <c r="AI57" i="13" s="1"/>
  <c r="AF30" i="13"/>
  <c r="AF33" i="13" s="1"/>
  <c r="AF37" i="13" s="1"/>
  <c r="AF172" i="13" s="1"/>
  <c r="AF174" i="13" s="1"/>
  <c r="AF327" i="13"/>
  <c r="AF330" i="13" s="1"/>
  <c r="AF333" i="13" s="1"/>
  <c r="AF335" i="13" s="1"/>
  <c r="AF337" i="13" s="1"/>
  <c r="AF57" i="13" s="1"/>
  <c r="AL30" i="13"/>
  <c r="AL327" i="13"/>
  <c r="AL330" i="13" s="1"/>
  <c r="AK30" i="13"/>
  <c r="AK33" i="13" s="1"/>
  <c r="AK37" i="13" s="1"/>
  <c r="AK172" i="13" s="1"/>
  <c r="AK174" i="13" s="1"/>
  <c r="AK327" i="13"/>
  <c r="AK330" i="13" s="1"/>
  <c r="AK333" i="13" s="1"/>
  <c r="AK335" i="13" s="1"/>
  <c r="AK337" i="13" s="1"/>
  <c r="AK57" i="13" s="1"/>
  <c r="AG30" i="13"/>
  <c r="AG33" i="13" s="1"/>
  <c r="AG327" i="13"/>
  <c r="AG330" i="13" s="1"/>
  <c r="AG333" i="13" s="1"/>
  <c r="AG335" i="13" s="1"/>
  <c r="AG337" i="13" s="1"/>
  <c r="AG57" i="13" s="1"/>
  <c r="AH30" i="13"/>
  <c r="AH33" i="13" s="1"/>
  <c r="AH37" i="13" s="1"/>
  <c r="AH172" i="13" s="1"/>
  <c r="AH174" i="13" s="1"/>
  <c r="AH327" i="13"/>
  <c r="AH330" i="13" s="1"/>
  <c r="AH333" i="13" s="1"/>
  <c r="AH335" i="13" s="1"/>
  <c r="AH337" i="13" s="1"/>
  <c r="AH57" i="13" s="1"/>
  <c r="AJ30" i="13"/>
  <c r="AJ33" i="13" s="1"/>
  <c r="AJ37" i="13" s="1"/>
  <c r="AJ172" i="13" s="1"/>
  <c r="AJ174" i="13" s="1"/>
  <c r="AJ327" i="13"/>
  <c r="AJ330" i="13" s="1"/>
  <c r="AJ333" i="13" s="1"/>
  <c r="AJ335" i="13" s="1"/>
  <c r="AJ337" i="13" s="1"/>
  <c r="AJ57" i="13" s="1"/>
  <c r="AB27" i="13"/>
  <c r="AB29" i="13" s="1"/>
  <c r="AB135" i="13" s="1"/>
  <c r="AC136" i="13" s="1"/>
  <c r="AC138" i="13" s="1"/>
  <c r="W27" i="13"/>
  <c r="W29" i="13" s="1"/>
  <c r="W135" i="13" s="1"/>
  <c r="X136" i="13" s="1"/>
  <c r="X138" i="13" s="1"/>
  <c r="V27" i="13"/>
  <c r="V29" i="13" s="1"/>
  <c r="V135" i="13" s="1"/>
  <c r="W136" i="13" s="1"/>
  <c r="W138" i="13" s="1"/>
  <c r="X27" i="13"/>
  <c r="X29" i="13" s="1"/>
  <c r="X135" i="13" s="1"/>
  <c r="Y136" i="13" s="1"/>
  <c r="Y138" i="13" s="1"/>
  <c r="AD27" i="13"/>
  <c r="AD29" i="13" s="1"/>
  <c r="AD135" i="13" s="1"/>
  <c r="AE136" i="13" s="1"/>
  <c r="AE138" i="13" s="1"/>
  <c r="AA27" i="13"/>
  <c r="AA29" i="13" s="1"/>
  <c r="AA135" i="13" s="1"/>
  <c r="AB136" i="13" s="1"/>
  <c r="AB138" i="13" s="1"/>
  <c r="Y27" i="13"/>
  <c r="Y29" i="13" s="1"/>
  <c r="Y135" i="13" s="1"/>
  <c r="Z136" i="13" s="1"/>
  <c r="Z138" i="13" s="1"/>
  <c r="U27" i="13"/>
  <c r="U29" i="13" s="1"/>
  <c r="U135" i="13" s="1"/>
  <c r="V136" i="13" s="1"/>
  <c r="V138" i="13" s="1"/>
  <c r="AC27" i="13"/>
  <c r="AC29" i="13" s="1"/>
  <c r="AC135" i="13" s="1"/>
  <c r="AD136" i="13" s="1"/>
  <c r="AD138" i="13" s="1"/>
  <c r="Z27" i="13"/>
  <c r="Z29" i="13" s="1"/>
  <c r="Z135" i="13" s="1"/>
  <c r="AA136" i="13" s="1"/>
  <c r="AA138" i="13" s="1"/>
  <c r="AL252" i="13"/>
  <c r="AL47" i="13" s="1"/>
  <c r="L264" i="13"/>
  <c r="AL265" i="13"/>
  <c r="AL48" i="13" s="1"/>
  <c r="O168" i="13"/>
  <c r="L168" i="13" s="1"/>
  <c r="L163" i="13"/>
  <c r="L397" i="15"/>
  <c r="S37" i="13"/>
  <c r="L116" i="13"/>
  <c r="AL130" i="13"/>
  <c r="L122" i="13"/>
  <c r="AL131" i="13"/>
  <c r="L131" i="13" s="1"/>
  <c r="L127" i="13"/>
  <c r="L177" i="15"/>
  <c r="AL178" i="15"/>
  <c r="L176" i="15"/>
  <c r="AL20" i="13"/>
  <c r="L85" i="13"/>
  <c r="AL144" i="15"/>
  <c r="L144" i="15" s="1"/>
  <c r="AI37" i="13"/>
  <c r="AI172" i="13" s="1"/>
  <c r="AI174" i="13" s="1"/>
  <c r="AG37" i="13"/>
  <c r="AG172" i="13" s="1"/>
  <c r="AG174"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S386" i="13" l="1"/>
  <c r="S389" i="13" s="1"/>
  <c r="R448" i="13"/>
  <c r="R451" i="13"/>
  <c r="T367" i="13"/>
  <c r="T370" i="13" s="1"/>
  <c r="S447" i="13"/>
  <c r="AF38" i="13"/>
  <c r="AF39" i="13" s="1"/>
  <c r="AF341" i="13"/>
  <c r="AF349" i="13"/>
  <c r="AK38" i="13"/>
  <c r="AK39" i="13" s="1"/>
  <c r="AK341" i="13"/>
  <c r="AK349" i="13"/>
  <c r="AI38" i="13"/>
  <c r="AI349" i="13"/>
  <c r="AI341" i="13"/>
  <c r="AJ38" i="13"/>
  <c r="AJ39" i="13" s="1"/>
  <c r="AJ349" i="13"/>
  <c r="AJ341" i="13"/>
  <c r="AG38" i="13"/>
  <c r="AG341" i="13"/>
  <c r="AG349" i="13"/>
  <c r="AH38" i="13"/>
  <c r="AH39" i="13" s="1"/>
  <c r="AH349" i="13"/>
  <c r="AH341" i="13"/>
  <c r="AB30" i="13"/>
  <c r="AB33" i="13" s="1"/>
  <c r="AB37" i="13" s="1"/>
  <c r="AB172" i="13" s="1"/>
  <c r="AB174" i="13" s="1"/>
  <c r="AB327" i="13"/>
  <c r="AB330" i="13" s="1"/>
  <c r="AB333" i="13" s="1"/>
  <c r="AB335" i="13" s="1"/>
  <c r="AB337" i="13" s="1"/>
  <c r="AB57" i="13" s="1"/>
  <c r="V30" i="13"/>
  <c r="V33" i="13" s="1"/>
  <c r="V37" i="13" s="1"/>
  <c r="V172" i="13" s="1"/>
  <c r="V174" i="13" s="1"/>
  <c r="V327" i="13"/>
  <c r="V330" i="13" s="1"/>
  <c r="V333" i="13" s="1"/>
  <c r="V335" i="13" s="1"/>
  <c r="V337" i="13" s="1"/>
  <c r="V57" i="13" s="1"/>
  <c r="AA30" i="13"/>
  <c r="AA33" i="13" s="1"/>
  <c r="AA37" i="13" s="1"/>
  <c r="AA172" i="13" s="1"/>
  <c r="AA174" i="13" s="1"/>
  <c r="AA327" i="13"/>
  <c r="AA330" i="13" s="1"/>
  <c r="AA333" i="13" s="1"/>
  <c r="AA335" i="13" s="1"/>
  <c r="AA337" i="13" s="1"/>
  <c r="AA57" i="13" s="1"/>
  <c r="Z30" i="13"/>
  <c r="Z33" i="13" s="1"/>
  <c r="Z37" i="13" s="1"/>
  <c r="Z172" i="13" s="1"/>
  <c r="Z174" i="13" s="1"/>
  <c r="Z327" i="13"/>
  <c r="Z330" i="13" s="1"/>
  <c r="Z333" i="13" s="1"/>
  <c r="Z335" i="13" s="1"/>
  <c r="Z337" i="13" s="1"/>
  <c r="Z57" i="13" s="1"/>
  <c r="AE30" i="13"/>
  <c r="AE33" i="13" s="1"/>
  <c r="AE37" i="13" s="1"/>
  <c r="AE172" i="13" s="1"/>
  <c r="AE174" i="13" s="1"/>
  <c r="AE327" i="13"/>
  <c r="AE330" i="13" s="1"/>
  <c r="AE333" i="13" s="1"/>
  <c r="AE335" i="13" s="1"/>
  <c r="AE337" i="13" s="1"/>
  <c r="AE57" i="13" s="1"/>
  <c r="Y30" i="13"/>
  <c r="Y33" i="13" s="1"/>
  <c r="Y37" i="13" s="1"/>
  <c r="Y172" i="13" s="1"/>
  <c r="Y174" i="13" s="1"/>
  <c r="Y327" i="13"/>
  <c r="Y330" i="13" s="1"/>
  <c r="Y333" i="13" s="1"/>
  <c r="Y335" i="13" s="1"/>
  <c r="Y337" i="13" s="1"/>
  <c r="Y57" i="13" s="1"/>
  <c r="AD30" i="13"/>
  <c r="AD33" i="13" s="1"/>
  <c r="AD37" i="13" s="1"/>
  <c r="AD172" i="13" s="1"/>
  <c r="AD174" i="13" s="1"/>
  <c r="AD327" i="13"/>
  <c r="AD330" i="13" s="1"/>
  <c r="AD333" i="13" s="1"/>
  <c r="AD335" i="13" s="1"/>
  <c r="AD337" i="13" s="1"/>
  <c r="AD57" i="13" s="1"/>
  <c r="W30" i="13"/>
  <c r="W33" i="13" s="1"/>
  <c r="W37" i="13" s="1"/>
  <c r="W327" i="13"/>
  <c r="W330" i="13" s="1"/>
  <c r="W333" i="13" s="1"/>
  <c r="W335" i="13" s="1"/>
  <c r="W337" i="13" s="1"/>
  <c r="W57" i="13" s="1"/>
  <c r="X30" i="13"/>
  <c r="X33" i="13" s="1"/>
  <c r="X37" i="13" s="1"/>
  <c r="X172" i="13" s="1"/>
  <c r="X174" i="13" s="1"/>
  <c r="X327" i="13"/>
  <c r="X330" i="13" s="1"/>
  <c r="X333" i="13" s="1"/>
  <c r="X335" i="13" s="1"/>
  <c r="X337" i="13" s="1"/>
  <c r="X57" i="13" s="1"/>
  <c r="AC30" i="13"/>
  <c r="AC33" i="13" s="1"/>
  <c r="AC37" i="13" s="1"/>
  <c r="AC172" i="13" s="1"/>
  <c r="AC174" i="13" s="1"/>
  <c r="AC327" i="13"/>
  <c r="AC330" i="13" s="1"/>
  <c r="AC333" i="13" s="1"/>
  <c r="AC335" i="13" s="1"/>
  <c r="AC337" i="13" s="1"/>
  <c r="AC57" i="13" s="1"/>
  <c r="AL102" i="13"/>
  <c r="AL227" i="13"/>
  <c r="AL239" i="13"/>
  <c r="AL132" i="13"/>
  <c r="AL28" i="13" s="1"/>
  <c r="L130" i="13"/>
  <c r="S135" i="13"/>
  <c r="T136" i="13" s="1"/>
  <c r="T138" i="13" s="1"/>
  <c r="T327" i="13" s="1"/>
  <c r="T135" i="13"/>
  <c r="U136" i="13" s="1"/>
  <c r="L178" i="15"/>
  <c r="L20" i="13"/>
  <c r="AL21"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U367" i="13" l="1"/>
  <c r="U370" i="13" s="1"/>
  <c r="U447" i="13" s="1"/>
  <c r="T447" i="13"/>
  <c r="T386" i="13"/>
  <c r="T389" i="13" s="1"/>
  <c r="S448" i="13"/>
  <c r="S451" i="13" s="1"/>
  <c r="S453" i="13" s="1"/>
  <c r="AD38" i="13"/>
  <c r="AD39" i="13" s="1"/>
  <c r="AD341" i="13"/>
  <c r="AD349" i="13"/>
  <c r="AA38" i="13"/>
  <c r="AA39" i="13" s="1"/>
  <c r="AA349" i="13"/>
  <c r="AA341" i="13"/>
  <c r="AH343" i="13"/>
  <c r="AC38" i="13"/>
  <c r="AC39" i="13" s="1"/>
  <c r="AC341" i="13"/>
  <c r="AC349" i="13"/>
  <c r="Y38" i="13"/>
  <c r="Y39" i="13" s="1"/>
  <c r="Y349" i="13"/>
  <c r="Y341" i="13"/>
  <c r="AL343" i="13"/>
  <c r="AK343" i="13"/>
  <c r="AK344" i="13" s="1"/>
  <c r="X38" i="13"/>
  <c r="X39" i="13" s="1"/>
  <c r="X341" i="13"/>
  <c r="X349" i="13"/>
  <c r="AE38" i="13"/>
  <c r="AE39" i="13" s="1"/>
  <c r="AE341" i="13"/>
  <c r="AE349" i="13"/>
  <c r="AB38" i="13"/>
  <c r="AB39" i="13" s="1"/>
  <c r="AB349" i="13"/>
  <c r="AB341" i="13"/>
  <c r="AI343" i="13"/>
  <c r="AI344" i="13" s="1"/>
  <c r="AG343" i="13"/>
  <c r="AG344" i="13" s="1"/>
  <c r="V38" i="13"/>
  <c r="V39" i="13" s="1"/>
  <c r="V341" i="13"/>
  <c r="V349" i="13"/>
  <c r="Z38" i="13"/>
  <c r="Z39" i="13" s="1"/>
  <c r="Z349" i="13"/>
  <c r="Z341" i="13"/>
  <c r="AJ343" i="13"/>
  <c r="T330" i="13"/>
  <c r="T333" i="13" s="1"/>
  <c r="T335" i="13" s="1"/>
  <c r="T337" i="13" s="1"/>
  <c r="T57" i="13" s="1"/>
  <c r="T30" i="13"/>
  <c r="T33" i="13" s="1"/>
  <c r="T37" i="13" s="1"/>
  <c r="T172" i="13" s="1"/>
  <c r="T174" i="13" s="1"/>
  <c r="AL207" i="13"/>
  <c r="AL209" i="13" s="1"/>
  <c r="AL211" i="13" s="1"/>
  <c r="AL241" i="13"/>
  <c r="AL46" i="13" s="1"/>
  <c r="L239" i="13"/>
  <c r="AL229" i="13"/>
  <c r="AL45" i="13" s="1"/>
  <c r="L227" i="13"/>
  <c r="AL194" i="13"/>
  <c r="AL196" i="13" s="1"/>
  <c r="AL215" i="13"/>
  <c r="S172" i="13"/>
  <c r="W172" i="13"/>
  <c r="W174" i="13" s="1"/>
  <c r="L28" i="13"/>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U386" i="13" l="1"/>
  <c r="U389" i="13" s="1"/>
  <c r="T448" i="13"/>
  <c r="T451" i="13" s="1"/>
  <c r="T453" i="13" s="1"/>
  <c r="AL345" i="13"/>
  <c r="AL350" i="13" s="1"/>
  <c r="AF343" i="13"/>
  <c r="AH345" i="13"/>
  <c r="AH350" i="13" s="1"/>
  <c r="AJ345" i="13"/>
  <c r="AJ350" i="13" s="1"/>
  <c r="Z343" i="13"/>
  <c r="AB343" i="13"/>
  <c r="AB344" i="13" s="1"/>
  <c r="AA343" i="13"/>
  <c r="AA344" i="13" s="1"/>
  <c r="AH344" i="13"/>
  <c r="AI345" i="13" s="1"/>
  <c r="AI350" i="13" s="1"/>
  <c r="Y343" i="13"/>
  <c r="Y344" i="13" s="1"/>
  <c r="AC343" i="13"/>
  <c r="W38" i="13"/>
  <c r="W39" i="13" s="1"/>
  <c r="W341" i="13"/>
  <c r="W349" i="13"/>
  <c r="AD343" i="13"/>
  <c r="AE343" i="13"/>
  <c r="T38" i="13"/>
  <c r="T39" i="13" s="1"/>
  <c r="T349" i="13"/>
  <c r="T341" i="13"/>
  <c r="W343" i="13"/>
  <c r="AJ344" i="13"/>
  <c r="AK345" i="13" s="1"/>
  <c r="AK350" i="13" s="1"/>
  <c r="U30" i="13"/>
  <c r="U33" i="13" s="1"/>
  <c r="U327" i="13"/>
  <c r="AL297" i="13"/>
  <c r="AL24" i="13"/>
  <c r="AL29" i="13" s="1"/>
  <c r="AL33" i="13" s="1"/>
  <c r="L209" i="13"/>
  <c r="L207" i="13"/>
  <c r="L211" i="13"/>
  <c r="AL216" i="13"/>
  <c r="L216" i="13" s="1"/>
  <c r="L194" i="13"/>
  <c r="L215" i="13"/>
  <c r="AL198" i="13"/>
  <c r="AL44" i="13" s="1"/>
  <c r="AL51" i="13" s="1"/>
  <c r="AL71" i="13" s="1"/>
  <c r="S174" i="13"/>
  <c r="L138"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V386" i="13" l="1"/>
  <c r="V389" i="13" s="1"/>
  <c r="U448" i="13"/>
  <c r="U451" i="13" s="1"/>
  <c r="U453" i="13" s="1"/>
  <c r="L30" i="13"/>
  <c r="AC345" i="13"/>
  <c r="AC350" i="13" s="1"/>
  <c r="AC344" i="13"/>
  <c r="AD345" i="13" s="1"/>
  <c r="AD350" i="13" s="1"/>
  <c r="Z345" i="13"/>
  <c r="Z350" i="13" s="1"/>
  <c r="U343" i="13"/>
  <c r="S349" i="13"/>
  <c r="S341" i="13"/>
  <c r="W344" i="13"/>
  <c r="X343" i="13"/>
  <c r="Z344" i="13"/>
  <c r="AA345" i="13" s="1"/>
  <c r="AA350" i="13" s="1"/>
  <c r="AF344" i="13"/>
  <c r="AG345" i="13" s="1"/>
  <c r="AG350" i="13" s="1"/>
  <c r="AE344" i="13"/>
  <c r="AF345" i="13" s="1"/>
  <c r="AF350" i="13" s="1"/>
  <c r="AD344" i="13"/>
  <c r="AE345" i="13" s="1"/>
  <c r="AE350" i="13" s="1"/>
  <c r="AB345" i="13"/>
  <c r="AB350" i="13" s="1"/>
  <c r="U330" i="13"/>
  <c r="U333" i="13" s="1"/>
  <c r="U335" i="13" s="1"/>
  <c r="U337" i="13" s="1"/>
  <c r="U57" i="13" s="1"/>
  <c r="L327" i="13"/>
  <c r="L297" i="13"/>
  <c r="AL298" i="13"/>
  <c r="AL217" i="13"/>
  <c r="U37" i="13"/>
  <c r="U172" i="13" s="1"/>
  <c r="U174" i="13" s="1"/>
  <c r="V367" i="13" s="1"/>
  <c r="S38" i="13"/>
  <c r="S39" i="13" s="1"/>
  <c r="L24"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W386" i="13" l="1"/>
  <c r="W389" i="13" s="1"/>
  <c r="V448" i="13"/>
  <c r="V370" i="13"/>
  <c r="U38" i="13"/>
  <c r="U39" i="13" s="1"/>
  <c r="U341" i="13"/>
  <c r="U349" i="13"/>
  <c r="T343" i="13"/>
  <c r="S344" i="13"/>
  <c r="S351" i="13"/>
  <c r="X345" i="13"/>
  <c r="X350" i="13" s="1"/>
  <c r="X344" i="13"/>
  <c r="Y345" i="13" s="1"/>
  <c r="Y350" i="13" s="1"/>
  <c r="AL301" i="13"/>
  <c r="L298" i="13"/>
  <c r="AL333" i="13"/>
  <c r="L330" i="13"/>
  <c r="AL37" i="13"/>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W367" i="13" l="1"/>
  <c r="W370" i="13" s="1"/>
  <c r="V447" i="13"/>
  <c r="V451" i="13" s="1"/>
  <c r="V453" i="13" s="1"/>
  <c r="X386" i="13"/>
  <c r="X389" i="13" s="1"/>
  <c r="W448" i="13"/>
  <c r="T348" i="13"/>
  <c r="S56" i="13"/>
  <c r="S61" i="13" s="1"/>
  <c r="S72" i="13" s="1"/>
  <c r="S73" i="13" s="1"/>
  <c r="T345" i="13"/>
  <c r="T350" i="13" s="1"/>
  <c r="T344" i="13"/>
  <c r="U344" i="13"/>
  <c r="V343" i="13"/>
  <c r="AL335" i="13"/>
  <c r="AL337" i="13" s="1"/>
  <c r="AL57" i="13" s="1"/>
  <c r="L333" i="13"/>
  <c r="AL303" i="13"/>
  <c r="AL305" i="13" s="1"/>
  <c r="AL54" i="13" s="1"/>
  <c r="L301" i="13"/>
  <c r="AL172" i="13"/>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Y386" i="13" l="1"/>
  <c r="Y389" i="13" s="1"/>
  <c r="X448" i="13"/>
  <c r="X367" i="13"/>
  <c r="X370" i="13" s="1"/>
  <c r="W447" i="13"/>
  <c r="W451" i="13" s="1"/>
  <c r="W453" i="13" s="1"/>
  <c r="T351" i="13"/>
  <c r="V345" i="13"/>
  <c r="V350" i="13" s="1"/>
  <c r="V344" i="13"/>
  <c r="W345" i="13" s="1"/>
  <c r="W350" i="13" s="1"/>
  <c r="U345" i="13"/>
  <c r="U350" i="13" s="1"/>
  <c r="L343" i="13"/>
  <c r="AL174" i="13"/>
  <c r="L172" i="13"/>
  <c r="AR101" i="3"/>
  <c r="BV91" i="3"/>
  <c r="BV92" i="3"/>
  <c r="AS103" i="3"/>
  <c r="AT81" i="3"/>
  <c r="AR60" i="3"/>
  <c r="AR62" i="3" s="1"/>
  <c r="AS56" i="3"/>
  <c r="AR59" i="3"/>
  <c r="BV83" i="3"/>
  <c r="AS96" i="3"/>
  <c r="AS47" i="3"/>
  <c r="AS50" i="3" s="1"/>
  <c r="AT74" i="3"/>
  <c r="AT77" i="3" s="1"/>
  <c r="L345" i="13" l="1"/>
  <c r="Y367" i="13"/>
  <c r="Y370" i="13" s="1"/>
  <c r="X447" i="13"/>
  <c r="X451" i="13" s="1"/>
  <c r="X453" i="13" s="1"/>
  <c r="L350" i="13"/>
  <c r="Z386" i="13"/>
  <c r="Z389" i="13" s="1"/>
  <c r="Y448" i="13"/>
  <c r="L368" i="13"/>
  <c r="U348" i="13"/>
  <c r="U351" i="13" s="1"/>
  <c r="T56" i="13"/>
  <c r="T61" i="13" s="1"/>
  <c r="T72" i="13" s="1"/>
  <c r="T73" i="13" s="1"/>
  <c r="AL341" i="13"/>
  <c r="AL349" i="13"/>
  <c r="AL38" i="13"/>
  <c r="L174" i="13"/>
  <c r="AS99" i="3"/>
  <c r="AS64" i="3"/>
  <c r="AS57" i="3"/>
  <c r="AT78" i="3"/>
  <c r="AT79" i="3" s="1"/>
  <c r="AS100" i="3"/>
  <c r="AS51" i="3"/>
  <c r="AS52" i="3" s="1"/>
  <c r="AT95" i="3"/>
  <c r="AS98" i="3"/>
  <c r="AS53" i="3"/>
  <c r="AS49" i="3"/>
  <c r="AT46" i="3"/>
  <c r="AU73" i="3"/>
  <c r="AT76" i="3"/>
  <c r="AA386" i="13" l="1"/>
  <c r="AA389" i="13" s="1"/>
  <c r="Z448" i="13"/>
  <c r="Z367" i="13"/>
  <c r="Z370" i="13" s="1"/>
  <c r="Y447" i="13"/>
  <c r="Y451" i="13" s="1"/>
  <c r="Y453" i="13" s="1"/>
  <c r="V348" i="13"/>
  <c r="V351" i="13" s="1"/>
  <c r="U56" i="13"/>
  <c r="U61" i="13" s="1"/>
  <c r="U72" i="13" s="1"/>
  <c r="U73" i="13" s="1"/>
  <c r="L349" i="13"/>
  <c r="AL344" i="13"/>
  <c r="L344" i="13" s="1"/>
  <c r="L341" i="13"/>
  <c r="L38" i="13"/>
  <c r="AL39" i="13"/>
  <c r="AS60" i="3"/>
  <c r="AT56" i="3"/>
  <c r="AS59" i="3"/>
  <c r="AS61" i="3"/>
  <c r="AU81" i="3"/>
  <c r="AT103" i="3"/>
  <c r="AS101" i="3"/>
  <c r="AT96" i="3"/>
  <c r="AT47" i="3"/>
  <c r="AT50" i="3" s="1"/>
  <c r="AU74" i="3"/>
  <c r="AU77" i="3" s="1"/>
  <c r="AA367" i="13" l="1"/>
  <c r="AA370" i="13" s="1"/>
  <c r="Z447" i="13"/>
  <c r="Z451" i="13" s="1"/>
  <c r="Z453" i="13" s="1"/>
  <c r="AB386" i="13"/>
  <c r="AB389" i="13" s="1"/>
  <c r="AA448" i="13"/>
  <c r="W348" i="13"/>
  <c r="W351" i="13" s="1"/>
  <c r="V56" i="13"/>
  <c r="V61" i="13" s="1"/>
  <c r="V72" i="13" s="1"/>
  <c r="V73" i="13" s="1"/>
  <c r="AU78" i="3"/>
  <c r="AU79" i="3" s="1"/>
  <c r="AT99" i="3"/>
  <c r="AT100" i="3"/>
  <c r="AT64" i="3"/>
  <c r="AT57" i="3"/>
  <c r="AT61" i="3" s="1"/>
  <c r="AS62" i="3"/>
  <c r="AT51" i="3"/>
  <c r="AT52" i="3" s="1"/>
  <c r="AU95" i="3"/>
  <c r="AT98" i="3"/>
  <c r="AT53" i="3"/>
  <c r="AT49" i="3"/>
  <c r="AU46" i="3"/>
  <c r="AU76" i="3"/>
  <c r="AV73" i="3"/>
  <c r="AC386" i="13" l="1"/>
  <c r="AC389" i="13" s="1"/>
  <c r="AB448" i="13"/>
  <c r="AB367" i="13"/>
  <c r="AB370" i="13" s="1"/>
  <c r="AA447" i="13"/>
  <c r="AA451" i="13" s="1"/>
  <c r="AA453" i="13" s="1"/>
  <c r="X348" i="13"/>
  <c r="X351" i="13" s="1"/>
  <c r="W56" i="13"/>
  <c r="W61" i="13" s="1"/>
  <c r="W72" i="13" s="1"/>
  <c r="W73" i="13" s="1"/>
  <c r="AT101" i="3"/>
  <c r="AT60" i="3"/>
  <c r="AT62" i="3" s="1"/>
  <c r="AU56" i="3"/>
  <c r="AT59" i="3"/>
  <c r="AV81" i="3"/>
  <c r="AU103" i="3"/>
  <c r="AU96" i="3"/>
  <c r="AV74" i="3"/>
  <c r="AV77" i="3" s="1"/>
  <c r="AU47" i="3"/>
  <c r="AU50" i="3" s="1"/>
  <c r="AC367" i="13" l="1"/>
  <c r="AC370" i="13" s="1"/>
  <c r="AB447" i="13"/>
  <c r="AB451" i="13" s="1"/>
  <c r="AB453" i="13" s="1"/>
  <c r="AD386" i="13"/>
  <c r="AD389" i="13" s="1"/>
  <c r="AC448" i="13"/>
  <c r="Y348" i="13"/>
  <c r="Y351" i="13" s="1"/>
  <c r="X56" i="13"/>
  <c r="X61" i="13" s="1"/>
  <c r="X72" i="13" s="1"/>
  <c r="X73" i="13" s="1"/>
  <c r="AU100" i="3"/>
  <c r="AU99" i="3"/>
  <c r="AU64" i="3"/>
  <c r="AU57" i="3"/>
  <c r="AV78" i="3"/>
  <c r="AV79" i="3" s="1"/>
  <c r="AU51" i="3"/>
  <c r="AU52" i="3" s="1"/>
  <c r="AV95" i="3"/>
  <c r="AU98" i="3"/>
  <c r="AU53" i="3"/>
  <c r="AU49" i="3"/>
  <c r="AV46" i="3"/>
  <c r="AV76" i="3"/>
  <c r="AW73" i="3"/>
  <c r="AE386" i="13" l="1"/>
  <c r="AE389" i="13" s="1"/>
  <c r="AD448" i="13"/>
  <c r="AD367" i="13"/>
  <c r="AD370" i="13" s="1"/>
  <c r="AC447" i="13"/>
  <c r="AC451" i="13" s="1"/>
  <c r="AC453" i="13" s="1"/>
  <c r="Z348" i="13"/>
  <c r="Z351" i="13" s="1"/>
  <c r="Y56" i="13"/>
  <c r="Y61" i="13" s="1"/>
  <c r="Y72" i="13" s="1"/>
  <c r="Y73" i="13" s="1"/>
  <c r="AU101" i="3"/>
  <c r="AU60" i="3"/>
  <c r="AV56" i="3"/>
  <c r="AU59" i="3"/>
  <c r="AU61" i="3"/>
  <c r="AW81" i="3"/>
  <c r="AV103" i="3"/>
  <c r="AV96" i="3"/>
  <c r="AV47" i="3"/>
  <c r="AV50" i="3" s="1"/>
  <c r="AW74" i="3"/>
  <c r="AW77" i="3" s="1"/>
  <c r="AE367" i="13" l="1"/>
  <c r="AE370" i="13" s="1"/>
  <c r="AD447" i="13"/>
  <c r="AD451" i="13" s="1"/>
  <c r="AD453" i="13" s="1"/>
  <c r="AF386" i="13"/>
  <c r="AF389" i="13" s="1"/>
  <c r="AE448" i="13"/>
  <c r="AA348" i="13"/>
  <c r="AA351" i="13" s="1"/>
  <c r="Z56" i="13"/>
  <c r="Z61" i="13" s="1"/>
  <c r="Z72" i="13" s="1"/>
  <c r="Z73" i="13" s="1"/>
  <c r="AU62" i="3"/>
  <c r="AV100" i="3"/>
  <c r="AV99" i="3"/>
  <c r="AW78" i="3"/>
  <c r="AW79" i="3" s="1"/>
  <c r="AV64" i="3"/>
  <c r="AV57" i="3"/>
  <c r="AV61" i="3" s="1"/>
  <c r="AV51" i="3"/>
  <c r="AV52" i="3" s="1"/>
  <c r="AW95" i="3"/>
  <c r="AV98" i="3"/>
  <c r="AV53" i="3"/>
  <c r="AV49" i="3"/>
  <c r="AW46" i="3"/>
  <c r="AW76" i="3"/>
  <c r="AX73" i="3"/>
  <c r="AG386" i="13" l="1"/>
  <c r="AG389" i="13" s="1"/>
  <c r="AF448" i="13"/>
  <c r="AF367" i="13"/>
  <c r="AF370" i="13" s="1"/>
  <c r="AE447" i="13"/>
  <c r="AE451" i="13" s="1"/>
  <c r="AE453" i="13" s="1"/>
  <c r="AB348" i="13"/>
  <c r="AB351" i="13" s="1"/>
  <c r="AA56" i="13"/>
  <c r="AA61" i="13" s="1"/>
  <c r="AA72" i="13" s="1"/>
  <c r="AA73" i="13" s="1"/>
  <c r="AV101" i="3"/>
  <c r="AV60" i="3"/>
  <c r="AV62" i="3" s="1"/>
  <c r="AW56" i="3"/>
  <c r="AV59" i="3"/>
  <c r="AX81" i="3"/>
  <c r="AW103" i="3"/>
  <c r="AW96" i="3"/>
  <c r="AW47" i="3"/>
  <c r="AW50" i="3" s="1"/>
  <c r="AX74" i="3"/>
  <c r="AX77" i="3" s="1"/>
  <c r="AG367" i="13" l="1"/>
  <c r="AG370" i="13" s="1"/>
  <c r="AF447" i="13"/>
  <c r="AF451" i="13" s="1"/>
  <c r="AF453" i="13" s="1"/>
  <c r="AH386" i="13"/>
  <c r="AH389" i="13" s="1"/>
  <c r="AG448" i="13"/>
  <c r="AC348" i="13"/>
  <c r="AC351" i="13" s="1"/>
  <c r="AB56" i="13"/>
  <c r="AB61" i="13" s="1"/>
  <c r="AB72" i="13" s="1"/>
  <c r="AB73" i="13" s="1"/>
  <c r="AW100" i="3"/>
  <c r="AW99" i="3"/>
  <c r="AW64" i="3"/>
  <c r="AW57" i="3"/>
  <c r="AW61" i="3" s="1"/>
  <c r="AX78" i="3"/>
  <c r="AX79" i="3" s="1"/>
  <c r="AW51" i="3"/>
  <c r="AW52" i="3" s="1"/>
  <c r="AW98" i="3"/>
  <c r="AX95" i="3"/>
  <c r="AW53" i="3"/>
  <c r="AW49" i="3"/>
  <c r="AX46" i="3"/>
  <c r="AY73" i="3"/>
  <c r="AX76" i="3"/>
  <c r="AI386" i="13" l="1"/>
  <c r="AI389" i="13" s="1"/>
  <c r="AH448" i="13"/>
  <c r="AH367" i="13"/>
  <c r="AH370" i="13" s="1"/>
  <c r="AG447" i="13"/>
  <c r="AG451" i="13" s="1"/>
  <c r="AG453" i="13" s="1"/>
  <c r="AD348" i="13"/>
  <c r="AD351" i="13" s="1"/>
  <c r="AC56" i="13"/>
  <c r="AC61" i="13" s="1"/>
  <c r="AC72" i="13" s="1"/>
  <c r="AC73" i="13" s="1"/>
  <c r="AW101" i="3"/>
  <c r="AY81" i="3"/>
  <c r="AW60" i="3"/>
  <c r="AW62" i="3" s="1"/>
  <c r="AW59" i="3"/>
  <c r="AX56" i="3"/>
  <c r="AX103" i="3"/>
  <c r="AX96" i="3"/>
  <c r="AY74" i="3"/>
  <c r="AY77" i="3" s="1"/>
  <c r="AX47" i="3"/>
  <c r="AX50" i="3" s="1"/>
  <c r="AI367" i="13" l="1"/>
  <c r="AI370" i="13" s="1"/>
  <c r="AH447" i="13"/>
  <c r="AH451" i="13" s="1"/>
  <c r="AH453" i="13" s="1"/>
  <c r="AJ386" i="13"/>
  <c r="AJ389" i="13" s="1"/>
  <c r="AI448" i="13"/>
  <c r="AE348" i="13"/>
  <c r="AE351" i="13" s="1"/>
  <c r="AD56" i="13"/>
  <c r="AD61" i="13" s="1"/>
  <c r="AD72" i="13" s="1"/>
  <c r="AD73" i="13" s="1"/>
  <c r="AX100" i="3"/>
  <c r="AX64" i="3"/>
  <c r="AX57" i="3"/>
  <c r="AX99" i="3"/>
  <c r="AY78" i="3"/>
  <c r="AY79" i="3" s="1"/>
  <c r="AX51" i="3"/>
  <c r="AX52" i="3" s="1"/>
  <c r="AX98" i="3"/>
  <c r="AY95" i="3"/>
  <c r="AX53" i="3"/>
  <c r="AX49" i="3"/>
  <c r="AY46" i="3"/>
  <c r="AY76" i="3"/>
  <c r="AZ73" i="3"/>
  <c r="AK386" i="13" l="1"/>
  <c r="AK389" i="13" s="1"/>
  <c r="AJ448" i="13"/>
  <c r="AJ367" i="13"/>
  <c r="AJ370" i="13" s="1"/>
  <c r="AI447" i="13"/>
  <c r="AI451" i="13" s="1"/>
  <c r="AI453" i="13" s="1"/>
  <c r="AF348" i="13"/>
  <c r="AF351" i="13" s="1"/>
  <c r="AE56" i="13"/>
  <c r="AE61" i="13" s="1"/>
  <c r="AE72" i="13" s="1"/>
  <c r="AE73" i="13" s="1"/>
  <c r="AX101" i="3"/>
  <c r="AX60" i="3"/>
  <c r="AX59" i="3"/>
  <c r="AY56" i="3"/>
  <c r="AZ81" i="3"/>
  <c r="AX61" i="3"/>
  <c r="AY103" i="3"/>
  <c r="AY96" i="3"/>
  <c r="AY47" i="3"/>
  <c r="AY50" i="3" s="1"/>
  <c r="AZ74" i="3"/>
  <c r="AZ77" i="3" s="1"/>
  <c r="AK367" i="13" l="1"/>
  <c r="AK370" i="13" s="1"/>
  <c r="AJ447" i="13"/>
  <c r="AJ451" i="13" s="1"/>
  <c r="AJ453" i="13" s="1"/>
  <c r="AL386" i="13"/>
  <c r="AL389" i="13" s="1"/>
  <c r="AL448" i="13" s="1"/>
  <c r="AK448" i="13"/>
  <c r="AG348" i="13"/>
  <c r="AG351" i="13" s="1"/>
  <c r="AF56" i="13"/>
  <c r="AF61" i="13" s="1"/>
  <c r="AF72" i="13" s="1"/>
  <c r="AF73" i="13" s="1"/>
  <c r="AY99" i="3"/>
  <c r="AY64" i="3"/>
  <c r="AY57" i="3"/>
  <c r="AY100" i="3"/>
  <c r="AZ78" i="3"/>
  <c r="AZ79" i="3" s="1"/>
  <c r="AX62" i="3"/>
  <c r="AY51" i="3"/>
  <c r="AY52" i="3" s="1"/>
  <c r="AZ95" i="3"/>
  <c r="AY98" i="3"/>
  <c r="AY53" i="3"/>
  <c r="AY49" i="3"/>
  <c r="AZ46" i="3"/>
  <c r="AZ76" i="3"/>
  <c r="BA73" i="3"/>
  <c r="AL367" i="13" l="1"/>
  <c r="AL370" i="13" s="1"/>
  <c r="AL447" i="13" s="1"/>
  <c r="AL451" i="13" s="1"/>
  <c r="AL453" i="13" s="1"/>
  <c r="AK447" i="13"/>
  <c r="AK451" i="13" s="1"/>
  <c r="AK453" i="13" s="1"/>
  <c r="AH348" i="13"/>
  <c r="AH351" i="13" s="1"/>
  <c r="AG56" i="13"/>
  <c r="AG61" i="13" s="1"/>
  <c r="AG72" i="13" s="1"/>
  <c r="AG73" i="13" s="1"/>
  <c r="AY101" i="3"/>
  <c r="AY60" i="3"/>
  <c r="AZ56" i="3"/>
  <c r="AY59" i="3"/>
  <c r="AY61" i="3"/>
  <c r="AZ103" i="3"/>
  <c r="BA81" i="3"/>
  <c r="AZ96" i="3"/>
  <c r="BA74" i="3"/>
  <c r="BA77" i="3" s="1"/>
  <c r="AZ47" i="3"/>
  <c r="AZ50" i="3" s="1"/>
  <c r="AI348" i="13" l="1"/>
  <c r="AI351" i="13" s="1"/>
  <c r="AH56" i="13"/>
  <c r="AH61" i="13" s="1"/>
  <c r="AH72" i="13" s="1"/>
  <c r="AH73" i="13" s="1"/>
  <c r="AZ99" i="3"/>
  <c r="BA78" i="3"/>
  <c r="BA79" i="3" s="1"/>
  <c r="AZ100" i="3"/>
  <c r="AZ64" i="3"/>
  <c r="AZ57" i="3"/>
  <c r="AZ61" i="3" s="1"/>
  <c r="AY62" i="3"/>
  <c r="AZ51" i="3"/>
  <c r="AZ52" i="3" s="1"/>
  <c r="AZ98" i="3"/>
  <c r="BA95" i="3"/>
  <c r="AZ53" i="3"/>
  <c r="AZ49" i="3"/>
  <c r="BA46" i="3"/>
  <c r="BA76" i="3"/>
  <c r="BB73" i="3"/>
  <c r="AJ348" i="13" l="1"/>
  <c r="AJ351" i="13" s="1"/>
  <c r="AI56" i="13"/>
  <c r="AI61" i="13" s="1"/>
  <c r="AI72" i="13" s="1"/>
  <c r="AI73" i="13" s="1"/>
  <c r="AZ101" i="3"/>
  <c r="AZ60" i="3"/>
  <c r="AZ62" i="3" s="1"/>
  <c r="AZ59" i="3"/>
  <c r="BA56" i="3"/>
  <c r="BB81" i="3"/>
  <c r="BA103" i="3"/>
  <c r="BA96" i="3"/>
  <c r="BA47" i="3"/>
  <c r="BA50" i="3" s="1"/>
  <c r="BB74" i="3"/>
  <c r="BB77" i="3" s="1"/>
  <c r="AK348" i="13" l="1"/>
  <c r="AK351" i="13" s="1"/>
  <c r="AJ56" i="13"/>
  <c r="AJ61" i="13" s="1"/>
  <c r="AJ72" i="13" s="1"/>
  <c r="AJ73" i="13" s="1"/>
  <c r="BA99" i="3"/>
  <c r="BA100" i="3"/>
  <c r="BB78" i="3"/>
  <c r="BB79" i="3" s="1"/>
  <c r="BA64" i="3"/>
  <c r="BA57" i="3"/>
  <c r="BA51" i="3"/>
  <c r="BA52" i="3" s="1"/>
  <c r="BB95" i="3"/>
  <c r="BA98" i="3"/>
  <c r="BA53" i="3"/>
  <c r="BA49" i="3"/>
  <c r="BB46" i="3"/>
  <c r="BB76" i="3"/>
  <c r="BC73" i="3"/>
  <c r="AL348" i="13" l="1"/>
  <c r="AL351" i="13" s="1"/>
  <c r="AL56" i="13" s="1"/>
  <c r="AL61" i="13" s="1"/>
  <c r="AL72" i="13" s="1"/>
  <c r="AL73" i="13" s="1"/>
  <c r="AK56" i="13"/>
  <c r="AK61" i="13" s="1"/>
  <c r="AK72" i="13" s="1"/>
  <c r="AK73" i="13" s="1"/>
  <c r="BA101" i="3"/>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<sst xmlns="http://schemas.openxmlformats.org/spreadsheetml/2006/main" count="1503" uniqueCount="448">
  <si>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</si>
  <si>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</si>
  <si>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</si>
  <si>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</si>
  <si>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</si>
  <si>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</si>
  <si>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</si>
  <si>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</si>
  <si>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</si>
  <si>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</si>
  <si>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</si>
  <si>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</si>
  <si>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</si>
  <si>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</si>
  <si>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</si>
  <si>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</si>
  <si>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</si>
  <si>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</si>
  <si>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</si>
  <si>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</si>
  <si>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</si>
  <si>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</si>
  <si>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</si>
  <si>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</si>
  <si>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</si>
  <si>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</si>
  <si>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</si>
  <si>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</si>
  <si>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</si>
  <si>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</si>
  <si>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</si>
  <si>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</si>
  <si>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</si>
  <si>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</si>
  <si>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</si>
  <si>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</si>
  <si>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</si>
  <si>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</si>
  <si>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</si>
  <si>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</si>
  <si>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</si>
  <si>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</si>
  <si>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</si>
  <si>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</si>
  <si>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</si>
  <si>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</si>
  <si>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</si>
  <si>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</si>
  <si>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</si>
  <si>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</si>
  <si>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</si>
  <si>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</si>
  <si>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</si>
  <si>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</si>
  <si>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</si>
  <si>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</si>
  <si>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</si>
  <si>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</si>
  <si>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</si>
  <si>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</si>
  <si>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</si>
  <si>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</si>
  <si>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</si>
  <si>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</si>
  <si>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</si>
  <si>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</si>
  <si>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</si>
  <si>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</si>
  <si>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</si>
  <si>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</si>
  <si>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</si>
  <si>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</si>
  <si>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</si>
  <si>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</si>
  <si>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</si>
  <si>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</si>
  <si>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</si>
  <si>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</si>
  <si>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</si>
  <si>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</si>
  <si>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</si>
  <si>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</si>
  <si>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</si>
  <si>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</si>
  <si>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</si>
  <si>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</si>
  <si>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</si>
  <si>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</si>
  <si>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</si>
  <si>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</si>
  <si>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</si>
  <si>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</si>
  <si>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</si>
  <si>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</si>
  <si>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</si>
  <si>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</si>
  <si>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</si>
  <si>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</si>
  <si>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</si>
  <si>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</si>
  <si>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</si>
  <si>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</si>
  <si>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</si>
  <si>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</si>
  <si>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</si>
  <si>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</si>
  <si>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</si>
  <si>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</si>
  <si>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</si>
  <si>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</si>
  <si>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</si>
  <si>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</si>
  <si>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</si>
  <si>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</si>
  <si>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</si>
  <si>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</si>
  <si>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</si>
  <si>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</si>
  <si>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</si>
  <si>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</si>
  <si>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</si>
  <si>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</si>
  <si>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</si>
  <si>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</si>
  <si>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</si>
  <si>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</si>
  <si>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</si>
  <si>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</si>
  <si>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</si>
  <si>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</si>
  <si>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</si>
  <si>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</si>
  <si>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</si>
  <si>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</si>
  <si>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</si>
  <si>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</si>
  <si>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</si>
  <si>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</si>
  <si>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</si>
  <si>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</si>
  <si>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</si>
  <si>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</si>
  <si>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</si>
  <si>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</si>
  <si>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</si>
  <si>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</si>
  <si>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</si>
  <si>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</si>
  <si>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</si>
  <si>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</si>
  <si>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</si>
  <si>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</si>
  <si>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</si>
  <si>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</si>
  <si>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</si>
  <si>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</si>
  <si>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</si>
  <si>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</si>
  <si>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</si>
  <si>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</si>
  <si>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</si>
  <si>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</si>
  <si>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</si>
  <si>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</si>
  <si>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</si>
  <si>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</si>
  <si>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</si>
  <si>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</si>
  <si>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</si>
  <si>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</si>
  <si>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</si>
  <si>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</si>
  <si>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</si>
  <si>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</si>
  <si>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</si>
  <si>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</si>
  <si>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</si>
  <si>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</si>
  <si>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</si>
  <si>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</si>
  <si>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</si>
  <si>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</si>
  <si>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</si>
  <si>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</si>
  <si>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</si>
  <si>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</si>
  <si>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</si>
  <si>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</si>
  <si>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</si>
  <si>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</si>
  <si>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</si>
  <si>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</si>
  <si>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</si>
  <si>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</si>
  <si>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</si>
  <si>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</si>
  <si>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</si>
  <si>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</si>
  <si>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</si>
  <si>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</si>
  <si>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</si>
  <si>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</si>
  <si>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</si>
  <si>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</si>
  <si>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</si>
  <si>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</si>
  <si>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</si>
  <si>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</si>
  <si>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</si>
  <si>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</si>
  <si>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</si>
  <si>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</si>
  <si>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</si>
  <si>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</si>
  <si>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</si>
  <si>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</si>
  <si>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</si>
  <si>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</si>
  <si>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</si>
  <si>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</si>
  <si>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</si>
  <si>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</si>
  <si>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</si>
  <si>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</si>
  <si>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</si>
  <si>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</si>
  <si>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</si>
  <si>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</si>
  <si>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</si>
  <si>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</si>
  <si>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</si>
  <si>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</si>
  <si>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</si>
  <si>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</si>
  <si>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</si>
  <si>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</si>
  <si>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</si>
  <si>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</si>
  <si>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</si>
  <si>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</si>
  <si>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</si>
  <si>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</si>
  <si>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</si>
  <si>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</si>
  <si>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</si>
  <si>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</si>
  <si>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</si>
  <si>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</si>
  <si>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</si>
  <si>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</si>
  <si>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</si>
  <si>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</si>
  <si>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</si>
  <si>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</si>
  <si>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</si>
  <si>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</si>
  <si>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</si>
  <si>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</si>
  <si>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</si>
  <si>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</si>
  <si>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</si>
  <si>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</si>
  <si>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</si>
  <si>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</si>
  <si>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</si>
  <si>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</si>
  <si>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</si>
  <si>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</si>
  <si>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</si>
  <si>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</si>
  <si>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</si>
  <si>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</si>
  <si>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</si>
  <si>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</si>
  <si>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</si>
  <si>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</si>
  <si>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</si>
  <si>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</si>
  <si>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</si>
  <si>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</si>
  <si>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</si>
  <si>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</si>
  <si>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</si>
  <si>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</si>
  <si>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</si>
  <si>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</si>
  <si>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</si>
  <si>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</si>
  <si>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</si>
  <si>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</si>
  <si>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</si>
  <si>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</si>
  <si>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</si>
  <si>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</si>
  <si>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</si>
  <si>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</si>
  <si>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</si>
  <si>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</si>
  <si>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</si>
  <si>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</si>
  <si>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</si>
  <si>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</si>
  <si>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</si>
  <si>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</si>
  <si>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</si>
  <si>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</si>
  <si>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</si>
  <si>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</si>
  <si>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</si>
  <si>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</si>
  <si>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</si>
  <si>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</si>
  <si>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</si>
  <si>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</si>
  <si>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</si>
  <si>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</si>
  <si>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</si>
  <si>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</si>
  <si>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</si>
  <si>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</si>
  <si>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</si>
  <si>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</si>
  <si>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</si>
  <si>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</si>
  <si>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</si>
  <si>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</si>
  <si>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</si>
  <si>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</si>
  <si>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</si>
  <si>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</si>
  <si>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</si>
  <si>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</si>
  <si>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</si>
  <si>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</si>
  <si>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</si>
  <si>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</si>
  <si>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</si>
  <si>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</si>
  <si>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</si>
  <si>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</si>
  <si>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</si>
  <si>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</si>
  <si>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</si>
  <si>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</si>
  <si>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</si>
  <si>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</si>
  <si>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</si>
  <si>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</si>
  <si>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</si>
  <si>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</si>
  <si>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</si>
  <si>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</si>
  <si>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</si>
  <si>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</si>
  <si>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</si>
  <si>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</si>
  <si>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</si>
  <si>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</si>
  <si>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</si>
  <si>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</si>
  <si>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</si>
  <si>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</si>
  <si>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</si>
  <si>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</si>
  <si>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</si>
  <si>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</si>
  <si>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</si>
  <si>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</si>
  <si>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</si>
  <si>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</si>
  <si>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</si>
  <si>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</si>
  <si>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</si>
  <si>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</si>
  <si>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</si>
  <si>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</si>
  <si>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</si>
  <si>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</si>
  <si>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</si>
  <si>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</si>
  <si>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</si>
  <si>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</si>
  <si>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</si>
  <si>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</si>
  <si>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</si>
  <si>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</si>
  <si>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</si>
  <si>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</si>
  <si>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</si>
  <si>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</si>
  <si>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</si>
  <si>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</si>
  <si>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</si>
  <si>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</si>
  <si>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</si>
  <si>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</si>
  <si>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</si>
  <si>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</si>
  <si>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</si>
  <si>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</si>
  <si>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</si>
  <si>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</si>
  <si>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</si>
  <si>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</si>
  <si>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</si>
  <si>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</si>
  <si>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</si>
  <si>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</si>
  <si>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</si>
  <si>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</si>
  <si>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</si>
  <si>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</si>
  <si>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</si>
  <si>
    <t>海運業未払金</t>
    <rPh sb="0" eb="2">
      <t>カイウン</t>
    </rPh>
    <rPh sb="2" eb="3">
      <t>ギョウ</t>
    </rPh>
    <rPh sb="3" eb="4">
      <t>ミ</t>
    </rPh>
    <rPh sb="4" eb="5">
      <t>バラ</t>
    </rPh>
    <rPh sb="5" eb="6">
      <t>キン</t>
    </rPh>
    <phoneticPr fontId="2"/>
  </si>
  <si>
    <t>海運業未払金 - 期末残高</t>
    <rPh sb="9" eb="11">
      <t>キマツ</t>
    </rPh>
    <rPh sb="11" eb="13">
      <t>ザンダカ</t>
    </rPh>
    <phoneticPr fontId="2"/>
  </si>
  <si>
    <t>支払月数</t>
    <rPh sb="0" eb="2">
      <t>シハライ</t>
    </rPh>
    <rPh sb="2" eb="4">
      <t>ツキスウ</t>
    </rPh>
    <phoneticPr fontId="2"/>
  </si>
  <si>
    <t>平均月次費用</t>
    <rPh sb="0" eb="2">
      <t>ヘイキン</t>
    </rPh>
    <rPh sb="2" eb="4">
      <t>ゲツジ</t>
    </rPh>
    <rPh sb="4" eb="6">
      <t>ヒヨウ</t>
    </rPh>
    <phoneticPr fontId="2"/>
  </si>
  <si>
    <t>支払月数 - 実績</t>
    <rPh sb="0" eb="2">
      <t>シハライ</t>
    </rPh>
    <rPh sb="2" eb="4">
      <t>ツキスウ</t>
    </rPh>
    <rPh sb="7" eb="9">
      <t>ジッセキ</t>
    </rPh>
    <phoneticPr fontId="2"/>
  </si>
  <si>
    <t>支払月数 - 平均</t>
    <rPh sb="2" eb="4">
      <t>ツキスウ</t>
    </rPh>
    <rPh sb="7" eb="9">
      <t>ヘイキン</t>
    </rPh>
    <phoneticPr fontId="2"/>
  </si>
  <si>
    <t>支払月数</t>
    <rPh sb="2" eb="4">
      <t>ツキスウ</t>
    </rPh>
    <phoneticPr fontId="2"/>
  </si>
  <si>
    <t>海運業費用 - 実績</t>
    <rPh sb="0" eb="2">
      <t>カイウン</t>
    </rPh>
    <rPh sb="2" eb="3">
      <t>ギョウ</t>
    </rPh>
    <rPh sb="3" eb="5">
      <t>ヒヨウ</t>
    </rPh>
    <rPh sb="8" eb="10">
      <t>ジッセキ</t>
    </rPh>
    <phoneticPr fontId="2"/>
  </si>
  <si>
    <t>海運業費用</t>
    <rPh sb="0" eb="2">
      <t>カイウン</t>
    </rPh>
    <rPh sb="2" eb="3">
      <t>ギョウ</t>
    </rPh>
    <rPh sb="3" eb="5">
      <t>ヒヨウ</t>
    </rPh>
    <phoneticPr fontId="2"/>
  </si>
  <si>
    <t>その他流動負債</t>
    <rPh sb="2" eb="3">
      <t>ホカ</t>
    </rPh>
    <rPh sb="3" eb="5">
      <t>リュウドウ</t>
    </rPh>
    <rPh sb="5" eb="7">
      <t>フサイ</t>
    </rPh>
    <phoneticPr fontId="2"/>
  </si>
  <si>
    <t>その他流動負債 - 期末残高</t>
    <rPh sb="10" eb="12">
      <t>キマツ</t>
    </rPh>
    <rPh sb="12" eb="14">
      <t>ザンダカ</t>
    </rPh>
    <phoneticPr fontId="2"/>
  </si>
  <si>
    <t>販売費及び一般管理費</t>
  </si>
  <si>
    <t>販売費及び一般管理費</t>
    <phoneticPr fontId="2"/>
  </si>
  <si>
    <t>販売費及び一般管理費 - 実績</t>
    <rPh sb="13" eb="15">
      <t>ジッセキ</t>
    </rPh>
    <phoneticPr fontId="2"/>
  </si>
  <si>
    <t>未払法人税等</t>
    <rPh sb="0" eb="1">
      <t>ミ</t>
    </rPh>
    <rPh sb="1" eb="2">
      <t>バラ</t>
    </rPh>
    <rPh sb="2" eb="6">
      <t>ホウジンゼイナド</t>
    </rPh>
    <phoneticPr fontId="2"/>
  </si>
  <si>
    <t>納付額</t>
    <rPh sb="0" eb="2">
      <t>ノウフ</t>
    </rPh>
    <rPh sb="2" eb="3">
      <t>ガク</t>
    </rPh>
    <phoneticPr fontId="2"/>
  </si>
  <si>
    <t>中間申告</t>
    <rPh sb="0" eb="2">
      <t>チュウカン</t>
    </rPh>
    <rPh sb="2" eb="4">
      <t>シンコク</t>
    </rPh>
    <phoneticPr fontId="2"/>
  </si>
  <si>
    <t>確定申告</t>
    <rPh sb="0" eb="2">
      <t>カクテイ</t>
    </rPh>
    <rPh sb="2" eb="4">
      <t>シンコク</t>
    </rPh>
    <phoneticPr fontId="2"/>
  </si>
  <si>
    <t>中間申告調整係数</t>
    <rPh sb="0" eb="2">
      <t>チュウカン</t>
    </rPh>
    <rPh sb="2" eb="4">
      <t>シンコク</t>
    </rPh>
    <rPh sb="4" eb="6">
      <t>チョウセイ</t>
    </rPh>
    <rPh sb="6" eb="8">
      <t>ケイスウ</t>
    </rPh>
    <phoneticPr fontId="2"/>
  </si>
  <si>
    <t>借入額</t>
    <rPh sb="0" eb="2">
      <t>カリイレ</t>
    </rPh>
    <rPh sb="2" eb="3">
      <t>ガク</t>
    </rPh>
    <phoneticPr fontId="2"/>
  </si>
  <si>
    <t>返済額</t>
    <rPh sb="0" eb="2">
      <t>ヘンサイ</t>
    </rPh>
    <rPh sb="2" eb="3">
      <t>ガク</t>
    </rPh>
    <phoneticPr fontId="2"/>
  </si>
  <si>
    <t>借入金 - ローン2</t>
    <rPh sb="0" eb="2">
      <t>カリイレ</t>
    </rPh>
    <rPh sb="2" eb="3">
      <t>キン</t>
    </rPh>
    <phoneticPr fontId="2"/>
  </si>
  <si>
    <t>借入金 - ローン3</t>
    <rPh sb="0" eb="2">
      <t>カリイレ</t>
    </rPh>
    <rPh sb="2" eb="3">
      <t>キン</t>
    </rPh>
    <phoneticPr fontId="2"/>
  </si>
  <si>
    <t>借入金 - ローン4</t>
    <rPh sb="0" eb="2">
      <t>カリイレ</t>
    </rPh>
    <rPh sb="2" eb="3">
      <t>キン</t>
    </rPh>
    <phoneticPr fontId="2"/>
  </si>
  <si>
    <t>短期借入金</t>
    <rPh sb="0" eb="2">
      <t>タンキ</t>
    </rPh>
    <rPh sb="2" eb="4">
      <t>カリイレ</t>
    </rPh>
    <rPh sb="4" eb="5">
      <t>キン</t>
    </rPh>
    <phoneticPr fontId="2"/>
  </si>
  <si>
    <t>翌期返済予定額</t>
    <rPh sb="0" eb="1">
      <t>ヨク</t>
    </rPh>
    <rPh sb="1" eb="2">
      <t>キ</t>
    </rPh>
    <rPh sb="2" eb="4">
      <t>ヘンサイ</t>
    </rPh>
    <rPh sb="4" eb="6">
      <t>ヨテイ</t>
    </rPh>
    <rPh sb="6" eb="7">
      <t>ガク</t>
    </rPh>
    <phoneticPr fontId="2"/>
  </si>
  <si>
    <t>長期借入金</t>
    <rPh sb="0" eb="2">
      <t>チョウキ</t>
    </rPh>
    <rPh sb="2" eb="4">
      <t>カリイレ</t>
    </rPh>
    <rPh sb="4" eb="5">
      <t>キン</t>
    </rPh>
    <phoneticPr fontId="2"/>
  </si>
  <si>
    <t>長期借入金 - 参考</t>
    <rPh sb="0" eb="2">
      <t>チョウキ</t>
    </rPh>
    <rPh sb="2" eb="4">
      <t>カリイレ</t>
    </rPh>
    <rPh sb="4" eb="5">
      <t>キン</t>
    </rPh>
    <rPh sb="8" eb="10">
      <t>サンコウ</t>
    </rPh>
    <phoneticPr fontId="2"/>
  </si>
  <si>
    <t>ローン1 - 期末残高</t>
    <rPh sb="7" eb="9">
      <t>キマツ</t>
    </rPh>
    <rPh sb="9" eb="11">
      <t>ザンダカ</t>
    </rPh>
    <phoneticPr fontId="2"/>
  </si>
  <si>
    <t>ローン2 - 期末残高</t>
    <phoneticPr fontId="2"/>
  </si>
  <si>
    <t>ローン3 - 期末残高</t>
    <phoneticPr fontId="2"/>
  </si>
  <si>
    <t>ローン4 - 期末残高</t>
    <phoneticPr fontId="2"/>
  </si>
  <si>
    <t>短期借入金 - 期末残高</t>
    <rPh sb="0" eb="2">
      <t>タンキ</t>
    </rPh>
    <rPh sb="2" eb="4">
      <t>カリイレ</t>
    </rPh>
    <rPh sb="4" eb="5">
      <t>キン</t>
    </rPh>
    <phoneticPr fontId="2"/>
  </si>
  <si>
    <t>長期借入金 - 期末残高</t>
    <rPh sb="0" eb="2">
      <t>チョウキ</t>
    </rPh>
    <rPh sb="2" eb="4">
      <t>カリイレ</t>
    </rPh>
    <rPh sb="4" eb="5">
      <t>キン</t>
    </rPh>
    <phoneticPr fontId="2"/>
  </si>
  <si>
    <t>振替</t>
    <rPh sb="0" eb="2">
      <t>フリカエ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</si>
</sst>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9">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0" fillId="0" borderId="0" xfId="19" applyNumberFormat="1" applyFont="1" applyFill="1">
      <alignment vertical="center"/>
    </xf>
    <xf numFmtId="176" fontId="8" fillId="0" borderId="3" xfId="19" applyNumberFormat="1" applyFont="1" applyFill="1" applyBorder="1">
      <alignment vertical="center"/>
    </xf>
    <xf numFmtId="181" fontId="9" fillId="4" borderId="2" xfId="7" applyNumberFormat="1" applyFont="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7" t="s">
        <v>150</v>
      </c>
      <c r="D21" s="128"/>
      <c r="E21" s="128"/>
      <c r="F21" s="128"/>
      <c r="G21" s="128"/>
      <c r="H21" s="128"/>
      <c r="I21" s="128"/>
      <c r="J21" s="128"/>
      <c r="K21" s="128"/>
      <c r="L21" s="35"/>
    </row>
    <row r="22" spans="2:12" ht="22.15" customHeight="1" x14ac:dyDescent="0.35">
      <c r="B22" s="34"/>
      <c r="C22" s="128"/>
      <c r="D22" s="128"/>
      <c r="E22" s="128"/>
      <c r="F22" s="128"/>
      <c r="G22" s="128"/>
      <c r="H22" s="128"/>
      <c r="I22" s="128"/>
      <c r="J22" s="128"/>
      <c r="K22" s="128"/>
      <c r="L22" s="35"/>
    </row>
    <row r="23" spans="2:12" ht="22.15" customHeight="1" x14ac:dyDescent="0.35">
      <c r="B23" s="34"/>
      <c r="C23" s="128"/>
      <c r="D23" s="128"/>
      <c r="E23" s="128"/>
      <c r="F23" s="128"/>
      <c r="G23" s="128"/>
      <c r="H23" s="128"/>
      <c r="I23" s="128"/>
      <c r="J23" s="128"/>
      <c r="K23" s="128"/>
      <c r="L23" s="35"/>
    </row>
    <row r="24" spans="2:12" ht="22.15" customHeight="1" x14ac:dyDescent="0.35">
      <c r="B24" s="34"/>
      <c r="C24" s="128"/>
      <c r="D24" s="128"/>
      <c r="E24" s="128"/>
      <c r="F24" s="128"/>
      <c r="G24" s="128"/>
      <c r="H24" s="128"/>
      <c r="I24" s="128"/>
      <c r="J24" s="128"/>
      <c r="K24" s="128"/>
      <c r="L24" s="35"/>
    </row>
    <row r="25" spans="2:12" ht="22.15" customHeight="1" x14ac:dyDescent="0.35">
      <c r="B25" s="34"/>
      <c r="C25" s="128"/>
      <c r="D25" s="128"/>
      <c r="E25" s="128"/>
      <c r="F25" s="128"/>
      <c r="G25" s="128"/>
      <c r="H25" s="128"/>
      <c r="I25" s="128"/>
      <c r="J25" s="128"/>
      <c r="K25" s="128"/>
      <c r="L25" s="35"/>
    </row>
    <row r="26" spans="2:12" ht="22.15" customHeight="1" x14ac:dyDescent="0.35">
      <c r="B26" s="34"/>
      <c r="C26" s="128"/>
      <c r="D26" s="128"/>
      <c r="E26" s="128"/>
      <c r="F26" s="128"/>
      <c r="G26" s="128"/>
      <c r="H26" s="128"/>
      <c r="I26" s="128"/>
      <c r="J26" s="128"/>
      <c r="K26" s="128"/>
      <c r="L26" s="35"/>
    </row>
    <row r="27" spans="2:12" ht="22.15" customHeight="1" x14ac:dyDescent="0.35">
      <c r="B27" s="34"/>
      <c r="C27" s="128"/>
      <c r="D27" s="128"/>
      <c r="E27" s="128"/>
      <c r="F27" s="128"/>
      <c r="G27" s="128"/>
      <c r="H27" s="128"/>
      <c r="I27" s="128"/>
      <c r="J27" s="128"/>
      <c r="K27" s="128"/>
      <c r="L27" s="35"/>
    </row>
    <row r="28" spans="2:12" ht="22.15" customHeight="1" x14ac:dyDescent="0.35">
      <c r="B28" s="34"/>
      <c r="C28" s="128"/>
      <c r="D28" s="128"/>
      <c r="E28" s="128"/>
      <c r="F28" s="128"/>
      <c r="G28" s="128"/>
      <c r="H28" s="128"/>
      <c r="I28" s="128"/>
      <c r="J28" s="128"/>
      <c r="K28" s="128"/>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457"/>
  <sheetViews>
    <sheetView showGridLines="0" tabSelected="1" zoomScale="110" zoomScaleNormal="110" workbookViewId="0">
      <pane xSplit="14" ySplit="14" topLeftCell="O15" activePane="bottomRight" state="frozen"/>
      <selection activeCell="O24" sqref="O24"/>
      <selection pane="topRight" activeCell="O24" sqref="O24"/>
      <selection pane="bottomLeft" activeCell="O24" sqref="O24"/>
      <selection pane="bottomRight" activeCell="P21" sqref="P21"/>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 si="38">SUM(O21:O28)</f>
        <v>828.10555555555561</v>
      </c>
      <c r="P29" s="13">
        <f t="shared" ref="P29" si="39">SUM(P21:P28)</f>
        <v>745.53888888888901</v>
      </c>
      <c r="Q29" s="13">
        <f t="shared" ref="Q29" si="40">SUM(Q21:Q28)</f>
        <v>955.59999999999991</v>
      </c>
      <c r="R29" s="13">
        <f t="shared" ref="R29" si="41">SUM(R21:R28)</f>
        <v>1055.9000000000001</v>
      </c>
      <c r="S29" s="13">
        <f t="shared" ref="S29" si="42">SUM(S21:S28)</f>
        <v>1524.7498611111107</v>
      </c>
      <c r="T29" s="13">
        <f t="shared" ref="T29" si="43">SUM(T21:T28)</f>
        <v>1672.3159196864533</v>
      </c>
      <c r="U29" s="13">
        <f t="shared" ref="U29" si="44">SUM(U21:U28)</f>
        <v>1568.6675962637748</v>
      </c>
      <c r="V29" s="13">
        <f t="shared" ref="V29" si="45">SUM(V21:V28)</f>
        <v>1437.5510697391314</v>
      </c>
      <c r="W29" s="13">
        <f t="shared" ref="W29" si="46">SUM(W21:W28)</f>
        <v>789.571409328914</v>
      </c>
      <c r="X29" s="13">
        <f t="shared" ref="X29" si="47">SUM(X21:X28)</f>
        <v>636.41653058731845</v>
      </c>
      <c r="Y29" s="13">
        <f t="shared" ref="Y29" si="48">SUM(Y21:Y28)</f>
        <v>695.38677674369899</v>
      </c>
      <c r="Z29" s="13">
        <f t="shared" ref="Z29" si="49">SUM(Z21:Z28)</f>
        <v>1054.9392584463885</v>
      </c>
      <c r="AA29" s="13">
        <f t="shared" ref="AA29" si="50">SUM(AA21:AA28)</f>
        <v>1519.9696009394363</v>
      </c>
      <c r="AB29" s="13">
        <f t="shared" ref="AB29" si="51">SUM(AB21:AB28)</f>
        <v>1832.0209868761272</v>
      </c>
      <c r="AC29" s="13">
        <f t="shared" ref="AC29" si="52">SUM(AC21:AC28)</f>
        <v>1628.0461417490149</v>
      </c>
      <c r="AD29" s="13">
        <f t="shared" ref="AD29" si="53">SUM(AD21:AD28)</f>
        <v>1659.7146303575416</v>
      </c>
      <c r="AE29" s="13">
        <f t="shared" ref="AE29" si="54">SUM(AE21:AE28)</f>
        <v>1956.7143948269859</v>
      </c>
      <c r="AF29" s="13">
        <f t="shared" ref="AF29" si="55">SUM(AF21:AF28)</f>
        <v>1995.7194169636819</v>
      </c>
      <c r="AG29" s="13">
        <f t="shared" ref="AG29" si="56">SUM(AG21:AG28)</f>
        <v>2018.1221941630088</v>
      </c>
      <c r="AH29" s="13">
        <f t="shared" ref="AH29" si="57">SUM(AH21:AH28)</f>
        <v>1919.2874161046398</v>
      </c>
      <c r="AI29" s="13">
        <f t="shared" ref="AI29" si="58">SUM(AI21:AI28)</f>
        <v>1774.0976235990188</v>
      </c>
      <c r="AJ29" s="13">
        <f t="shared" ref="AJ29" si="59">SUM(AJ21:AJ28)</f>
        <v>1888.0197393779354</v>
      </c>
      <c r="AK29" s="13">
        <f t="shared" ref="AK29" si="60">SUM(AK21:AK28)</f>
        <v>1911.3321591666918</v>
      </c>
      <c r="AL29" s="13">
        <f t="shared" ref="AL29" si="61">SUM(AL21:AL28)</f>
        <v>1943.7628140916922</v>
      </c>
    </row>
    <row r="30" spans="2:38" x14ac:dyDescent="0.35">
      <c r="D30" s="17" t="s">
        <v>208</v>
      </c>
      <c r="K30" s="59" t="str">
        <f t="shared" si="7"/>
        <v>MMJPY</v>
      </c>
      <c r="L30" s="60">
        <f t="shared" ref="L30:L31" si="62" xml:space="preserve"> SUM(O30:AL30)</f>
        <v>-3427.8542726030878</v>
      </c>
      <c r="O30" s="85">
        <f>0-O$138</f>
        <v>-112</v>
      </c>
      <c r="P30" s="85">
        <f t="shared" ref="P30:AL30" si="63">0-P$138</f>
        <v>-65</v>
      </c>
      <c r="Q30" s="85">
        <f t="shared" si="63"/>
        <v>-94</v>
      </c>
      <c r="R30" s="85">
        <f t="shared" si="63"/>
        <v>-103</v>
      </c>
      <c r="S30" s="85">
        <f t="shared" si="63"/>
        <v>-105.59000000000002</v>
      </c>
      <c r="T30" s="85">
        <f t="shared" si="63"/>
        <v>-152.47498611111106</v>
      </c>
      <c r="U30" s="85">
        <f t="shared" si="63"/>
        <v>-167.23159196864535</v>
      </c>
      <c r="V30" s="85">
        <f t="shared" si="63"/>
        <v>-156.8667596263775</v>
      </c>
      <c r="W30" s="85">
        <f t="shared" si="63"/>
        <v>-143.75510697391314</v>
      </c>
      <c r="X30" s="85">
        <f t="shared" si="63"/>
        <v>-78.957140932891406</v>
      </c>
      <c r="Y30" s="85">
        <f t="shared" si="63"/>
        <v>-63.641653058731848</v>
      </c>
      <c r="Z30" s="85">
        <f t="shared" si="63"/>
        <v>-69.538677674369907</v>
      </c>
      <c r="AA30" s="85">
        <f t="shared" si="63"/>
        <v>-105.49392584463885</v>
      </c>
      <c r="AB30" s="85">
        <f t="shared" si="63"/>
        <v>-151.99696009394364</v>
      </c>
      <c r="AC30" s="85">
        <f t="shared" si="63"/>
        <v>-183.20209868761273</v>
      </c>
      <c r="AD30" s="85">
        <f t="shared" si="63"/>
        <v>-162.8046141749015</v>
      </c>
      <c r="AE30" s="85">
        <f t="shared" si="63"/>
        <v>-165.97146303575417</v>
      </c>
      <c r="AF30" s="85">
        <f t="shared" si="63"/>
        <v>-195.67143948269859</v>
      </c>
      <c r="AG30" s="85">
        <f t="shared" si="63"/>
        <v>-199.57194169636819</v>
      </c>
      <c r="AH30" s="85">
        <f t="shared" si="63"/>
        <v>-201.81221941630088</v>
      </c>
      <c r="AI30" s="85">
        <f t="shared" si="63"/>
        <v>-191.92874161046399</v>
      </c>
      <c r="AJ30" s="85">
        <f t="shared" si="63"/>
        <v>-177.40976235990189</v>
      </c>
      <c r="AK30" s="85">
        <f t="shared" si="63"/>
        <v>-188.80197393779355</v>
      </c>
      <c r="AL30" s="85">
        <f t="shared" si="63"/>
        <v>-191.1332159166692</v>
      </c>
    </row>
    <row r="31" spans="2:38" x14ac:dyDescent="0.35">
      <c r="D31" s="17" t="s">
        <v>209</v>
      </c>
      <c r="K31" s="59" t="str">
        <f t="shared" si="7"/>
        <v>MMJPY</v>
      </c>
      <c r="L31" s="60">
        <f t="shared" si="62"/>
        <v>-3792</v>
      </c>
      <c r="O31" s="85">
        <f>0-O$142</f>
        <v>-153</v>
      </c>
      <c r="P31" s="85">
        <f t="shared" ref="P31:AL31" si="64">0-P$142</f>
        <v>-164</v>
      </c>
      <c r="Q31" s="85">
        <f t="shared" si="64"/>
        <v>-160</v>
      </c>
      <c r="R31" s="85">
        <f t="shared" si="64"/>
        <v>-155</v>
      </c>
      <c r="S31" s="85">
        <f t="shared" si="64"/>
        <v>-158</v>
      </c>
      <c r="T31" s="85">
        <f t="shared" si="64"/>
        <v>-158</v>
      </c>
      <c r="U31" s="85">
        <f t="shared" si="64"/>
        <v>-158</v>
      </c>
      <c r="V31" s="85">
        <f t="shared" si="64"/>
        <v>-158</v>
      </c>
      <c r="W31" s="85">
        <f t="shared" si="64"/>
        <v>-158</v>
      </c>
      <c r="X31" s="85">
        <f t="shared" si="64"/>
        <v>-158</v>
      </c>
      <c r="Y31" s="85">
        <f t="shared" si="64"/>
        <v>-158</v>
      </c>
      <c r="Z31" s="85">
        <f t="shared" si="64"/>
        <v>-158</v>
      </c>
      <c r="AA31" s="85">
        <f t="shared" si="64"/>
        <v>-158</v>
      </c>
      <c r="AB31" s="85">
        <f t="shared" si="64"/>
        <v>-158</v>
      </c>
      <c r="AC31" s="85">
        <f t="shared" si="64"/>
        <v>-158</v>
      </c>
      <c r="AD31" s="85">
        <f t="shared" si="64"/>
        <v>-158</v>
      </c>
      <c r="AE31" s="85">
        <f t="shared" si="64"/>
        <v>-158</v>
      </c>
      <c r="AF31" s="85">
        <f t="shared" si="64"/>
        <v>-158</v>
      </c>
      <c r="AG31" s="85">
        <f t="shared" si="64"/>
        <v>-158</v>
      </c>
      <c r="AH31" s="85">
        <f t="shared" si="64"/>
        <v>-158</v>
      </c>
      <c r="AI31" s="85">
        <f t="shared" si="64"/>
        <v>-158</v>
      </c>
      <c r="AJ31" s="85">
        <f t="shared" si="64"/>
        <v>-158</v>
      </c>
      <c r="AK31" s="85">
        <f t="shared" si="64"/>
        <v>-158</v>
      </c>
      <c r="AL31" s="85">
        <f t="shared" si="64"/>
        <v>-158</v>
      </c>
    </row>
    <row r="32" spans="2:38" x14ac:dyDescent="0.35">
      <c r="D32" s="17" t="s">
        <v>211</v>
      </c>
      <c r="K32" s="59" t="str">
        <f t="shared" si="7"/>
        <v>MMJPY</v>
      </c>
      <c r="L32" s="60">
        <f t="shared" ref="L32" si="65" xml:space="preserve"> SUM(O32:AL32)</f>
        <v>-2064</v>
      </c>
      <c r="O32" s="85">
        <f>0-O$146</f>
        <v>-80</v>
      </c>
      <c r="P32" s="85">
        <f t="shared" ref="P32:AL32" si="66">0-P$146</f>
        <v>-79</v>
      </c>
      <c r="Q32" s="85">
        <f t="shared" si="66"/>
        <v>-95</v>
      </c>
      <c r="R32" s="85">
        <f t="shared" si="66"/>
        <v>-90</v>
      </c>
      <c r="S32" s="85">
        <f t="shared" si="66"/>
        <v>-86</v>
      </c>
      <c r="T32" s="85">
        <f t="shared" si="66"/>
        <v>-86</v>
      </c>
      <c r="U32" s="85">
        <f t="shared" si="66"/>
        <v>-86</v>
      </c>
      <c r="V32" s="85">
        <f t="shared" si="66"/>
        <v>-86</v>
      </c>
      <c r="W32" s="85">
        <f t="shared" si="66"/>
        <v>-86</v>
      </c>
      <c r="X32" s="85">
        <f t="shared" si="66"/>
        <v>-86</v>
      </c>
      <c r="Y32" s="85">
        <f t="shared" si="66"/>
        <v>-86</v>
      </c>
      <c r="Z32" s="85">
        <f t="shared" si="66"/>
        <v>-86</v>
      </c>
      <c r="AA32" s="85">
        <f t="shared" si="66"/>
        <v>-86</v>
      </c>
      <c r="AB32" s="85">
        <f t="shared" si="66"/>
        <v>-86</v>
      </c>
      <c r="AC32" s="85">
        <f t="shared" si="66"/>
        <v>-86</v>
      </c>
      <c r="AD32" s="85">
        <f t="shared" si="66"/>
        <v>-86</v>
      </c>
      <c r="AE32" s="85">
        <f t="shared" si="66"/>
        <v>-86</v>
      </c>
      <c r="AF32" s="85">
        <f t="shared" si="66"/>
        <v>-86</v>
      </c>
      <c r="AG32" s="85">
        <f t="shared" si="66"/>
        <v>-86</v>
      </c>
      <c r="AH32" s="85">
        <f t="shared" si="66"/>
        <v>-86</v>
      </c>
      <c r="AI32" s="85">
        <f t="shared" si="66"/>
        <v>-86</v>
      </c>
      <c r="AJ32" s="85">
        <f t="shared" si="66"/>
        <v>-86</v>
      </c>
      <c r="AK32" s="85">
        <f t="shared" si="66"/>
        <v>-86</v>
      </c>
      <c r="AL32" s="85">
        <f t="shared" si="66"/>
        <v>-86</v>
      </c>
    </row>
    <row r="33" spans="2:38" x14ac:dyDescent="0.35">
      <c r="D33" s="8" t="s">
        <v>212</v>
      </c>
      <c r="E33" s="9"/>
      <c r="F33" s="9"/>
      <c r="G33" s="9"/>
      <c r="H33" s="9"/>
      <c r="I33" s="9"/>
      <c r="J33" s="9"/>
      <c r="K33" s="61" t="str">
        <f t="shared" si="7"/>
        <v>MMJPY</v>
      </c>
      <c r="L33" s="62">
        <f xml:space="preserve"> SUM(O33:AL33)</f>
        <v>25727.695711963923</v>
      </c>
      <c r="M33" s="9"/>
      <c r="N33" s="9"/>
      <c r="O33" s="13">
        <f t="shared" ref="O33" si="67">SUM(O29:O32)</f>
        <v>483.10555555555561</v>
      </c>
      <c r="P33" s="13">
        <f t="shared" ref="P33" si="68">SUM(P29:P32)</f>
        <v>437.53888888888901</v>
      </c>
      <c r="Q33" s="13">
        <f t="shared" ref="Q33" si="69">SUM(Q29:Q32)</f>
        <v>606.59999999999991</v>
      </c>
      <c r="R33" s="13">
        <f t="shared" ref="R33" si="70">SUM(R29:R32)</f>
        <v>707.90000000000009</v>
      </c>
      <c r="S33" s="13">
        <f t="shared" ref="S33" si="71">SUM(S29:S32)</f>
        <v>1175.1598611111108</v>
      </c>
      <c r="T33" s="13">
        <f t="shared" ref="T33" si="72">SUM(T29:T32)</f>
        <v>1275.8409335753422</v>
      </c>
      <c r="U33" s="13">
        <f t="shared" ref="U33" si="73">SUM(U29:U32)</f>
        <v>1157.4360042951296</v>
      </c>
      <c r="V33" s="13">
        <f t="shared" ref="V33" si="74">SUM(V29:V32)</f>
        <v>1036.684310112754</v>
      </c>
      <c r="W33" s="13">
        <f t="shared" ref="W33" si="75">SUM(W29:W32)</f>
        <v>401.81630235500086</v>
      </c>
      <c r="X33" s="13">
        <f t="shared" ref="X33" si="76">SUM(X29:X32)</f>
        <v>313.45938965442701</v>
      </c>
      <c r="Y33" s="13">
        <f t="shared" ref="Y33" si="77">SUM(Y29:Y32)</f>
        <v>387.7451236849671</v>
      </c>
      <c r="Z33" s="13">
        <f t="shared" ref="Z33" si="78">SUM(Z29:Z32)</f>
        <v>741.40058077201866</v>
      </c>
      <c r="AA33" s="13">
        <f t="shared" ref="AA33" si="79">SUM(AA29:AA32)</f>
        <v>1170.4756750947975</v>
      </c>
      <c r="AB33" s="13">
        <f t="shared" ref="AB33" si="80">SUM(AB29:AB32)</f>
        <v>1436.0240267821835</v>
      </c>
      <c r="AC33" s="13">
        <f t="shared" ref="AC33" si="81">SUM(AC29:AC32)</f>
        <v>1200.8440430614021</v>
      </c>
      <c r="AD33" s="13">
        <f t="shared" ref="AD33" si="82">SUM(AD29:AD32)</f>
        <v>1252.9100161826402</v>
      </c>
      <c r="AE33" s="13">
        <f t="shared" ref="AE33" si="83">SUM(AE29:AE32)</f>
        <v>1546.7429317912317</v>
      </c>
      <c r="AF33" s="13">
        <f t="shared" ref="AF33" si="84">SUM(AF29:AF32)</f>
        <v>1556.0479774809833</v>
      </c>
      <c r="AG33" s="13">
        <f t="shared" ref="AG33" si="85">SUM(AG29:AG32)</f>
        <v>1574.5502524666406</v>
      </c>
      <c r="AH33" s="13">
        <f t="shared" ref="AH33" si="86">SUM(AH29:AH32)</f>
        <v>1473.4751966883389</v>
      </c>
      <c r="AI33" s="13">
        <f t="shared" ref="AI33" si="87">SUM(AI29:AI32)</f>
        <v>1338.1688819885549</v>
      </c>
      <c r="AJ33" s="13">
        <f t="shared" ref="AJ33" si="88">SUM(AJ29:AJ32)</f>
        <v>1466.6099770180335</v>
      </c>
      <c r="AK33" s="13">
        <f t="shared" ref="AK33" si="89">SUM(AK29:AK32)</f>
        <v>1478.5301852288983</v>
      </c>
      <c r="AL33" s="13">
        <f t="shared" ref="AL33" si="90">SUM(AL29:AL32)</f>
        <v>1508.6295981750231</v>
      </c>
    </row>
    <row r="34" spans="2:38" x14ac:dyDescent="0.35">
      <c r="D34" s="17" t="s">
        <v>213</v>
      </c>
      <c r="K34" s="59" t="str">
        <f t="shared" si="7"/>
        <v>MMJPY</v>
      </c>
      <c r="L34" s="60">
        <f t="shared" ref="L34:L35" si="91"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91"/>
        <v>-944.84996899682051</v>
      </c>
      <c r="O35" s="85">
        <f>0-O$153</f>
        <v>-24.891809329902607</v>
      </c>
      <c r="P35" s="85">
        <f t="shared" ref="P35:AL35" si="92">0-P$153</f>
        <v>-23.669874612034036</v>
      </c>
      <c r="Q35" s="85">
        <f t="shared" si="92"/>
        <v>-22.417391526218736</v>
      </c>
      <c r="R35" s="85">
        <f t="shared" si="92"/>
        <v>-21.133596363258071</v>
      </c>
      <c r="S35" s="85">
        <f t="shared" si="92"/>
        <v>-19.817706321223383</v>
      </c>
      <c r="T35" s="85">
        <f t="shared" si="92"/>
        <v>-47.068919028137827</v>
      </c>
      <c r="U35" s="85">
        <f t="shared" si="92"/>
        <v>-99.056363025006391</v>
      </c>
      <c r="V35" s="85">
        <f t="shared" si="92"/>
        <v>-92.906228186045482</v>
      </c>
      <c r="W35" s="85">
        <f t="shared" si="92"/>
        <v>-86.607337706429533</v>
      </c>
      <c r="X35" s="85">
        <f t="shared" si="92"/>
        <v>-80.156082645209196</v>
      </c>
      <c r="Y35" s="85">
        <f t="shared" si="92"/>
        <v>-73.548766256812854</v>
      </c>
      <c r="Z35" s="85">
        <f t="shared" si="92"/>
        <v>-66.781601849146895</v>
      </c>
      <c r="AA35" s="85">
        <f t="shared" si="92"/>
        <v>-59.850710589319249</v>
      </c>
      <c r="AB35" s="85">
        <f t="shared" si="92"/>
        <v>-52.752119255702567</v>
      </c>
      <c r="AC35" s="85">
        <f t="shared" si="92"/>
        <v>-45.481757935021655</v>
      </c>
      <c r="AD35" s="85">
        <f t="shared" si="92"/>
        <v>-38.035457663117974</v>
      </c>
      <c r="AE35" s="85">
        <f t="shared" si="92"/>
        <v>-31.611706671781835</v>
      </c>
      <c r="AF35" s="85">
        <f t="shared" si="92"/>
        <v>-25.033440887975097</v>
      </c>
      <c r="AG35" s="85">
        <f t="shared" si="92"/>
        <v>-18.296931179496866</v>
      </c>
      <c r="AH35" s="85">
        <f t="shared" si="92"/>
        <v>-11.398358128068683</v>
      </c>
      <c r="AI35" s="85">
        <f t="shared" si="92"/>
        <v>-4.3338098369115565</v>
      </c>
      <c r="AJ35" s="85">
        <f t="shared" si="92"/>
        <v>0</v>
      </c>
      <c r="AK35" s="85">
        <f t="shared" si="92"/>
        <v>0</v>
      </c>
      <c r="AL35" s="85">
        <f t="shared" si="92"/>
        <v>0</v>
      </c>
    </row>
    <row r="36" spans="2:38" x14ac:dyDescent="0.35">
      <c r="D36" s="17" t="s">
        <v>215</v>
      </c>
      <c r="K36" s="59" t="str">
        <f t="shared" si="7"/>
        <v>MMJPY</v>
      </c>
      <c r="L36" s="60">
        <f t="shared" ref="L36" si="93" xml:space="preserve"> SUM(O36:AL36)</f>
        <v>500</v>
      </c>
      <c r="O36" s="85">
        <f>O169</f>
        <v>0</v>
      </c>
      <c r="P36" s="85">
        <f>P169</f>
        <v>0</v>
      </c>
      <c r="Q36" s="85">
        <f>Q169</f>
        <v>0</v>
      </c>
      <c r="R36" s="85">
        <f>R169</f>
        <v>0</v>
      </c>
      <c r="S36" s="85">
        <f t="shared" ref="S36:AL36" si="94">S169</f>
        <v>0</v>
      </c>
      <c r="T36" s="85">
        <f t="shared" si="94"/>
        <v>0</v>
      </c>
      <c r="U36" s="85">
        <f t="shared" si="94"/>
        <v>0</v>
      </c>
      <c r="V36" s="85">
        <f t="shared" si="94"/>
        <v>500</v>
      </c>
      <c r="W36" s="85">
        <f t="shared" si="94"/>
        <v>0</v>
      </c>
      <c r="X36" s="85">
        <f t="shared" si="94"/>
        <v>0</v>
      </c>
      <c r="Y36" s="85">
        <f t="shared" si="94"/>
        <v>0</v>
      </c>
      <c r="Z36" s="85">
        <f t="shared" si="94"/>
        <v>0</v>
      </c>
      <c r="AA36" s="85">
        <f t="shared" si="94"/>
        <v>0</v>
      </c>
      <c r="AB36" s="85">
        <f t="shared" si="94"/>
        <v>0</v>
      </c>
      <c r="AC36" s="85">
        <f t="shared" si="94"/>
        <v>0</v>
      </c>
      <c r="AD36" s="85">
        <f t="shared" si="94"/>
        <v>0</v>
      </c>
      <c r="AE36" s="85">
        <f t="shared" si="94"/>
        <v>0</v>
      </c>
      <c r="AF36" s="85">
        <f t="shared" si="94"/>
        <v>0</v>
      </c>
      <c r="AG36" s="85">
        <f t="shared" si="94"/>
        <v>0</v>
      </c>
      <c r="AH36" s="85">
        <f t="shared" si="94"/>
        <v>0</v>
      </c>
      <c r="AI36" s="85">
        <f t="shared" si="94"/>
        <v>0</v>
      </c>
      <c r="AJ36" s="85">
        <f t="shared" si="94"/>
        <v>0</v>
      </c>
      <c r="AK36" s="85">
        <f t="shared" si="94"/>
        <v>0</v>
      </c>
      <c r="AL36" s="85">
        <f t="shared" si="94"/>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95">SUM(O33:O36)</f>
        <v>458.21374622565298</v>
      </c>
      <c r="P37" s="13">
        <f t="shared" si="95"/>
        <v>413.86901427685495</v>
      </c>
      <c r="Q37" s="13">
        <f t="shared" si="95"/>
        <v>584.18260847378122</v>
      </c>
      <c r="R37" s="13">
        <f t="shared" si="95"/>
        <v>686.76640363674198</v>
      </c>
      <c r="S37" s="77">
        <f t="shared" si="95"/>
        <v>1155.3421547898874</v>
      </c>
      <c r="T37" s="13">
        <f t="shared" si="95"/>
        <v>1228.7720145472044</v>
      </c>
      <c r="U37" s="13">
        <f t="shared" ref="U37:X37" si="96">SUM(U33:U36)</f>
        <v>1058.3796412701231</v>
      </c>
      <c r="V37" s="13">
        <f t="shared" si="96"/>
        <v>1443.7780819267086</v>
      </c>
      <c r="W37" s="13">
        <f t="shared" si="96"/>
        <v>315.20896464857134</v>
      </c>
      <c r="X37" s="13">
        <f t="shared" si="96"/>
        <v>233.3033070092178</v>
      </c>
      <c r="Y37" s="13">
        <f t="shared" ref="Y37:AL37" si="97">SUM(Y33:Y36)</f>
        <v>314.19635742815422</v>
      </c>
      <c r="Z37" s="13">
        <f t="shared" si="97"/>
        <v>674.61897892287175</v>
      </c>
      <c r="AA37" s="13">
        <f t="shared" si="97"/>
        <v>1110.6249645054781</v>
      </c>
      <c r="AB37" s="13">
        <f t="shared" si="97"/>
        <v>1383.2719075264808</v>
      </c>
      <c r="AC37" s="13">
        <f t="shared" si="97"/>
        <v>1155.3622851263804</v>
      </c>
      <c r="AD37" s="13">
        <f t="shared" si="97"/>
        <v>1214.8745585195222</v>
      </c>
      <c r="AE37" s="13">
        <f t="shared" si="97"/>
        <v>1515.1312251194499</v>
      </c>
      <c r="AF37" s="13">
        <f t="shared" si="97"/>
        <v>1531.0145365930082</v>
      </c>
      <c r="AG37" s="13">
        <f t="shared" si="97"/>
        <v>1556.2533212871438</v>
      </c>
      <c r="AH37" s="13">
        <f t="shared" si="97"/>
        <v>1462.0768385602703</v>
      </c>
      <c r="AI37" s="13">
        <f t="shared" si="97"/>
        <v>1333.8350721516433</v>
      </c>
      <c r="AJ37" s="13">
        <f t="shared" si="97"/>
        <v>1466.6099770180335</v>
      </c>
      <c r="AK37" s="13">
        <f t="shared" si="97"/>
        <v>1478.5301852288983</v>
      </c>
      <c r="AL37" s="13">
        <f t="shared" si="97"/>
        <v>1508.6295981750231</v>
      </c>
    </row>
    <row r="38" spans="2:38" x14ac:dyDescent="0.35">
      <c r="D38" s="17" t="s">
        <v>217</v>
      </c>
      <c r="K38" s="59" t="str">
        <f t="shared" si="7"/>
        <v>MMJPY</v>
      </c>
      <c r="L38" s="60">
        <f t="shared" ref="L38" si="98" xml:space="preserve"> SUM(O38:AL38)</f>
        <v>-7741.607366496527</v>
      </c>
      <c r="O38" s="85">
        <f>0-O$174</f>
        <v>-140.30504909429496</v>
      </c>
      <c r="P38" s="85">
        <f t="shared" ref="P38:AL38" si="99">0-P$174</f>
        <v>-126.72669217157299</v>
      </c>
      <c r="Q38" s="85">
        <f t="shared" si="99"/>
        <v>-178.87671471467183</v>
      </c>
      <c r="R38" s="85">
        <f t="shared" si="99"/>
        <v>-210.28787279357041</v>
      </c>
      <c r="S38" s="85">
        <f t="shared" si="99"/>
        <v>-353.76576779666357</v>
      </c>
      <c r="T38" s="85">
        <f t="shared" si="99"/>
        <v>-376.24999085435405</v>
      </c>
      <c r="U38" s="85">
        <f t="shared" si="99"/>
        <v>-324.07584615691172</v>
      </c>
      <c r="V38" s="85">
        <f t="shared" si="99"/>
        <v>-442.08484868595821</v>
      </c>
      <c r="W38" s="85">
        <f t="shared" si="99"/>
        <v>-96.516984975392546</v>
      </c>
      <c r="X38" s="85">
        <f t="shared" si="99"/>
        <v>-71.437472606222499</v>
      </c>
      <c r="Y38" s="85">
        <f t="shared" si="99"/>
        <v>-96.20692464450083</v>
      </c>
      <c r="Z38" s="85">
        <f t="shared" si="99"/>
        <v>-206.56833134618336</v>
      </c>
      <c r="AA38" s="85">
        <f t="shared" si="99"/>
        <v>-340.07336413157742</v>
      </c>
      <c r="AB38" s="85">
        <f t="shared" si="99"/>
        <v>-423.55785808460848</v>
      </c>
      <c r="AC38" s="85">
        <f t="shared" si="99"/>
        <v>-353.77193170569768</v>
      </c>
      <c r="AD38" s="85">
        <f t="shared" si="99"/>
        <v>-371.99458981867775</v>
      </c>
      <c r="AE38" s="85">
        <f t="shared" si="99"/>
        <v>-463.93318113157562</v>
      </c>
      <c r="AF38" s="85">
        <f t="shared" si="99"/>
        <v>-468.79665110477913</v>
      </c>
      <c r="AG38" s="85">
        <f t="shared" si="99"/>
        <v>-476.52476697812347</v>
      </c>
      <c r="AH38" s="85">
        <f t="shared" si="99"/>
        <v>-447.68792796715479</v>
      </c>
      <c r="AI38" s="85">
        <f t="shared" si="99"/>
        <v>-408.4202990928332</v>
      </c>
      <c r="AJ38" s="85">
        <f t="shared" si="99"/>
        <v>-449.07597496292192</v>
      </c>
      <c r="AK38" s="85">
        <f t="shared" si="99"/>
        <v>-452.72594271708869</v>
      </c>
      <c r="AL38" s="85">
        <f t="shared" si="99"/>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100">SUM(R37:R38)</f>
        <v>476.4785308431716</v>
      </c>
      <c r="S39" s="13">
        <f t="shared" si="100"/>
        <v>801.57638699322388</v>
      </c>
      <c r="T39" s="13">
        <f t="shared" si="100"/>
        <v>852.52202369285033</v>
      </c>
      <c r="U39" s="13">
        <f t="shared" si="100"/>
        <v>734.30379511321144</v>
      </c>
      <c r="V39" s="13">
        <f t="shared" ref="V39:W39" si="101">SUM(V37:V38)</f>
        <v>1001.6932332407505</v>
      </c>
      <c r="W39" s="13">
        <f t="shared" si="101"/>
        <v>218.69197967317879</v>
      </c>
      <c r="X39" s="13">
        <f t="shared" ref="X39:AL39" si="102">SUM(X37:X38)</f>
        <v>161.86583440299529</v>
      </c>
      <c r="Y39" s="13">
        <f t="shared" si="102"/>
        <v>217.9894327836534</v>
      </c>
      <c r="Z39" s="13">
        <f t="shared" si="102"/>
        <v>468.05064757668839</v>
      </c>
      <c r="AA39" s="13">
        <f t="shared" si="102"/>
        <v>770.55160037390078</v>
      </c>
      <c r="AB39" s="13">
        <f t="shared" si="102"/>
        <v>959.71404944187236</v>
      </c>
      <c r="AC39" s="13">
        <f t="shared" si="102"/>
        <v>801.59035342068273</v>
      </c>
      <c r="AD39" s="13">
        <f t="shared" si="102"/>
        <v>842.87996870084453</v>
      </c>
      <c r="AE39" s="13">
        <f t="shared" si="102"/>
        <v>1051.1980439878744</v>
      </c>
      <c r="AF39" s="13">
        <f t="shared" si="102"/>
        <v>1062.2178854882291</v>
      </c>
      <c r="AG39" s="13">
        <f t="shared" si="102"/>
        <v>1079.7285543090202</v>
      </c>
      <c r="AH39" s="13">
        <f t="shared" si="102"/>
        <v>1014.3889105931155</v>
      </c>
      <c r="AI39" s="13">
        <f t="shared" si="102"/>
        <v>925.41477305881017</v>
      </c>
      <c r="AJ39" s="13">
        <f t="shared" si="102"/>
        <v>1017.5340020551116</v>
      </c>
      <c r="AK39" s="13">
        <f t="shared" si="102"/>
        <v>1025.8042425118097</v>
      </c>
      <c r="AL39" s="13">
        <f t="shared" si="102"/>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103">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103"/>
        <v>MMJPY</v>
      </c>
      <c r="O44" s="85">
        <f>O$198</f>
        <v>247</v>
      </c>
      <c r="P44" s="85">
        <f t="shared" ref="P44:AL44" si="104">P$198</f>
        <v>482.00000000000006</v>
      </c>
      <c r="Q44" s="85">
        <f t="shared" si="104"/>
        <v>338</v>
      </c>
      <c r="R44" s="85">
        <f t="shared" si="104"/>
        <v>458</v>
      </c>
      <c r="S44" s="85">
        <f t="shared" si="104"/>
        <v>449.82632896386599</v>
      </c>
      <c r="T44" s="85">
        <f t="shared" si="104"/>
        <v>458.10800783553896</v>
      </c>
      <c r="U44" s="85">
        <f t="shared" si="104"/>
        <v>486.53518428389026</v>
      </c>
      <c r="V44" s="85">
        <f t="shared" si="104"/>
        <v>555.34579829103961</v>
      </c>
      <c r="W44" s="85">
        <f t="shared" si="104"/>
        <v>490.36328387229844</v>
      </c>
      <c r="X44" s="85">
        <f t="shared" si="104"/>
        <v>495.05262348481182</v>
      </c>
      <c r="Y44" s="85">
        <f t="shared" si="104"/>
        <v>503.48600275734043</v>
      </c>
      <c r="Z44" s="85">
        <f t="shared" si="104"/>
        <v>505.15745767834721</v>
      </c>
      <c r="AA44" s="85">
        <f t="shared" si="104"/>
        <v>486.55627997812508</v>
      </c>
      <c r="AB44" s="85">
        <f t="shared" si="104"/>
        <v>472.60523570429615</v>
      </c>
      <c r="AC44" s="85">
        <f t="shared" si="104"/>
        <v>477.74954432805998</v>
      </c>
      <c r="AD44" s="85">
        <f t="shared" si="104"/>
        <v>469.02556848298218</v>
      </c>
      <c r="AE44" s="85">
        <f t="shared" si="104"/>
        <v>459.57856618673009</v>
      </c>
      <c r="AF44" s="85">
        <f t="shared" si="104"/>
        <v>465.44606240160738</v>
      </c>
      <c r="AG44" s="85">
        <f t="shared" si="104"/>
        <v>468.81609536708345</v>
      </c>
      <c r="AH44" s="85">
        <f t="shared" si="104"/>
        <v>473.50425632075439</v>
      </c>
      <c r="AI44" s="85">
        <f t="shared" si="104"/>
        <v>478.23929888396185</v>
      </c>
      <c r="AJ44" s="85">
        <f t="shared" si="104"/>
        <v>484.3450389738228</v>
      </c>
      <c r="AK44" s="85">
        <f t="shared" si="104"/>
        <v>487.85190879152935</v>
      </c>
      <c r="AL44" s="85">
        <f t="shared" si="104"/>
        <v>492.73042787944473</v>
      </c>
    </row>
    <row r="45" spans="2:38" x14ac:dyDescent="0.35">
      <c r="D45" s="17" t="s">
        <v>338</v>
      </c>
      <c r="K45" s="59" t="str">
        <f t="shared" si="103"/>
        <v>MMJPY</v>
      </c>
      <c r="O45" s="85">
        <f>O$229</f>
        <v>312</v>
      </c>
      <c r="P45" s="85">
        <f t="shared" ref="P45:AL45" si="105">P$229</f>
        <v>161</v>
      </c>
      <c r="Q45" s="85">
        <f t="shared" si="105"/>
        <v>170</v>
      </c>
      <c r="R45" s="85">
        <f t="shared" si="105"/>
        <v>156</v>
      </c>
      <c r="S45" s="85">
        <f t="shared" si="105"/>
        <v>208.68129770992365</v>
      </c>
      <c r="T45" s="85">
        <f t="shared" si="105"/>
        <v>208.68129770992365</v>
      </c>
      <c r="U45" s="85">
        <f t="shared" si="105"/>
        <v>219.0867761162815</v>
      </c>
      <c r="V45" s="85">
        <f t="shared" si="105"/>
        <v>239.95490588727387</v>
      </c>
      <c r="W45" s="85">
        <f t="shared" si="105"/>
        <v>229.54942748091602</v>
      </c>
      <c r="X45" s="85">
        <f t="shared" si="105"/>
        <v>229.54942748091602</v>
      </c>
      <c r="Y45" s="85">
        <f t="shared" si="105"/>
        <v>229.54942748091602</v>
      </c>
      <c r="Z45" s="85">
        <f t="shared" si="105"/>
        <v>229.54942748091602</v>
      </c>
      <c r="AA45" s="85">
        <f t="shared" si="105"/>
        <v>229.54942748091602</v>
      </c>
      <c r="AB45" s="85">
        <f t="shared" si="105"/>
        <v>229.54942748091602</v>
      </c>
      <c r="AC45" s="85">
        <f t="shared" si="105"/>
        <v>229.54942748091602</v>
      </c>
      <c r="AD45" s="85">
        <f t="shared" si="105"/>
        <v>229.54942748091602</v>
      </c>
      <c r="AE45" s="85">
        <f t="shared" si="105"/>
        <v>229.54942748091602</v>
      </c>
      <c r="AF45" s="85">
        <f t="shared" si="105"/>
        <v>229.54942748091602</v>
      </c>
      <c r="AG45" s="85">
        <f t="shared" si="105"/>
        <v>229.54942748091602</v>
      </c>
      <c r="AH45" s="85">
        <f t="shared" si="105"/>
        <v>229.54942748091602</v>
      </c>
      <c r="AI45" s="85">
        <f t="shared" si="105"/>
        <v>229.54942748091602</v>
      </c>
      <c r="AJ45" s="85">
        <f t="shared" si="105"/>
        <v>229.54942748091602</v>
      </c>
      <c r="AK45" s="85">
        <f t="shared" si="105"/>
        <v>229.54942748091602</v>
      </c>
      <c r="AL45" s="85">
        <f t="shared" si="105"/>
        <v>229.54942748091602</v>
      </c>
    </row>
    <row r="46" spans="2:38" x14ac:dyDescent="0.35">
      <c r="D46" s="17" t="s">
        <v>339</v>
      </c>
      <c r="K46" s="59" t="str">
        <f t="shared" si="103"/>
        <v>MMJPY</v>
      </c>
      <c r="O46" s="85">
        <f>O$241</f>
        <v>12</v>
      </c>
      <c r="P46" s="85">
        <f t="shared" ref="P46:AL46" si="106">P$241</f>
        <v>57</v>
      </c>
      <c r="Q46" s="85">
        <f t="shared" si="106"/>
        <v>78</v>
      </c>
      <c r="R46" s="85">
        <f t="shared" si="106"/>
        <v>25</v>
      </c>
      <c r="S46" s="85">
        <f t="shared" si="106"/>
        <v>43.343511450381683</v>
      </c>
      <c r="T46" s="85">
        <f t="shared" si="106"/>
        <v>43.343511450381683</v>
      </c>
      <c r="U46" s="85">
        <f t="shared" si="106"/>
        <v>45.504749555578798</v>
      </c>
      <c r="V46" s="85">
        <f t="shared" si="106"/>
        <v>49.83910070061696</v>
      </c>
      <c r="W46" s="85">
        <f t="shared" si="106"/>
        <v>47.677862595419846</v>
      </c>
      <c r="X46" s="85">
        <f t="shared" si="106"/>
        <v>47.677862595419846</v>
      </c>
      <c r="Y46" s="85">
        <f t="shared" si="106"/>
        <v>47.677862595419846</v>
      </c>
      <c r="Z46" s="85">
        <f t="shared" si="106"/>
        <v>47.677862595419846</v>
      </c>
      <c r="AA46" s="85">
        <f t="shared" si="106"/>
        <v>47.677862595419846</v>
      </c>
      <c r="AB46" s="85">
        <f t="shared" si="106"/>
        <v>47.677862595419846</v>
      </c>
      <c r="AC46" s="85">
        <f t="shared" si="106"/>
        <v>47.677862595419846</v>
      </c>
      <c r="AD46" s="85">
        <f t="shared" si="106"/>
        <v>47.677862595419846</v>
      </c>
      <c r="AE46" s="85">
        <f t="shared" si="106"/>
        <v>47.677862595419846</v>
      </c>
      <c r="AF46" s="85">
        <f t="shared" si="106"/>
        <v>47.677862595419846</v>
      </c>
      <c r="AG46" s="85">
        <f t="shared" si="106"/>
        <v>47.677862595419846</v>
      </c>
      <c r="AH46" s="85">
        <f t="shared" si="106"/>
        <v>47.677862595419846</v>
      </c>
      <c r="AI46" s="85">
        <f t="shared" si="106"/>
        <v>47.677862595419846</v>
      </c>
      <c r="AJ46" s="85">
        <f t="shared" si="106"/>
        <v>47.677862595419846</v>
      </c>
      <c r="AK46" s="85">
        <f t="shared" si="106"/>
        <v>47.677862595419846</v>
      </c>
      <c r="AL46" s="85">
        <f t="shared" si="106"/>
        <v>47.677862595419846</v>
      </c>
    </row>
    <row r="47" spans="2:38" x14ac:dyDescent="0.35">
      <c r="D47" s="17" t="s">
        <v>340</v>
      </c>
      <c r="K47" s="59" t="str">
        <f t="shared" si="103"/>
        <v>MMJPY</v>
      </c>
      <c r="O47" s="85">
        <f>O$252</f>
        <v>1915</v>
      </c>
      <c r="P47" s="85">
        <f t="shared" ref="P47:AL47" si="107">P$252</f>
        <v>1573</v>
      </c>
      <c r="Q47" s="85">
        <f t="shared" si="107"/>
        <v>1407</v>
      </c>
      <c r="R47" s="85">
        <f t="shared" si="107"/>
        <v>1248</v>
      </c>
      <c r="S47" s="85">
        <f t="shared" si="107"/>
        <v>1110.8</v>
      </c>
      <c r="T47" s="85">
        <f t="shared" si="107"/>
        <v>973.59999999999991</v>
      </c>
      <c r="U47" s="85">
        <f t="shared" si="107"/>
        <v>2006.3999999999999</v>
      </c>
      <c r="V47" s="85">
        <f t="shared" si="107"/>
        <v>3589.2</v>
      </c>
      <c r="W47" s="85">
        <f t="shared" si="107"/>
        <v>2762.3722222222223</v>
      </c>
      <c r="X47" s="85">
        <f t="shared" si="107"/>
        <v>1958.038888888889</v>
      </c>
      <c r="Y47" s="85">
        <f t="shared" si="107"/>
        <v>1153.7055555555557</v>
      </c>
      <c r="Z47" s="85">
        <f t="shared" si="107"/>
        <v>479.37222222222249</v>
      </c>
      <c r="AA47" s="85">
        <f t="shared" si="107"/>
        <v>170.0111111111114</v>
      </c>
      <c r="AB47" s="85">
        <f t="shared" si="107"/>
        <v>101.6111111111114</v>
      </c>
      <c r="AC47" s="85">
        <f t="shared" si="107"/>
        <v>33.211111111111393</v>
      </c>
      <c r="AD47" s="85">
        <f t="shared" si="107"/>
        <v>0.69444444444472708</v>
      </c>
      <c r="AE47" s="85">
        <f t="shared" si="107"/>
        <v>0.69444444444472708</v>
      </c>
      <c r="AF47" s="85">
        <f t="shared" si="107"/>
        <v>0.69444444444472708</v>
      </c>
      <c r="AG47" s="85">
        <f t="shared" si="107"/>
        <v>0.69444444444472708</v>
      </c>
      <c r="AH47" s="85">
        <f t="shared" si="107"/>
        <v>0.69444444444472708</v>
      </c>
      <c r="AI47" s="85">
        <f t="shared" si="107"/>
        <v>0.69444444444472708</v>
      </c>
      <c r="AJ47" s="85">
        <f t="shared" si="107"/>
        <v>0.69444444444472708</v>
      </c>
      <c r="AK47" s="85">
        <f t="shared" si="107"/>
        <v>0.69444444444472708</v>
      </c>
      <c r="AL47" s="85">
        <f t="shared" si="107"/>
        <v>0.69444444444472708</v>
      </c>
    </row>
    <row r="48" spans="2:38" x14ac:dyDescent="0.35">
      <c r="D48" s="17" t="s">
        <v>341</v>
      </c>
      <c r="K48" s="59" t="str">
        <f t="shared" si="103"/>
        <v>MMJPY</v>
      </c>
      <c r="O48" s="85">
        <f>O$265</f>
        <v>247</v>
      </c>
      <c r="P48" s="85">
        <f t="shared" ref="P48:AL48" si="108">P$265</f>
        <v>229</v>
      </c>
      <c r="Q48" s="85">
        <f t="shared" si="108"/>
        <v>212</v>
      </c>
      <c r="R48" s="85">
        <f t="shared" si="108"/>
        <v>194</v>
      </c>
      <c r="S48" s="85">
        <f t="shared" si="108"/>
        <v>176.36363636363637</v>
      </c>
      <c r="T48" s="85">
        <f t="shared" si="108"/>
        <v>158.72727272727275</v>
      </c>
      <c r="U48" s="85">
        <f t="shared" si="108"/>
        <v>141.09090909090912</v>
      </c>
      <c r="V48" s="85">
        <f t="shared" si="108"/>
        <v>123.45454545454548</v>
      </c>
      <c r="W48" s="85">
        <f t="shared" si="108"/>
        <v>105.81818181818184</v>
      </c>
      <c r="X48" s="85">
        <f t="shared" si="108"/>
        <v>88.181818181818201</v>
      </c>
      <c r="Y48" s="85">
        <f t="shared" si="108"/>
        <v>70.545454545454561</v>
      </c>
      <c r="Z48" s="85">
        <f t="shared" si="108"/>
        <v>52.909090909090921</v>
      </c>
      <c r="AA48" s="85">
        <f t="shared" si="108"/>
        <v>35.27272727272728</v>
      </c>
      <c r="AB48" s="85">
        <f t="shared" si="108"/>
        <v>17.636363636363644</v>
      </c>
      <c r="AC48" s="85">
        <f t="shared" si="108"/>
        <v>0</v>
      </c>
      <c r="AD48" s="85">
        <f t="shared" si="108"/>
        <v>0</v>
      </c>
      <c r="AE48" s="85">
        <f t="shared" si="108"/>
        <v>0</v>
      </c>
      <c r="AF48" s="85">
        <f t="shared" si="108"/>
        <v>0</v>
      </c>
      <c r="AG48" s="85">
        <f t="shared" si="108"/>
        <v>0</v>
      </c>
      <c r="AH48" s="85">
        <f t="shared" si="108"/>
        <v>0</v>
      </c>
      <c r="AI48" s="85">
        <f t="shared" si="108"/>
        <v>0</v>
      </c>
      <c r="AJ48" s="85">
        <f t="shared" si="108"/>
        <v>0</v>
      </c>
      <c r="AK48" s="85">
        <f t="shared" si="108"/>
        <v>0</v>
      </c>
      <c r="AL48" s="85">
        <f t="shared" si="108"/>
        <v>0</v>
      </c>
    </row>
    <row r="49" spans="3:38" x14ac:dyDescent="0.35">
      <c r="D49" s="17" t="s">
        <v>342</v>
      </c>
      <c r="K49" s="59" t="str">
        <f t="shared" si="103"/>
        <v>MMJPY</v>
      </c>
      <c r="O49" s="85">
        <f>O$269</f>
        <v>15</v>
      </c>
      <c r="P49" s="85">
        <f t="shared" ref="P49:AL49" si="109">P$269</f>
        <v>15</v>
      </c>
      <c r="Q49" s="85">
        <f t="shared" si="109"/>
        <v>15</v>
      </c>
      <c r="R49" s="85">
        <f t="shared" si="109"/>
        <v>15</v>
      </c>
      <c r="S49" s="85">
        <f t="shared" si="109"/>
        <v>15</v>
      </c>
      <c r="T49" s="85">
        <f t="shared" si="109"/>
        <v>15</v>
      </c>
      <c r="U49" s="85">
        <f t="shared" si="109"/>
        <v>15</v>
      </c>
      <c r="V49" s="85">
        <f t="shared" si="109"/>
        <v>15</v>
      </c>
      <c r="W49" s="85">
        <f t="shared" si="109"/>
        <v>15</v>
      </c>
      <c r="X49" s="85">
        <f t="shared" si="109"/>
        <v>15</v>
      </c>
      <c r="Y49" s="85">
        <f t="shared" si="109"/>
        <v>15</v>
      </c>
      <c r="Z49" s="85">
        <f t="shared" si="109"/>
        <v>15</v>
      </c>
      <c r="AA49" s="85">
        <f t="shared" si="109"/>
        <v>15</v>
      </c>
      <c r="AB49" s="85">
        <f t="shared" si="109"/>
        <v>15</v>
      </c>
      <c r="AC49" s="85">
        <f t="shared" si="109"/>
        <v>15</v>
      </c>
      <c r="AD49" s="85">
        <f t="shared" si="109"/>
        <v>15</v>
      </c>
      <c r="AE49" s="85">
        <f t="shared" si="109"/>
        <v>15</v>
      </c>
      <c r="AF49" s="85">
        <f t="shared" si="109"/>
        <v>15</v>
      </c>
      <c r="AG49" s="85">
        <f t="shared" si="109"/>
        <v>15</v>
      </c>
      <c r="AH49" s="85">
        <f t="shared" si="109"/>
        <v>15</v>
      </c>
      <c r="AI49" s="85">
        <f t="shared" si="109"/>
        <v>15</v>
      </c>
      <c r="AJ49" s="85">
        <f t="shared" si="109"/>
        <v>15</v>
      </c>
      <c r="AK49" s="85">
        <f t="shared" si="109"/>
        <v>15</v>
      </c>
      <c r="AL49" s="85">
        <f t="shared" si="109"/>
        <v>15</v>
      </c>
    </row>
    <row r="50" spans="3:38" x14ac:dyDescent="0.35">
      <c r="D50" s="17" t="s">
        <v>343</v>
      </c>
      <c r="K50" s="59" t="str">
        <f t="shared" si="103"/>
        <v>MMJPY</v>
      </c>
      <c r="O50" s="85">
        <f>O$273</f>
        <v>79</v>
      </c>
      <c r="P50" s="85">
        <f t="shared" ref="P50:AL50" si="110">P$273</f>
        <v>17</v>
      </c>
      <c r="Q50" s="85">
        <f t="shared" si="110"/>
        <v>63</v>
      </c>
      <c r="R50" s="85">
        <f t="shared" si="110"/>
        <v>28</v>
      </c>
      <c r="S50" s="85">
        <f t="shared" si="110"/>
        <v>28</v>
      </c>
      <c r="T50" s="85">
        <f t="shared" si="110"/>
        <v>28</v>
      </c>
      <c r="U50" s="85">
        <f t="shared" si="110"/>
        <v>28</v>
      </c>
      <c r="V50" s="85">
        <f t="shared" si="110"/>
        <v>28</v>
      </c>
      <c r="W50" s="85">
        <f t="shared" si="110"/>
        <v>28</v>
      </c>
      <c r="X50" s="85">
        <f t="shared" si="110"/>
        <v>28</v>
      </c>
      <c r="Y50" s="85">
        <f t="shared" si="110"/>
        <v>28</v>
      </c>
      <c r="Z50" s="85">
        <f t="shared" si="110"/>
        <v>28</v>
      </c>
      <c r="AA50" s="85">
        <f t="shared" si="110"/>
        <v>28</v>
      </c>
      <c r="AB50" s="85">
        <f t="shared" si="110"/>
        <v>28</v>
      </c>
      <c r="AC50" s="85">
        <f t="shared" si="110"/>
        <v>28</v>
      </c>
      <c r="AD50" s="85">
        <f t="shared" si="110"/>
        <v>28</v>
      </c>
      <c r="AE50" s="85">
        <f t="shared" si="110"/>
        <v>28</v>
      </c>
      <c r="AF50" s="85">
        <f t="shared" si="110"/>
        <v>28</v>
      </c>
      <c r="AG50" s="85">
        <f t="shared" si="110"/>
        <v>28</v>
      </c>
      <c r="AH50" s="85">
        <f t="shared" si="110"/>
        <v>28</v>
      </c>
      <c r="AI50" s="85">
        <f t="shared" si="110"/>
        <v>28</v>
      </c>
      <c r="AJ50" s="85">
        <f t="shared" si="110"/>
        <v>28</v>
      </c>
      <c r="AK50" s="85">
        <f t="shared" si="110"/>
        <v>28</v>
      </c>
      <c r="AL50" s="85">
        <f t="shared" si="110"/>
        <v>28</v>
      </c>
    </row>
    <row r="51" spans="3:38" x14ac:dyDescent="0.35">
      <c r="D51" s="8" t="s">
        <v>219</v>
      </c>
      <c r="E51" s="9"/>
      <c r="F51" s="9"/>
      <c r="G51" s="9"/>
      <c r="H51" s="9"/>
      <c r="I51" s="9"/>
      <c r="J51" s="9"/>
      <c r="K51" s="61" t="str">
        <f t="shared" si="103"/>
        <v>MMJPY</v>
      </c>
      <c r="L51" s="62"/>
      <c r="M51" s="9"/>
      <c r="N51" s="9"/>
      <c r="O51" s="13">
        <f>SUM(O43:O50)</f>
        <v>2827</v>
      </c>
      <c r="P51" s="13">
        <f>SUM(P43:P50)</f>
        <v>2534</v>
      </c>
      <c r="Q51" s="13">
        <f>SUM(Q43:Q50)</f>
        <v>2283</v>
      </c>
      <c r="R51" s="13">
        <f t="shared" ref="R51:T51" si="111">SUM(R43:R50)</f>
        <v>2124</v>
      </c>
      <c r="S51" s="13">
        <f t="shared" si="111"/>
        <v>2032.0147744878077</v>
      </c>
      <c r="T51" s="13">
        <f t="shared" si="111"/>
        <v>1885.4600897231169</v>
      </c>
      <c r="U51" s="13">
        <f t="shared" ref="U51:AL51" si="112">SUM(U43:U50)</f>
        <v>2941.6176190466595</v>
      </c>
      <c r="V51" s="13">
        <f t="shared" si="112"/>
        <v>4600.7943503334754</v>
      </c>
      <c r="W51" s="13">
        <f t="shared" si="112"/>
        <v>3678.7809779890385</v>
      </c>
      <c r="X51" s="13">
        <f t="shared" si="112"/>
        <v>2861.5006206318549</v>
      </c>
      <c r="Y51" s="13">
        <f t="shared" si="112"/>
        <v>2047.9643029346867</v>
      </c>
      <c r="Z51" s="13">
        <f t="shared" si="112"/>
        <v>1357.6660608859966</v>
      </c>
      <c r="AA51" s="13">
        <f t="shared" si="112"/>
        <v>1012.0674084382996</v>
      </c>
      <c r="AB51" s="13">
        <f t="shared" si="112"/>
        <v>912.08000052810701</v>
      </c>
      <c r="AC51" s="13">
        <f t="shared" si="112"/>
        <v>831.18794551550718</v>
      </c>
      <c r="AD51" s="13">
        <f t="shared" si="112"/>
        <v>789.94730300376273</v>
      </c>
      <c r="AE51" s="13">
        <f t="shared" si="112"/>
        <v>780.50030070751063</v>
      </c>
      <c r="AF51" s="13">
        <f t="shared" si="112"/>
        <v>786.36779692238792</v>
      </c>
      <c r="AG51" s="13">
        <f t="shared" si="112"/>
        <v>789.737829887864</v>
      </c>
      <c r="AH51" s="13">
        <f t="shared" si="112"/>
        <v>794.42599084153494</v>
      </c>
      <c r="AI51" s="13">
        <f t="shared" si="112"/>
        <v>799.1610334047424</v>
      </c>
      <c r="AJ51" s="13">
        <f t="shared" si="112"/>
        <v>805.26677349460329</v>
      </c>
      <c r="AK51" s="13">
        <f t="shared" si="112"/>
        <v>808.7736433123099</v>
      </c>
      <c r="AL51" s="13">
        <f t="shared" si="112"/>
        <v>813.65216240022528</v>
      </c>
    </row>
    <row r="53" spans="3:38" x14ac:dyDescent="0.35">
      <c r="C53" s="16" t="s">
        <v>344</v>
      </c>
    </row>
    <row r="54" spans="3:38" x14ac:dyDescent="0.35">
      <c r="D54" s="17" t="s">
        <v>345</v>
      </c>
      <c r="K54" s="59" t="str">
        <f t="shared" ref="K54:K61" si="113">CurrencyUnit.In</f>
        <v>MMJPY</v>
      </c>
      <c r="O54" s="85">
        <f>O305</f>
        <v>547</v>
      </c>
      <c r="P54" s="85">
        <f t="shared" ref="P54:AL54" si="114">P305</f>
        <v>588.00000000000011</v>
      </c>
      <c r="Q54" s="85">
        <f t="shared" si="114"/>
        <v>433</v>
      </c>
      <c r="R54" s="85">
        <f t="shared" si="114"/>
        <v>249.00000000000003</v>
      </c>
      <c r="S54" s="85">
        <f t="shared" si="114"/>
        <v>365.41512364330197</v>
      </c>
      <c r="T54" s="85">
        <f t="shared" si="114"/>
        <v>370.75094291120297</v>
      </c>
      <c r="U54" s="85">
        <f t="shared" si="114"/>
        <v>413.84710472619457</v>
      </c>
      <c r="V54" s="85">
        <f t="shared" si="114"/>
        <v>517.3004314340003</v>
      </c>
      <c r="W54" s="85">
        <f t="shared" si="114"/>
        <v>549.36076093189354</v>
      </c>
      <c r="X54" s="85">
        <f t="shared" si="114"/>
        <v>534.38047515046014</v>
      </c>
      <c r="Y54" s="85">
        <f t="shared" si="114"/>
        <v>542.86829917650493</v>
      </c>
      <c r="Z54" s="85">
        <f t="shared" si="114"/>
        <v>518.98793361349283</v>
      </c>
      <c r="AA54" s="85">
        <f t="shared" si="114"/>
        <v>415.98354360811913</v>
      </c>
      <c r="AB54" s="85">
        <f t="shared" si="114"/>
        <v>333.06922579487559</v>
      </c>
      <c r="AC54" s="85">
        <f t="shared" si="114"/>
        <v>336.08424399827538</v>
      </c>
      <c r="AD54" s="85">
        <f t="shared" si="114"/>
        <v>278.27147444893131</v>
      </c>
      <c r="AE54" s="85">
        <f t="shared" si="114"/>
        <v>222.16503861454461</v>
      </c>
      <c r="AF54" s="85">
        <f t="shared" si="114"/>
        <v>222.16503861454461</v>
      </c>
      <c r="AG54" s="85">
        <f t="shared" si="114"/>
        <v>222.16503861454461</v>
      </c>
      <c r="AH54" s="85">
        <f t="shared" si="114"/>
        <v>222.16503861454461</v>
      </c>
      <c r="AI54" s="85">
        <f t="shared" si="114"/>
        <v>222.16503861454461</v>
      </c>
      <c r="AJ54" s="85">
        <f t="shared" si="114"/>
        <v>222.16503861454461</v>
      </c>
      <c r="AK54" s="85">
        <f t="shared" si="114"/>
        <v>222.16503861454461</v>
      </c>
      <c r="AL54" s="85">
        <f t="shared" si="114"/>
        <v>222.16503861454461</v>
      </c>
    </row>
    <row r="55" spans="3:38" x14ac:dyDescent="0.35">
      <c r="D55" s="17" t="s">
        <v>346</v>
      </c>
      <c r="K55" s="59" t="str">
        <f t="shared" si="113"/>
        <v>MMJPY</v>
      </c>
      <c r="O55" s="85">
        <f>O$438</f>
        <v>50</v>
      </c>
      <c r="P55" s="85">
        <f t="shared" ref="P55:AL55" si="115">P$438</f>
        <v>51</v>
      </c>
      <c r="Q55" s="85">
        <f t="shared" si="115"/>
        <v>53</v>
      </c>
      <c r="R55" s="85">
        <f t="shared" si="115"/>
        <v>54</v>
      </c>
      <c r="S55" s="85">
        <f t="shared" si="115"/>
        <v>129.39341664008677</v>
      </c>
      <c r="T55" s="85">
        <f t="shared" si="115"/>
        <v>255.09217595659197</v>
      </c>
      <c r="U55" s="85">
        <f t="shared" si="115"/>
        <v>261.2423107955529</v>
      </c>
      <c r="V55" s="85">
        <f t="shared" si="115"/>
        <v>267.54120127516887</v>
      </c>
      <c r="W55" s="85">
        <f t="shared" si="115"/>
        <v>273.99245633638918</v>
      </c>
      <c r="X55" s="85">
        <f t="shared" si="115"/>
        <v>280.59977272478557</v>
      </c>
      <c r="Y55" s="85">
        <f t="shared" si="115"/>
        <v>287.36693713245143</v>
      </c>
      <c r="Z55" s="85">
        <f t="shared" si="115"/>
        <v>294.29782839227914</v>
      </c>
      <c r="AA55" s="85">
        <f t="shared" si="115"/>
        <v>301.39641972589584</v>
      </c>
      <c r="AB55" s="85">
        <f t="shared" si="115"/>
        <v>308.66678104657672</v>
      </c>
      <c r="AC55" s="85">
        <f t="shared" si="115"/>
        <v>268.00273476762459</v>
      </c>
      <c r="AD55" s="85">
        <f t="shared" si="115"/>
        <v>274.42648575896072</v>
      </c>
      <c r="AE55" s="85">
        <f t="shared" si="115"/>
        <v>281.00475154276745</v>
      </c>
      <c r="AF55" s="85">
        <f t="shared" si="115"/>
        <v>287.74126125124565</v>
      </c>
      <c r="AG55" s="85">
        <f t="shared" si="115"/>
        <v>294.63983430267388</v>
      </c>
      <c r="AH55" s="85">
        <f t="shared" si="115"/>
        <v>173.35239347646223</v>
      </c>
      <c r="AI55" s="85">
        <f t="shared" si="115"/>
        <v>0</v>
      </c>
      <c r="AJ55" s="85">
        <f t="shared" si="115"/>
        <v>0</v>
      </c>
      <c r="AK55" s="85">
        <f t="shared" si="115"/>
        <v>0</v>
      </c>
      <c r="AL55" s="85">
        <f t="shared" si="115"/>
        <v>0</v>
      </c>
    </row>
    <row r="56" spans="3:38" x14ac:dyDescent="0.35">
      <c r="D56" s="17" t="s">
        <v>347</v>
      </c>
      <c r="K56" s="59" t="str">
        <f t="shared" si="113"/>
        <v>MMJPY</v>
      </c>
      <c r="O56" s="85">
        <f>O$351</f>
        <v>247</v>
      </c>
      <c r="P56" s="85">
        <f t="shared" ref="P56:AL56" si="116">P$351</f>
        <v>233</v>
      </c>
      <c r="Q56" s="85">
        <f t="shared" si="116"/>
        <v>290</v>
      </c>
      <c r="R56" s="85">
        <f t="shared" si="116"/>
        <v>298</v>
      </c>
      <c r="S56" s="85">
        <f t="shared" si="116"/>
        <v>425.77231596364385</v>
      </c>
      <c r="T56" s="85">
        <f t="shared" si="116"/>
        <v>376.51759151978774</v>
      </c>
      <c r="U56" s="85">
        <f t="shared" si="116"/>
        <v>313.10133529350026</v>
      </c>
      <c r="V56" s="85">
        <f t="shared" si="116"/>
        <v>457.19741017126796</v>
      </c>
      <c r="W56" s="85">
        <f t="shared" si="116"/>
        <v>52.625045196179144</v>
      </c>
      <c r="X56" s="85">
        <f t="shared" si="116"/>
        <v>200.32946468229193</v>
      </c>
      <c r="Y56" s="85">
        <f t="shared" si="116"/>
        <v>237.63867290515526</v>
      </c>
      <c r="Z56" s="85">
        <f t="shared" si="116"/>
        <v>335.61535358769862</v>
      </c>
      <c r="AA56" s="85">
        <f t="shared" si="116"/>
        <v>413.93968302225142</v>
      </c>
      <c r="AB56" s="85">
        <f t="shared" si="116"/>
        <v>430.67166058258545</v>
      </c>
      <c r="AC56" s="85">
        <f t="shared" si="116"/>
        <v>319.14348722715908</v>
      </c>
      <c r="AD56" s="85">
        <f t="shared" si="116"/>
        <v>372.25910852959453</v>
      </c>
      <c r="AE56" s="85">
        <f t="shared" si="116"/>
        <v>455.08637078600242</v>
      </c>
      <c r="AF56" s="85">
        <f t="shared" si="116"/>
        <v>413.98054510275699</v>
      </c>
      <c r="AG56" s="85">
        <f t="shared" si="116"/>
        <v>419.27692598949955</v>
      </c>
      <c r="AH56" s="85">
        <f t="shared" si="116"/>
        <v>386.5760290418587</v>
      </c>
      <c r="AI56" s="85">
        <f t="shared" si="116"/>
        <v>361.72681967302145</v>
      </c>
      <c r="AJ56" s="85">
        <f t="shared" si="116"/>
        <v>422.01630998027099</v>
      </c>
      <c r="AK56" s="85">
        <f t="shared" si="116"/>
        <v>405.33843979939331</v>
      </c>
      <c r="AL56" s="85">
        <f t="shared" si="116"/>
        <v>412.72989616641337</v>
      </c>
    </row>
    <row r="57" spans="3:38" x14ac:dyDescent="0.35">
      <c r="D57" s="17" t="s">
        <v>348</v>
      </c>
      <c r="K57" s="59" t="str">
        <f t="shared" si="113"/>
        <v>MMJPY</v>
      </c>
      <c r="O57" s="85">
        <f>O337</f>
        <v>79</v>
      </c>
      <c r="P57" s="85">
        <f t="shared" ref="P57:AL57" si="117">P337</f>
        <v>52</v>
      </c>
      <c r="Q57" s="85">
        <f t="shared" si="117"/>
        <v>35</v>
      </c>
      <c r="R57" s="85">
        <f t="shared" si="117"/>
        <v>35</v>
      </c>
      <c r="S57" s="85">
        <f t="shared" si="117"/>
        <v>52.322953659373482</v>
      </c>
      <c r="T57" s="85">
        <f t="shared" si="117"/>
        <v>59.340205170034629</v>
      </c>
      <c r="U57" s="85">
        <f t="shared" si="117"/>
        <v>61.548818701466907</v>
      </c>
      <c r="V57" s="85">
        <f t="shared" si="117"/>
        <v>59.997519630178658</v>
      </c>
      <c r="W57" s="85">
        <f t="shared" si="117"/>
        <v>58.035105390261336</v>
      </c>
      <c r="X57" s="85">
        <f t="shared" si="117"/>
        <v>48.336827480750095</v>
      </c>
      <c r="Y57" s="85">
        <f t="shared" si="117"/>
        <v>46.044566368274488</v>
      </c>
      <c r="Z57" s="85">
        <f t="shared" si="117"/>
        <v>46.927170978509956</v>
      </c>
      <c r="AA57" s="85">
        <f t="shared" si="117"/>
        <v>52.308574290458964</v>
      </c>
      <c r="AB57" s="85">
        <f t="shared" si="117"/>
        <v>59.268659264418844</v>
      </c>
      <c r="AC57" s="85">
        <f t="shared" si="117"/>
        <v>63.939116144108979</v>
      </c>
      <c r="AD57" s="85">
        <f t="shared" si="117"/>
        <v>60.886235235254674</v>
      </c>
      <c r="AE57" s="85">
        <f t="shared" si="117"/>
        <v>61.360215858821213</v>
      </c>
      <c r="AF57" s="85">
        <f t="shared" si="117"/>
        <v>65.805395902066039</v>
      </c>
      <c r="AG57" s="85">
        <f t="shared" si="117"/>
        <v>66.389182041755731</v>
      </c>
      <c r="AH57" s="85">
        <f t="shared" si="117"/>
        <v>66.724483244090365</v>
      </c>
      <c r="AI57" s="85">
        <f t="shared" si="117"/>
        <v>65.245228256166655</v>
      </c>
      <c r="AJ57" s="85">
        <f t="shared" si="117"/>
        <v>63.07218017553344</v>
      </c>
      <c r="AK57" s="85">
        <f t="shared" si="117"/>
        <v>64.777246563209872</v>
      </c>
      <c r="AL57" s="85">
        <f t="shared" si="117"/>
        <v>65.126162338917126</v>
      </c>
    </row>
    <row r="58" spans="3:38" x14ac:dyDescent="0.35">
      <c r="D58" s="17" t="s">
        <v>349</v>
      </c>
      <c r="K58" s="59" t="str">
        <f t="shared" si="113"/>
        <v>MMJPY</v>
      </c>
      <c r="O58" s="85">
        <f>O$444</f>
        <v>897</v>
      </c>
      <c r="P58" s="85">
        <f t="shared" ref="P58:AL58" si="118">P$444</f>
        <v>846</v>
      </c>
      <c r="Q58" s="85">
        <f t="shared" si="118"/>
        <v>793</v>
      </c>
      <c r="R58" s="85">
        <f t="shared" si="118"/>
        <v>739</v>
      </c>
      <c r="S58" s="85">
        <f t="shared" si="118"/>
        <v>609.6065833599132</v>
      </c>
      <c r="T58" s="85">
        <f t="shared" si="118"/>
        <v>1654.5144074033212</v>
      </c>
      <c r="U58" s="85">
        <f t="shared" si="118"/>
        <v>3593.2720966077686</v>
      </c>
      <c r="V58" s="85">
        <f t="shared" si="118"/>
        <v>3325.7308953325996</v>
      </c>
      <c r="W58" s="85">
        <f t="shared" si="118"/>
        <v>3051.7384389962103</v>
      </c>
      <c r="X58" s="85">
        <f t="shared" si="118"/>
        <v>2771.1386662714249</v>
      </c>
      <c r="Y58" s="85">
        <f t="shared" si="118"/>
        <v>2483.7717291389736</v>
      </c>
      <c r="Z58" s="85">
        <f t="shared" si="118"/>
        <v>2189.4739007466942</v>
      </c>
      <c r="AA58" s="85">
        <f t="shared" si="118"/>
        <v>1888.0774810207984</v>
      </c>
      <c r="AB58" s="85">
        <f t="shared" si="118"/>
        <v>1579.4106999742216</v>
      </c>
      <c r="AC58" s="85">
        <f t="shared" si="118"/>
        <v>1311.4079652065971</v>
      </c>
      <c r="AD58" s="85">
        <f t="shared" si="118"/>
        <v>1036.9814794476363</v>
      </c>
      <c r="AE58" s="85">
        <f t="shared" si="118"/>
        <v>755.97672790486877</v>
      </c>
      <c r="AF58" s="85">
        <f t="shared" si="118"/>
        <v>468.23546665362312</v>
      </c>
      <c r="AG58" s="85">
        <f t="shared" si="118"/>
        <v>173.59563235094924</v>
      </c>
      <c r="AH58" s="85">
        <f t="shared" si="118"/>
        <v>0.24323887448701953</v>
      </c>
      <c r="AI58" s="85">
        <f t="shared" si="118"/>
        <v>0.24323887448701953</v>
      </c>
      <c r="AJ58" s="85">
        <f t="shared" si="118"/>
        <v>0.24323887448701953</v>
      </c>
      <c r="AK58" s="85">
        <f t="shared" si="118"/>
        <v>0.24323887448701953</v>
      </c>
      <c r="AL58" s="85">
        <f t="shared" si="118"/>
        <v>0.24323887448701953</v>
      </c>
    </row>
    <row r="59" spans="3:38" x14ac:dyDescent="0.35">
      <c r="D59" s="17" t="s">
        <v>350</v>
      </c>
      <c r="K59" s="59" t="str">
        <f t="shared" si="113"/>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113"/>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113"/>
        <v>MMJPY</v>
      </c>
      <c r="L61" s="62"/>
      <c r="M61" s="9"/>
      <c r="N61" s="9"/>
      <c r="O61" s="13">
        <f>SUM(O54:O60)</f>
        <v>1820</v>
      </c>
      <c r="P61" s="13">
        <f>SUM(P54:P60)</f>
        <v>1770</v>
      </c>
      <c r="Q61" s="13">
        <f>SUM(Q54:Q60)</f>
        <v>1604</v>
      </c>
      <c r="R61" s="13">
        <f t="shared" ref="R61:AL61" si="119">SUM(R54:R60)</f>
        <v>1375</v>
      </c>
      <c r="S61" s="13">
        <f t="shared" si="119"/>
        <v>1582.5103932663194</v>
      </c>
      <c r="T61" s="13">
        <f t="shared" si="119"/>
        <v>2716.2153229609385</v>
      </c>
      <c r="U61" s="13">
        <f t="shared" si="119"/>
        <v>4643.0116661244829</v>
      </c>
      <c r="V61" s="13">
        <f t="shared" si="119"/>
        <v>4627.7674578432152</v>
      </c>
      <c r="W61" s="13">
        <f t="shared" si="119"/>
        <v>3985.7518068509335</v>
      </c>
      <c r="X61" s="13">
        <f t="shared" si="119"/>
        <v>3834.7852063097125</v>
      </c>
      <c r="Y61" s="13">
        <f t="shared" si="119"/>
        <v>3597.6902047213598</v>
      </c>
      <c r="Z61" s="13">
        <f t="shared" si="119"/>
        <v>3385.3021873186749</v>
      </c>
      <c r="AA61" s="13">
        <f t="shared" si="119"/>
        <v>3071.7057016675235</v>
      </c>
      <c r="AB61" s="13">
        <f t="shared" si="119"/>
        <v>2711.087026662678</v>
      </c>
      <c r="AC61" s="13">
        <f t="shared" si="119"/>
        <v>2298.5775473437652</v>
      </c>
      <c r="AD61" s="13">
        <f t="shared" si="119"/>
        <v>2022.8247834203776</v>
      </c>
      <c r="AE61" s="13">
        <f t="shared" si="119"/>
        <v>1775.5931047070044</v>
      </c>
      <c r="AF61" s="13">
        <f t="shared" si="119"/>
        <v>1457.9277075242364</v>
      </c>
      <c r="AG61" s="13">
        <f t="shared" si="119"/>
        <v>1176.0666132994229</v>
      </c>
      <c r="AH61" s="13">
        <f t="shared" si="119"/>
        <v>849.06118325144291</v>
      </c>
      <c r="AI61" s="13">
        <f t="shared" si="119"/>
        <v>649.38032541821974</v>
      </c>
      <c r="AJ61" s="13">
        <f t="shared" si="119"/>
        <v>707.49676764483604</v>
      </c>
      <c r="AK61" s="13">
        <f t="shared" si="119"/>
        <v>692.5239638516349</v>
      </c>
      <c r="AL61" s="13">
        <f t="shared" si="119"/>
        <v>700.26433599436211</v>
      </c>
    </row>
    <row r="63" spans="3:38" x14ac:dyDescent="0.35">
      <c r="C63" s="16" t="s">
        <v>352</v>
      </c>
    </row>
    <row r="64" spans="3:38" x14ac:dyDescent="0.35">
      <c r="D64" s="17" t="s">
        <v>353</v>
      </c>
      <c r="K64" s="59" t="str">
        <f t="shared" ref="K64:K68" si="120">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120"/>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120"/>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120"/>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120"/>
        <v>MMJPY</v>
      </c>
      <c r="L68" s="62"/>
      <c r="M68" s="9"/>
      <c r="N68" s="9"/>
      <c r="O68" s="13">
        <f>SUM(O64:O67)</f>
        <v>0</v>
      </c>
      <c r="P68" s="13">
        <f t="shared" ref="P68:AL68" si="121">SUM(P64:P67)</f>
        <v>0</v>
      </c>
      <c r="Q68" s="13">
        <f t="shared" si="121"/>
        <v>0</v>
      </c>
      <c r="R68" s="13">
        <f t="shared" si="121"/>
        <v>0</v>
      </c>
      <c r="S68" s="13">
        <f t="shared" si="121"/>
        <v>0</v>
      </c>
      <c r="T68" s="13">
        <f t="shared" si="121"/>
        <v>0</v>
      </c>
      <c r="U68" s="13">
        <f t="shared" si="121"/>
        <v>0</v>
      </c>
      <c r="V68" s="13">
        <f t="shared" si="121"/>
        <v>0</v>
      </c>
      <c r="W68" s="13">
        <f t="shared" si="121"/>
        <v>0</v>
      </c>
      <c r="X68" s="13">
        <f t="shared" si="121"/>
        <v>0</v>
      </c>
      <c r="Y68" s="13">
        <f t="shared" si="121"/>
        <v>0</v>
      </c>
      <c r="Z68" s="13">
        <f t="shared" si="121"/>
        <v>0</v>
      </c>
      <c r="AA68" s="13">
        <f t="shared" si="121"/>
        <v>0</v>
      </c>
      <c r="AB68" s="13">
        <f t="shared" si="121"/>
        <v>0</v>
      </c>
      <c r="AC68" s="13">
        <f t="shared" si="121"/>
        <v>0</v>
      </c>
      <c r="AD68" s="13">
        <f t="shared" si="121"/>
        <v>0</v>
      </c>
      <c r="AE68" s="13">
        <f t="shared" si="121"/>
        <v>0</v>
      </c>
      <c r="AF68" s="13">
        <f t="shared" si="121"/>
        <v>0</v>
      </c>
      <c r="AG68" s="13">
        <f t="shared" si="121"/>
        <v>0</v>
      </c>
      <c r="AH68" s="13">
        <f t="shared" si="121"/>
        <v>0</v>
      </c>
      <c r="AI68" s="13">
        <f t="shared" si="121"/>
        <v>0</v>
      </c>
      <c r="AJ68" s="13">
        <f t="shared" si="121"/>
        <v>0</v>
      </c>
      <c r="AK68" s="13">
        <f t="shared" si="121"/>
        <v>0</v>
      </c>
      <c r="AL68" s="13">
        <f t="shared" si="121"/>
        <v>0</v>
      </c>
    </row>
    <row r="70" spans="1:38" x14ac:dyDescent="0.35">
      <c r="C70" s="16" t="s">
        <v>12</v>
      </c>
    </row>
    <row r="71" spans="1:38" x14ac:dyDescent="0.35">
      <c r="D71" s="17" t="s">
        <v>371</v>
      </c>
      <c r="K71" s="59" t="str">
        <f t="shared" ref="K71:K72" si="122">CurrencyUnit.In</f>
        <v>MMJPY</v>
      </c>
      <c r="O71" s="106">
        <f>O$51</f>
        <v>2827</v>
      </c>
      <c r="P71" s="106">
        <f>P$51</f>
        <v>2534</v>
      </c>
      <c r="Q71" s="106">
        <f>Q$51</f>
        <v>2283</v>
      </c>
      <c r="R71" s="106">
        <f>R$51</f>
        <v>2124</v>
      </c>
      <c r="S71" s="106">
        <f t="shared" ref="S71:AL71" si="123">S$51</f>
        <v>2032.0147744878077</v>
      </c>
      <c r="T71" s="106">
        <f t="shared" si="123"/>
        <v>1885.4600897231169</v>
      </c>
      <c r="U71" s="106">
        <f t="shared" si="123"/>
        <v>2941.6176190466595</v>
      </c>
      <c r="V71" s="106">
        <f t="shared" si="123"/>
        <v>4600.7943503334754</v>
      </c>
      <c r="W71" s="106">
        <f t="shared" si="123"/>
        <v>3678.7809779890385</v>
      </c>
      <c r="X71" s="106">
        <f t="shared" si="123"/>
        <v>2861.5006206318549</v>
      </c>
      <c r="Y71" s="106">
        <f t="shared" si="123"/>
        <v>2047.9643029346867</v>
      </c>
      <c r="Z71" s="106">
        <f t="shared" si="123"/>
        <v>1357.6660608859966</v>
      </c>
      <c r="AA71" s="106">
        <f t="shared" si="123"/>
        <v>1012.0674084382996</v>
      </c>
      <c r="AB71" s="106">
        <f t="shared" si="123"/>
        <v>912.08000052810701</v>
      </c>
      <c r="AC71" s="106">
        <f t="shared" si="123"/>
        <v>831.18794551550718</v>
      </c>
      <c r="AD71" s="106">
        <f t="shared" si="123"/>
        <v>789.94730300376273</v>
      </c>
      <c r="AE71" s="106">
        <f t="shared" si="123"/>
        <v>780.50030070751063</v>
      </c>
      <c r="AF71" s="106">
        <f t="shared" si="123"/>
        <v>786.36779692238792</v>
      </c>
      <c r="AG71" s="106">
        <f t="shared" si="123"/>
        <v>789.737829887864</v>
      </c>
      <c r="AH71" s="106">
        <f t="shared" si="123"/>
        <v>794.42599084153494</v>
      </c>
      <c r="AI71" s="106">
        <f t="shared" si="123"/>
        <v>799.1610334047424</v>
      </c>
      <c r="AJ71" s="106">
        <f t="shared" si="123"/>
        <v>805.26677349460329</v>
      </c>
      <c r="AK71" s="106">
        <f t="shared" si="123"/>
        <v>808.7736433123099</v>
      </c>
      <c r="AL71" s="106">
        <f t="shared" si="123"/>
        <v>813.65216240022528</v>
      </c>
    </row>
    <row r="72" spans="1:38" x14ac:dyDescent="0.35">
      <c r="D72" s="17" t="s">
        <v>372</v>
      </c>
      <c r="K72" s="59" t="str">
        <f t="shared" si="122"/>
        <v>MMJPY</v>
      </c>
      <c r="O72" s="106">
        <f>O61+O68</f>
        <v>1820</v>
      </c>
      <c r="P72" s="106">
        <f>P61+P68</f>
        <v>1770</v>
      </c>
      <c r="Q72" s="106">
        <f>Q61+Q68</f>
        <v>1604</v>
      </c>
      <c r="R72" s="106">
        <f t="shared" ref="R72" si="124">R61+R68</f>
        <v>1375</v>
      </c>
      <c r="S72" s="106">
        <f t="shared" ref="S72:AL72" si="125">S61+S68</f>
        <v>1582.5103932663194</v>
      </c>
      <c r="T72" s="106">
        <f t="shared" si="125"/>
        <v>2716.2153229609385</v>
      </c>
      <c r="U72" s="106">
        <f t="shared" si="125"/>
        <v>4643.0116661244829</v>
      </c>
      <c r="V72" s="106">
        <f t="shared" si="125"/>
        <v>4627.7674578432152</v>
      </c>
      <c r="W72" s="106">
        <f t="shared" si="125"/>
        <v>3985.7518068509335</v>
      </c>
      <c r="X72" s="106">
        <f t="shared" si="125"/>
        <v>3834.7852063097125</v>
      </c>
      <c r="Y72" s="106">
        <f t="shared" si="125"/>
        <v>3597.6902047213598</v>
      </c>
      <c r="Z72" s="106">
        <f t="shared" si="125"/>
        <v>3385.3021873186749</v>
      </c>
      <c r="AA72" s="106">
        <f t="shared" si="125"/>
        <v>3071.7057016675235</v>
      </c>
      <c r="AB72" s="106">
        <f t="shared" si="125"/>
        <v>2711.087026662678</v>
      </c>
      <c r="AC72" s="106">
        <f t="shared" si="125"/>
        <v>2298.5775473437652</v>
      </c>
      <c r="AD72" s="106">
        <f t="shared" si="125"/>
        <v>2022.8247834203776</v>
      </c>
      <c r="AE72" s="106">
        <f t="shared" si="125"/>
        <v>1775.5931047070044</v>
      </c>
      <c r="AF72" s="106">
        <f t="shared" si="125"/>
        <v>1457.9277075242364</v>
      </c>
      <c r="AG72" s="106">
        <f t="shared" si="125"/>
        <v>1176.0666132994229</v>
      </c>
      <c r="AH72" s="106">
        <f t="shared" si="125"/>
        <v>849.06118325144291</v>
      </c>
      <c r="AI72" s="106">
        <f t="shared" si="125"/>
        <v>649.38032541821974</v>
      </c>
      <c r="AJ72" s="106">
        <f t="shared" si="125"/>
        <v>707.49676764483604</v>
      </c>
      <c r="AK72" s="106">
        <f t="shared" si="125"/>
        <v>692.5239638516349</v>
      </c>
      <c r="AL72" s="106">
        <f t="shared" si="125"/>
        <v>700.26433599436211</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26">ABS(S71-S72)&lt;0.01</f>
        <v>0</v>
      </c>
      <c r="T73" s="107" t="b">
        <f t="shared" si="126"/>
        <v>0</v>
      </c>
      <c r="U73" s="107" t="b">
        <f t="shared" si="126"/>
        <v>0</v>
      </c>
      <c r="V73" s="107" t="b">
        <f t="shared" si="126"/>
        <v>0</v>
      </c>
      <c r="W73" s="107" t="b">
        <f t="shared" si="126"/>
        <v>0</v>
      </c>
      <c r="X73" s="107" t="b">
        <f t="shared" si="126"/>
        <v>0</v>
      </c>
      <c r="Y73" s="107" t="b">
        <f t="shared" si="126"/>
        <v>0</v>
      </c>
      <c r="Z73" s="107" t="b">
        <f t="shared" si="126"/>
        <v>0</v>
      </c>
      <c r="AA73" s="107" t="b">
        <f t="shared" si="126"/>
        <v>0</v>
      </c>
      <c r="AB73" s="107" t="b">
        <f t="shared" si="126"/>
        <v>0</v>
      </c>
      <c r="AC73" s="107" t="b">
        <f t="shared" si="126"/>
        <v>0</v>
      </c>
      <c r="AD73" s="107" t="b">
        <f t="shared" si="126"/>
        <v>0</v>
      </c>
      <c r="AE73" s="107" t="b">
        <f t="shared" si="126"/>
        <v>0</v>
      </c>
      <c r="AF73" s="107" t="b">
        <f t="shared" si="126"/>
        <v>0</v>
      </c>
      <c r="AG73" s="107" t="b">
        <f t="shared" si="126"/>
        <v>0</v>
      </c>
      <c r="AH73" s="107" t="b">
        <f t="shared" si="126"/>
        <v>0</v>
      </c>
      <c r="AI73" s="107" t="b">
        <f t="shared" si="126"/>
        <v>0</v>
      </c>
      <c r="AJ73" s="107" t="b">
        <f t="shared" si="126"/>
        <v>0</v>
      </c>
      <c r="AK73" s="107" t="b">
        <f t="shared" si="126"/>
        <v>0</v>
      </c>
      <c r="AL73" s="107" t="b">
        <f t="shared" si="126"/>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27">CurrencyUnit.In</f>
        <v>MMJPY</v>
      </c>
      <c r="L81" s="60">
        <f t="shared" ref="L81" si="128"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29">CurrencyUnit.In</f>
        <v>MMJPY</v>
      </c>
      <c r="L85" s="60">
        <f t="shared" ref="L85" si="130"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31">CurrencyUnit.In</f>
        <v>MMJPY</v>
      </c>
      <c r="L89" s="60">
        <f t="shared" ref="L89" si="132"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33">CurrencyUnit.In</f>
        <v>MMJPY</v>
      </c>
      <c r="L93" s="60">
        <f t="shared" ref="L93" si="134" xml:space="preserve"> SUM(O93:AL93)</f>
        <v>476</v>
      </c>
      <c r="O93" s="86">
        <f>0-'Actual Data'!O23</f>
        <v>18</v>
      </c>
      <c r="P93" s="86">
        <f>0-'Actual Data'!P23</f>
        <v>19</v>
      </c>
      <c r="Q93" s="86">
        <f>0-'Actual Data'!Q23</f>
        <v>19</v>
      </c>
      <c r="R93" s="86">
        <f>0-'Actual Data'!R23</f>
        <v>20</v>
      </c>
      <c r="S93" s="85">
        <f t="shared" ref="S93:AL93" si="135">$M92</f>
        <v>20</v>
      </c>
      <c r="T93" s="85">
        <f t="shared" si="135"/>
        <v>20</v>
      </c>
      <c r="U93" s="85">
        <f t="shared" si="135"/>
        <v>20</v>
      </c>
      <c r="V93" s="85">
        <f t="shared" si="135"/>
        <v>20</v>
      </c>
      <c r="W93" s="85">
        <f t="shared" si="135"/>
        <v>20</v>
      </c>
      <c r="X93" s="85">
        <f t="shared" si="135"/>
        <v>20</v>
      </c>
      <c r="Y93" s="85">
        <f t="shared" si="135"/>
        <v>20</v>
      </c>
      <c r="Z93" s="85">
        <f t="shared" si="135"/>
        <v>20</v>
      </c>
      <c r="AA93" s="85">
        <f t="shared" si="135"/>
        <v>20</v>
      </c>
      <c r="AB93" s="85">
        <f t="shared" si="135"/>
        <v>20</v>
      </c>
      <c r="AC93" s="85">
        <f t="shared" si="135"/>
        <v>20</v>
      </c>
      <c r="AD93" s="85">
        <f t="shared" si="135"/>
        <v>20</v>
      </c>
      <c r="AE93" s="85">
        <f t="shared" si="135"/>
        <v>20</v>
      </c>
      <c r="AF93" s="85">
        <f t="shared" si="135"/>
        <v>20</v>
      </c>
      <c r="AG93" s="85">
        <f t="shared" si="135"/>
        <v>20</v>
      </c>
      <c r="AH93" s="85">
        <f t="shared" si="135"/>
        <v>20</v>
      </c>
      <c r="AI93" s="85">
        <f t="shared" si="135"/>
        <v>20</v>
      </c>
      <c r="AJ93" s="85">
        <f t="shared" si="135"/>
        <v>20</v>
      </c>
      <c r="AK93" s="85">
        <f t="shared" si="135"/>
        <v>20</v>
      </c>
      <c r="AL93" s="85">
        <f t="shared" si="135"/>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36"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37">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38">T102*$M103</f>
        <v>400</v>
      </c>
      <c r="U104" s="13">
        <f t="shared" si="138"/>
        <v>419.94520547945206</v>
      </c>
      <c r="V104" s="13">
        <f t="shared" si="138"/>
        <v>459.94520547945206</v>
      </c>
      <c r="W104" s="13">
        <f t="shared" si="138"/>
        <v>440</v>
      </c>
      <c r="X104" s="13">
        <f t="shared" si="138"/>
        <v>440</v>
      </c>
      <c r="Y104" s="13">
        <f t="shared" si="138"/>
        <v>440</v>
      </c>
      <c r="Z104" s="13">
        <f t="shared" si="138"/>
        <v>440</v>
      </c>
      <c r="AA104" s="13">
        <f t="shared" si="138"/>
        <v>440</v>
      </c>
      <c r="AB104" s="13">
        <f t="shared" si="138"/>
        <v>440</v>
      </c>
      <c r="AC104" s="13">
        <f t="shared" si="138"/>
        <v>440</v>
      </c>
      <c r="AD104" s="13">
        <f t="shared" si="138"/>
        <v>440</v>
      </c>
      <c r="AE104" s="13">
        <f t="shared" si="138"/>
        <v>440</v>
      </c>
      <c r="AF104" s="13">
        <f t="shared" si="138"/>
        <v>440</v>
      </c>
      <c r="AG104" s="13">
        <f t="shared" si="138"/>
        <v>440</v>
      </c>
      <c r="AH104" s="13">
        <f t="shared" si="138"/>
        <v>440</v>
      </c>
      <c r="AI104" s="13">
        <f t="shared" si="138"/>
        <v>440</v>
      </c>
      <c r="AJ104" s="13">
        <f t="shared" si="138"/>
        <v>440</v>
      </c>
      <c r="AK104" s="13">
        <f t="shared" si="138"/>
        <v>440</v>
      </c>
      <c r="AL104" s="13">
        <f t="shared" si="138"/>
        <v>440</v>
      </c>
    </row>
    <row r="106" spans="2:38" ht="19.5" x14ac:dyDescent="0.35">
      <c r="B106" s="51" t="s">
        <v>204</v>
      </c>
    </row>
    <row r="107" spans="2:38" x14ac:dyDescent="0.35">
      <c r="D107" s="84" t="s">
        <v>241</v>
      </c>
    </row>
    <row r="108" spans="2:38" x14ac:dyDescent="0.35">
      <c r="D108" s="17" t="s">
        <v>204</v>
      </c>
      <c r="K108" s="59" t="str">
        <f t="shared" ref="K108" si="139">CurrencyUnit.In</f>
        <v>MMJPY</v>
      </c>
      <c r="L108" s="60">
        <f t="shared" ref="L108" si="140"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41">CurrencyUnit.In</f>
        <v>MMJPY</v>
      </c>
      <c r="L112" s="60">
        <f t="shared" ref="L112" si="142"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43">CurrencyUnit.In</f>
        <v>MMJPY</v>
      </c>
      <c r="L116" s="60">
        <f t="shared" ref="L116" si="144"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45"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46">CurrencyUnit.In</f>
        <v>MMJPY</v>
      </c>
      <c r="L122" s="62">
        <f xml:space="preserve"> SUM(O122:AL122)</f>
        <v>780.66891234373827</v>
      </c>
      <c r="M122" s="9"/>
      <c r="N122" s="9"/>
      <c r="O122" s="13">
        <f>$M120*O121</f>
        <v>78.876712328767127</v>
      </c>
      <c r="P122" s="13">
        <f t="shared" ref="P122:AL122" si="147">$M120*P121</f>
        <v>75.84699453551913</v>
      </c>
      <c r="Q122" s="13">
        <f t="shared" si="147"/>
        <v>60</v>
      </c>
      <c r="R122" s="13">
        <f t="shared" si="147"/>
        <v>57.534246575342465</v>
      </c>
      <c r="S122" s="13">
        <f t="shared" si="147"/>
        <v>50</v>
      </c>
      <c r="T122" s="13">
        <f t="shared" si="147"/>
        <v>50</v>
      </c>
      <c r="U122" s="13">
        <f t="shared" si="147"/>
        <v>54.986301369863014</v>
      </c>
      <c r="V122" s="13">
        <f t="shared" si="147"/>
        <v>64.986301369863014</v>
      </c>
      <c r="W122" s="13">
        <f t="shared" si="147"/>
        <v>63.342465753424655</v>
      </c>
      <c r="X122" s="13">
        <f t="shared" si="147"/>
        <v>50</v>
      </c>
      <c r="Y122" s="13">
        <f t="shared" si="147"/>
        <v>50</v>
      </c>
      <c r="Z122" s="13">
        <f t="shared" si="147"/>
        <v>45.013698630136986</v>
      </c>
      <c r="AA122" s="13">
        <f t="shared" si="147"/>
        <v>30.876712328767123</v>
      </c>
      <c r="AB122" s="13">
        <f t="shared" si="147"/>
        <v>20</v>
      </c>
      <c r="AC122" s="13">
        <f t="shared" si="147"/>
        <v>20</v>
      </c>
      <c r="AD122" s="13">
        <f t="shared" si="147"/>
        <v>9.205479452054794</v>
      </c>
      <c r="AE122" s="13">
        <f t="shared" si="147"/>
        <v>0</v>
      </c>
      <c r="AF122" s="13">
        <f t="shared" si="147"/>
        <v>0</v>
      </c>
      <c r="AG122" s="13">
        <f t="shared" si="147"/>
        <v>0</v>
      </c>
      <c r="AH122" s="13">
        <f t="shared" si="147"/>
        <v>0</v>
      </c>
      <c r="AI122" s="13">
        <f t="shared" si="147"/>
        <v>0</v>
      </c>
      <c r="AJ122" s="13">
        <f t="shared" si="147"/>
        <v>0</v>
      </c>
      <c r="AK122" s="13">
        <f t="shared" si="147"/>
        <v>0</v>
      </c>
      <c r="AL122" s="13">
        <f t="shared" si="147"/>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48"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49">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50">$M125*S126</f>
        <v>100</v>
      </c>
      <c r="T127" s="13">
        <f t="shared" ref="T127" si="151">$M125*T126</f>
        <v>100</v>
      </c>
      <c r="U127" s="13">
        <f t="shared" ref="U127" si="152">$M125*U126</f>
        <v>100</v>
      </c>
      <c r="V127" s="13">
        <f t="shared" ref="V127" si="153">$M125*V126</f>
        <v>100</v>
      </c>
      <c r="W127" s="13">
        <f t="shared" ref="W127" si="154">$M125*W126</f>
        <v>93.31506849315069</v>
      </c>
      <c r="X127" s="13">
        <f t="shared" ref="X127" si="155">$M125*X126</f>
        <v>120</v>
      </c>
      <c r="Y127" s="13">
        <f t="shared" ref="Y127" si="156">$M125*Y126</f>
        <v>120</v>
      </c>
      <c r="Z127" s="13">
        <f t="shared" ref="Z127" si="157">$M125*Z126</f>
        <v>129.97260273972603</v>
      </c>
      <c r="AA127" s="13">
        <f t="shared" ref="AA127" si="158">$M125*AA126</f>
        <v>158.24657534246575</v>
      </c>
      <c r="AB127" s="13">
        <f t="shared" ref="AB127" si="159">$M125*AB126</f>
        <v>180</v>
      </c>
      <c r="AC127" s="13">
        <f t="shared" ref="AC127" si="160">$M125*AC126</f>
        <v>180</v>
      </c>
      <c r="AD127" s="13">
        <f t="shared" ref="AD127" si="161">$M125*AD126</f>
        <v>201.58904109589042</v>
      </c>
      <c r="AE127" s="13">
        <f t="shared" ref="AE127" si="162">$M125*AE126</f>
        <v>220</v>
      </c>
      <c r="AF127" s="13">
        <f t="shared" ref="AF127" si="163">$M125*AF126</f>
        <v>220</v>
      </c>
      <c r="AG127" s="13">
        <f t="shared" ref="AG127" si="164">$M125*AG126</f>
        <v>220</v>
      </c>
      <c r="AH127" s="13">
        <f t="shared" ref="AH127" si="165">$M125*AH126</f>
        <v>220</v>
      </c>
      <c r="AI127" s="13">
        <f t="shared" ref="AI127" si="166">$M125*AI126</f>
        <v>220</v>
      </c>
      <c r="AJ127" s="13">
        <f t="shared" ref="AJ127" si="167">$M125*AJ126</f>
        <v>220</v>
      </c>
      <c r="AK127" s="13">
        <f t="shared" ref="AK127" si="168">$M125*AK126</f>
        <v>220</v>
      </c>
      <c r="AL127" s="13">
        <f t="shared" ref="AL127" si="169">$M125*AL126</f>
        <v>220</v>
      </c>
    </row>
    <row r="129" spans="2:38" x14ac:dyDescent="0.35">
      <c r="C129" s="16" t="s">
        <v>207</v>
      </c>
    </row>
    <row r="130" spans="2:38" x14ac:dyDescent="0.35">
      <c r="D130" s="17" t="s">
        <v>270</v>
      </c>
      <c r="K130" s="59" t="str">
        <f t="shared" ref="K130:K132" si="170">CurrencyUnit.In</f>
        <v>MMJPY</v>
      </c>
      <c r="L130" s="60">
        <f t="shared" ref="L130:L131" si="171" xml:space="preserve"> SUM(O130:AL130)</f>
        <v>508.41095890410958</v>
      </c>
      <c r="O130" s="73"/>
      <c r="P130" s="73"/>
      <c r="Q130" s="73"/>
      <c r="R130" s="73"/>
      <c r="S130" s="85">
        <f t="shared" ref="S130:AL130" si="172">S122</f>
        <v>50</v>
      </c>
      <c r="T130" s="85">
        <f t="shared" si="172"/>
        <v>50</v>
      </c>
      <c r="U130" s="85">
        <f t="shared" si="172"/>
        <v>54.986301369863014</v>
      </c>
      <c r="V130" s="85">
        <f t="shared" si="172"/>
        <v>64.986301369863014</v>
      </c>
      <c r="W130" s="85">
        <f t="shared" si="172"/>
        <v>63.342465753424655</v>
      </c>
      <c r="X130" s="85">
        <f t="shared" si="172"/>
        <v>50</v>
      </c>
      <c r="Y130" s="85">
        <f t="shared" si="172"/>
        <v>50</v>
      </c>
      <c r="Z130" s="85">
        <f t="shared" si="172"/>
        <v>45.013698630136986</v>
      </c>
      <c r="AA130" s="85">
        <f t="shared" si="172"/>
        <v>30.876712328767123</v>
      </c>
      <c r="AB130" s="85">
        <f t="shared" si="172"/>
        <v>20</v>
      </c>
      <c r="AC130" s="85">
        <f t="shared" si="172"/>
        <v>20</v>
      </c>
      <c r="AD130" s="85">
        <f t="shared" si="172"/>
        <v>9.205479452054794</v>
      </c>
      <c r="AE130" s="85">
        <f t="shared" si="172"/>
        <v>0</v>
      </c>
      <c r="AF130" s="85">
        <f t="shared" si="172"/>
        <v>0</v>
      </c>
      <c r="AG130" s="85">
        <f t="shared" si="172"/>
        <v>0</v>
      </c>
      <c r="AH130" s="85">
        <f t="shared" si="172"/>
        <v>0</v>
      </c>
      <c r="AI130" s="85">
        <f t="shared" si="172"/>
        <v>0</v>
      </c>
      <c r="AJ130" s="85">
        <f t="shared" si="172"/>
        <v>0</v>
      </c>
      <c r="AK130" s="85">
        <f t="shared" si="172"/>
        <v>0</v>
      </c>
      <c r="AL130" s="85">
        <f t="shared" si="172"/>
        <v>0</v>
      </c>
    </row>
    <row r="131" spans="2:38" x14ac:dyDescent="0.35">
      <c r="D131" s="17" t="s">
        <v>274</v>
      </c>
      <c r="K131" s="59" t="str">
        <f t="shared" si="170"/>
        <v>MMJPY</v>
      </c>
      <c r="L131" s="60">
        <f t="shared" si="171"/>
        <v>3343.1232876712329</v>
      </c>
      <c r="O131" s="73"/>
      <c r="P131" s="73"/>
      <c r="Q131" s="73"/>
      <c r="R131" s="73"/>
      <c r="S131" s="85">
        <f t="shared" ref="S131:AL131" si="173">S127</f>
        <v>100</v>
      </c>
      <c r="T131" s="85">
        <f t="shared" si="173"/>
        <v>100</v>
      </c>
      <c r="U131" s="85">
        <f t="shared" si="173"/>
        <v>100</v>
      </c>
      <c r="V131" s="85">
        <f t="shared" si="173"/>
        <v>100</v>
      </c>
      <c r="W131" s="85">
        <f t="shared" si="173"/>
        <v>93.31506849315069</v>
      </c>
      <c r="X131" s="85">
        <f t="shared" si="173"/>
        <v>120</v>
      </c>
      <c r="Y131" s="85">
        <f t="shared" si="173"/>
        <v>120</v>
      </c>
      <c r="Z131" s="85">
        <f t="shared" si="173"/>
        <v>129.97260273972603</v>
      </c>
      <c r="AA131" s="85">
        <f t="shared" si="173"/>
        <v>158.24657534246575</v>
      </c>
      <c r="AB131" s="85">
        <f t="shared" si="173"/>
        <v>180</v>
      </c>
      <c r="AC131" s="85">
        <f t="shared" si="173"/>
        <v>180</v>
      </c>
      <c r="AD131" s="85">
        <f t="shared" si="173"/>
        <v>201.58904109589042</v>
      </c>
      <c r="AE131" s="85">
        <f t="shared" si="173"/>
        <v>220</v>
      </c>
      <c r="AF131" s="85">
        <f t="shared" si="173"/>
        <v>220</v>
      </c>
      <c r="AG131" s="85">
        <f t="shared" si="173"/>
        <v>220</v>
      </c>
      <c r="AH131" s="85">
        <f t="shared" si="173"/>
        <v>220</v>
      </c>
      <c r="AI131" s="85">
        <f t="shared" si="173"/>
        <v>220</v>
      </c>
      <c r="AJ131" s="85">
        <f t="shared" si="173"/>
        <v>220</v>
      </c>
      <c r="AK131" s="85">
        <f t="shared" si="173"/>
        <v>220</v>
      </c>
      <c r="AL131" s="85">
        <f t="shared" si="173"/>
        <v>220</v>
      </c>
    </row>
    <row r="132" spans="2:38" x14ac:dyDescent="0.35">
      <c r="D132" s="8" t="s">
        <v>219</v>
      </c>
      <c r="E132" s="9"/>
      <c r="F132" s="9"/>
      <c r="G132" s="9"/>
      <c r="H132" s="9"/>
      <c r="I132" s="9"/>
      <c r="J132" s="9"/>
      <c r="K132" s="61" t="str">
        <f t="shared" si="170"/>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74">SUM(T130:T131)</f>
        <v>150</v>
      </c>
      <c r="U132" s="77">
        <f t="shared" si="174"/>
        <v>154.98630136986301</v>
      </c>
      <c r="V132" s="77">
        <f t="shared" si="174"/>
        <v>164.98630136986301</v>
      </c>
      <c r="W132" s="77">
        <f t="shared" si="174"/>
        <v>156.65753424657535</v>
      </c>
      <c r="X132" s="77">
        <f t="shared" si="174"/>
        <v>170</v>
      </c>
      <c r="Y132" s="77">
        <f t="shared" si="174"/>
        <v>170</v>
      </c>
      <c r="Z132" s="77">
        <f t="shared" si="174"/>
        <v>174.98630136986301</v>
      </c>
      <c r="AA132" s="77">
        <f t="shared" si="174"/>
        <v>189.12328767123287</v>
      </c>
      <c r="AB132" s="77">
        <f t="shared" si="174"/>
        <v>200</v>
      </c>
      <c r="AC132" s="77">
        <f t="shared" si="174"/>
        <v>200</v>
      </c>
      <c r="AD132" s="77">
        <f t="shared" si="174"/>
        <v>210.79452054794521</v>
      </c>
      <c r="AE132" s="77">
        <f t="shared" si="174"/>
        <v>220</v>
      </c>
      <c r="AF132" s="77">
        <f t="shared" si="174"/>
        <v>220</v>
      </c>
      <c r="AG132" s="77">
        <f t="shared" si="174"/>
        <v>220</v>
      </c>
      <c r="AH132" s="77">
        <f t="shared" si="174"/>
        <v>220</v>
      </c>
      <c r="AI132" s="77">
        <f t="shared" si="174"/>
        <v>220</v>
      </c>
      <c r="AJ132" s="77">
        <f t="shared" si="174"/>
        <v>220</v>
      </c>
      <c r="AK132" s="77">
        <f t="shared" si="174"/>
        <v>220</v>
      </c>
      <c r="AL132" s="77">
        <f t="shared" si="174"/>
        <v>220</v>
      </c>
    </row>
    <row r="134" spans="2:38" ht="19.5" x14ac:dyDescent="0.35">
      <c r="B134" s="51" t="s">
        <v>302</v>
      </c>
    </row>
    <row r="135" spans="2:38" x14ac:dyDescent="0.35">
      <c r="D135" s="17" t="s">
        <v>303</v>
      </c>
      <c r="K135" s="59" t="str">
        <f t="shared" ref="K135:K138" si="175">CurrencyUnit.In</f>
        <v>MMJPY</v>
      </c>
      <c r="L135" s="60">
        <f t="shared" ref="L135" si="176" xml:space="preserve"> SUM(O135:AL135)</f>
        <v>35011.549984567013</v>
      </c>
      <c r="N135" s="94">
        <v>0</v>
      </c>
      <c r="O135" s="85">
        <f>O$29</f>
        <v>828.10555555555561</v>
      </c>
      <c r="P135" s="85">
        <f t="shared" ref="P135:AL135" si="177">P$29</f>
        <v>745.53888888888901</v>
      </c>
      <c r="Q135" s="85">
        <f t="shared" si="177"/>
        <v>955.59999999999991</v>
      </c>
      <c r="R135" s="85">
        <f t="shared" si="177"/>
        <v>1055.9000000000001</v>
      </c>
      <c r="S135" s="85">
        <f t="shared" si="177"/>
        <v>1524.7498611111107</v>
      </c>
      <c r="T135" s="85">
        <f t="shared" si="177"/>
        <v>1672.3159196864533</v>
      </c>
      <c r="U135" s="85">
        <f t="shared" si="177"/>
        <v>1568.6675962637748</v>
      </c>
      <c r="V135" s="85">
        <f t="shared" si="177"/>
        <v>1437.5510697391314</v>
      </c>
      <c r="W135" s="85">
        <f t="shared" si="177"/>
        <v>789.571409328914</v>
      </c>
      <c r="X135" s="85">
        <f t="shared" si="177"/>
        <v>636.41653058731845</v>
      </c>
      <c r="Y135" s="85">
        <f t="shared" si="177"/>
        <v>695.38677674369899</v>
      </c>
      <c r="Z135" s="85">
        <f t="shared" si="177"/>
        <v>1054.9392584463885</v>
      </c>
      <c r="AA135" s="85">
        <f t="shared" si="177"/>
        <v>1519.9696009394363</v>
      </c>
      <c r="AB135" s="85">
        <f t="shared" si="177"/>
        <v>1832.0209868761272</v>
      </c>
      <c r="AC135" s="85">
        <f t="shared" si="177"/>
        <v>1628.0461417490149</v>
      </c>
      <c r="AD135" s="85">
        <f t="shared" si="177"/>
        <v>1659.7146303575416</v>
      </c>
      <c r="AE135" s="85">
        <f t="shared" si="177"/>
        <v>1956.7143948269859</v>
      </c>
      <c r="AF135" s="85">
        <f t="shared" si="177"/>
        <v>1995.7194169636819</v>
      </c>
      <c r="AG135" s="85">
        <f t="shared" si="177"/>
        <v>2018.1221941630088</v>
      </c>
      <c r="AH135" s="85">
        <f t="shared" si="177"/>
        <v>1919.2874161046398</v>
      </c>
      <c r="AI135" s="85">
        <f t="shared" si="177"/>
        <v>1774.0976235990188</v>
      </c>
      <c r="AJ135" s="85">
        <f t="shared" si="177"/>
        <v>1888.0197393779354</v>
      </c>
      <c r="AK135" s="85">
        <f t="shared" si="177"/>
        <v>1911.3321591666918</v>
      </c>
      <c r="AL135" s="85">
        <f t="shared" si="177"/>
        <v>1943.7628140916922</v>
      </c>
    </row>
    <row r="136" spans="2:38" x14ac:dyDescent="0.35">
      <c r="D136" s="8" t="s">
        <v>304</v>
      </c>
      <c r="E136" s="9"/>
      <c r="F136" s="9"/>
      <c r="G136" s="9"/>
      <c r="H136" s="9"/>
      <c r="I136" s="9"/>
      <c r="J136" s="9"/>
      <c r="K136" s="61" t="str">
        <f t="shared" si="175"/>
        <v>MMJPY</v>
      </c>
      <c r="L136" s="62">
        <f xml:space="preserve"> SUM(O136:AL136)</f>
        <v>33067.78717047532</v>
      </c>
      <c r="M136" s="9"/>
      <c r="N136" s="9"/>
      <c r="O136" s="13">
        <f t="shared" ref="O136:T136" si="178">N135</f>
        <v>0</v>
      </c>
      <c r="P136" s="13">
        <f t="shared" si="178"/>
        <v>828.10555555555561</v>
      </c>
      <c r="Q136" s="13">
        <f t="shared" si="178"/>
        <v>745.53888888888901</v>
      </c>
      <c r="R136" s="13">
        <f t="shared" si="178"/>
        <v>955.59999999999991</v>
      </c>
      <c r="S136" s="13">
        <f t="shared" si="178"/>
        <v>1055.9000000000001</v>
      </c>
      <c r="T136" s="13">
        <f t="shared" si="178"/>
        <v>1524.7498611111107</v>
      </c>
      <c r="U136" s="13">
        <f t="shared" ref="U136:AL136" si="179">T135</f>
        <v>1672.3159196864533</v>
      </c>
      <c r="V136" s="13">
        <f t="shared" si="179"/>
        <v>1568.6675962637748</v>
      </c>
      <c r="W136" s="13">
        <f t="shared" si="179"/>
        <v>1437.5510697391314</v>
      </c>
      <c r="X136" s="13">
        <f t="shared" si="179"/>
        <v>789.571409328914</v>
      </c>
      <c r="Y136" s="13">
        <f t="shared" si="179"/>
        <v>636.41653058731845</v>
      </c>
      <c r="Z136" s="13">
        <f t="shared" si="179"/>
        <v>695.38677674369899</v>
      </c>
      <c r="AA136" s="13">
        <f t="shared" si="179"/>
        <v>1054.9392584463885</v>
      </c>
      <c r="AB136" s="13">
        <f t="shared" si="179"/>
        <v>1519.9696009394363</v>
      </c>
      <c r="AC136" s="13">
        <f t="shared" si="179"/>
        <v>1832.0209868761272</v>
      </c>
      <c r="AD136" s="13">
        <f t="shared" si="179"/>
        <v>1628.0461417490149</v>
      </c>
      <c r="AE136" s="13">
        <f t="shared" si="179"/>
        <v>1659.7146303575416</v>
      </c>
      <c r="AF136" s="13">
        <f t="shared" si="179"/>
        <v>1956.7143948269859</v>
      </c>
      <c r="AG136" s="13">
        <f t="shared" si="179"/>
        <v>1995.7194169636819</v>
      </c>
      <c r="AH136" s="13">
        <f t="shared" si="179"/>
        <v>2018.1221941630088</v>
      </c>
      <c r="AI136" s="13">
        <f t="shared" si="179"/>
        <v>1919.2874161046398</v>
      </c>
      <c r="AJ136" s="13">
        <f t="shared" si="179"/>
        <v>1774.0976235990188</v>
      </c>
      <c r="AK136" s="13">
        <f t="shared" si="179"/>
        <v>1888.0197393779354</v>
      </c>
      <c r="AL136" s="13">
        <f t="shared" si="179"/>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75"/>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80">S136*$M137</f>
        <v>105.59000000000002</v>
      </c>
      <c r="T138" s="13">
        <f t="shared" si="180"/>
        <v>152.47498611111106</v>
      </c>
      <c r="U138" s="13">
        <f t="shared" si="180"/>
        <v>167.23159196864535</v>
      </c>
      <c r="V138" s="13">
        <f t="shared" si="180"/>
        <v>156.8667596263775</v>
      </c>
      <c r="W138" s="13">
        <f t="shared" si="180"/>
        <v>143.75510697391314</v>
      </c>
      <c r="X138" s="13">
        <f t="shared" si="180"/>
        <v>78.957140932891406</v>
      </c>
      <c r="Y138" s="13">
        <f t="shared" si="180"/>
        <v>63.641653058731848</v>
      </c>
      <c r="Z138" s="13">
        <f t="shared" si="180"/>
        <v>69.538677674369907</v>
      </c>
      <c r="AA138" s="13">
        <f t="shared" si="180"/>
        <v>105.49392584463885</v>
      </c>
      <c r="AB138" s="13">
        <f t="shared" si="180"/>
        <v>151.99696009394364</v>
      </c>
      <c r="AC138" s="13">
        <f t="shared" si="180"/>
        <v>183.20209868761273</v>
      </c>
      <c r="AD138" s="13">
        <f t="shared" si="180"/>
        <v>162.8046141749015</v>
      </c>
      <c r="AE138" s="13">
        <f t="shared" si="180"/>
        <v>165.97146303575417</v>
      </c>
      <c r="AF138" s="13">
        <f t="shared" si="180"/>
        <v>195.67143948269859</v>
      </c>
      <c r="AG138" s="13">
        <f t="shared" si="180"/>
        <v>199.57194169636819</v>
      </c>
      <c r="AH138" s="13">
        <f t="shared" si="180"/>
        <v>201.81221941630088</v>
      </c>
      <c r="AI138" s="13">
        <f t="shared" si="180"/>
        <v>191.92874161046399</v>
      </c>
      <c r="AJ138" s="13">
        <f t="shared" si="180"/>
        <v>177.40976235990189</v>
      </c>
      <c r="AK138" s="13">
        <f t="shared" si="180"/>
        <v>188.80197393779355</v>
      </c>
      <c r="AL138" s="13">
        <f t="shared" si="180"/>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81">CurrencyUnit.In</f>
        <v>MMJPY</v>
      </c>
      <c r="L142" s="60">
        <f t="shared" ref="L142" si="182" xml:space="preserve"> SUM(O142:AL142)</f>
        <v>3792</v>
      </c>
      <c r="O142" s="86">
        <f>0-'Actual Data'!O31</f>
        <v>153</v>
      </c>
      <c r="P142" s="86">
        <f>0-'Actual Data'!P31</f>
        <v>164</v>
      </c>
      <c r="Q142" s="86">
        <f>0-'Actual Data'!Q31</f>
        <v>160</v>
      </c>
      <c r="R142" s="86">
        <f>0-'Actual Data'!R31</f>
        <v>155</v>
      </c>
      <c r="S142" s="85">
        <f>$M141</f>
        <v>158</v>
      </c>
      <c r="T142" s="85">
        <f t="shared" ref="T142:AL142" si="183">$M141</f>
        <v>158</v>
      </c>
      <c r="U142" s="85">
        <f t="shared" si="183"/>
        <v>158</v>
      </c>
      <c r="V142" s="85">
        <f t="shared" si="183"/>
        <v>158</v>
      </c>
      <c r="W142" s="85">
        <f t="shared" si="183"/>
        <v>158</v>
      </c>
      <c r="X142" s="85">
        <f t="shared" si="183"/>
        <v>158</v>
      </c>
      <c r="Y142" s="85">
        <f t="shared" si="183"/>
        <v>158</v>
      </c>
      <c r="Z142" s="85">
        <f t="shared" si="183"/>
        <v>158</v>
      </c>
      <c r="AA142" s="85">
        <f t="shared" si="183"/>
        <v>158</v>
      </c>
      <c r="AB142" s="85">
        <f t="shared" si="183"/>
        <v>158</v>
      </c>
      <c r="AC142" s="85">
        <f t="shared" si="183"/>
        <v>158</v>
      </c>
      <c r="AD142" s="85">
        <f t="shared" si="183"/>
        <v>158</v>
      </c>
      <c r="AE142" s="85">
        <f t="shared" si="183"/>
        <v>158</v>
      </c>
      <c r="AF142" s="85">
        <f t="shared" si="183"/>
        <v>158</v>
      </c>
      <c r="AG142" s="85">
        <f t="shared" si="183"/>
        <v>158</v>
      </c>
      <c r="AH142" s="85">
        <f t="shared" si="183"/>
        <v>158</v>
      </c>
      <c r="AI142" s="85">
        <f t="shared" si="183"/>
        <v>158</v>
      </c>
      <c r="AJ142" s="85">
        <f t="shared" si="183"/>
        <v>158</v>
      </c>
      <c r="AK142" s="85">
        <f t="shared" si="183"/>
        <v>158</v>
      </c>
      <c r="AL142" s="85">
        <f t="shared" si="183"/>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84">CurrencyUnit.In</f>
        <v>MMJPY</v>
      </c>
      <c r="L146" s="60">
        <f t="shared" ref="L146" si="185" xml:space="preserve"> SUM(O146:AL146)</f>
        <v>2064</v>
      </c>
      <c r="O146" s="86">
        <f>0-'Actual Data'!O32</f>
        <v>80</v>
      </c>
      <c r="P146" s="86">
        <f>0-'Actual Data'!P32</f>
        <v>79</v>
      </c>
      <c r="Q146" s="86">
        <f>0-'Actual Data'!Q32</f>
        <v>95</v>
      </c>
      <c r="R146" s="86">
        <f>0-'Actual Data'!R32</f>
        <v>90</v>
      </c>
      <c r="S146" s="85">
        <f t="shared" ref="S146:X146" si="186">$M145</f>
        <v>86</v>
      </c>
      <c r="T146" s="85">
        <f t="shared" si="186"/>
        <v>86</v>
      </c>
      <c r="U146" s="85">
        <f t="shared" si="186"/>
        <v>86</v>
      </c>
      <c r="V146" s="85">
        <f t="shared" si="186"/>
        <v>86</v>
      </c>
      <c r="W146" s="85">
        <f t="shared" si="186"/>
        <v>86</v>
      </c>
      <c r="X146" s="85">
        <f t="shared" si="186"/>
        <v>86</v>
      </c>
      <c r="Y146" s="85">
        <f t="shared" ref="Y146" si="187">$M145</f>
        <v>86</v>
      </c>
      <c r="Z146" s="85">
        <f t="shared" ref="Z146" si="188">$M145</f>
        <v>86</v>
      </c>
      <c r="AA146" s="85">
        <f t="shared" ref="AA146" si="189">$M145</f>
        <v>86</v>
      </c>
      <c r="AB146" s="85">
        <f t="shared" ref="AB146" si="190">$M145</f>
        <v>86</v>
      </c>
      <c r="AC146" s="85">
        <f t="shared" ref="AC146" si="191">$M145</f>
        <v>86</v>
      </c>
      <c r="AD146" s="85">
        <f t="shared" ref="AD146" si="192">$M145</f>
        <v>86</v>
      </c>
      <c r="AE146" s="85">
        <f t="shared" ref="AE146" si="193">$M145</f>
        <v>86</v>
      </c>
      <c r="AF146" s="85">
        <f t="shared" ref="AF146" si="194">$M145</f>
        <v>86</v>
      </c>
      <c r="AG146" s="85">
        <f t="shared" ref="AG146" si="195">$M145</f>
        <v>86</v>
      </c>
      <c r="AH146" s="85">
        <f t="shared" ref="AH146" si="196">$M145</f>
        <v>86</v>
      </c>
      <c r="AI146" s="85">
        <f t="shared" ref="AI146" si="197">$M145</f>
        <v>86</v>
      </c>
      <c r="AJ146" s="85">
        <f t="shared" ref="AJ146" si="198">$M145</f>
        <v>86</v>
      </c>
      <c r="AK146" s="85">
        <f t="shared" ref="AK146" si="199">$M145</f>
        <v>86</v>
      </c>
      <c r="AL146" s="85">
        <f t="shared" ref="AL146" si="200">$M145</f>
        <v>86</v>
      </c>
    </row>
    <row r="148" spans="2:38" ht="19.5" x14ac:dyDescent="0.35">
      <c r="B148" s="51" t="s">
        <v>214</v>
      </c>
    </row>
    <row r="149" spans="2:38" x14ac:dyDescent="0.35">
      <c r="D149" s="17" t="s">
        <v>315</v>
      </c>
      <c r="K149" s="59" t="str">
        <f t="shared" ref="K149:K153" si="201">CurrencyUnit.In</f>
        <v>MMJPY</v>
      </c>
      <c r="L149" s="60">
        <f t="shared" ref="L149:L152" si="202" xml:space="preserve"> SUM(O149:AL149)</f>
        <v>125.98282506673335</v>
      </c>
      <c r="O149" s="85">
        <f>O$363</f>
        <v>14.891809329902609</v>
      </c>
      <c r="P149" s="85">
        <f t="shared" ref="P149:AL149" si="203">P$363</f>
        <v>14.061345899378777</v>
      </c>
      <c r="Q149" s="85">
        <f t="shared" si="203"/>
        <v>13.210120883091847</v>
      </c>
      <c r="R149" s="85">
        <f t="shared" si="203"/>
        <v>12.337615241397749</v>
      </c>
      <c r="S149" s="85">
        <f t="shared" si="203"/>
        <v>11.4432969586613</v>
      </c>
      <c r="T149" s="85">
        <f t="shared" si="203"/>
        <v>10.526620718856435</v>
      </c>
      <c r="U149" s="85">
        <f t="shared" si="203"/>
        <v>9.5870275730564494</v>
      </c>
      <c r="V149" s="85">
        <f t="shared" si="203"/>
        <v>8.6239445986114642</v>
      </c>
      <c r="W149" s="85">
        <f t="shared" si="203"/>
        <v>7.6367845498053546</v>
      </c>
      <c r="X149" s="85">
        <f t="shared" si="203"/>
        <v>6.6249454997790922</v>
      </c>
      <c r="Y149" s="85">
        <f t="shared" si="203"/>
        <v>5.5878104735021736</v>
      </c>
      <c r="Z149" s="85">
        <f t="shared" si="203"/>
        <v>4.5247470715683313</v>
      </c>
      <c r="AA149" s="85">
        <f t="shared" si="203"/>
        <v>3.4351070845861447</v>
      </c>
      <c r="AB149" s="85">
        <f t="shared" si="203"/>
        <v>2.3182260979294016</v>
      </c>
      <c r="AC149" s="85">
        <f t="shared" si="203"/>
        <v>1.1734230866062401</v>
      </c>
      <c r="AD149" s="85">
        <f t="shared" si="203"/>
        <v>0</v>
      </c>
      <c r="AE149" s="85">
        <f t="shared" si="203"/>
        <v>0</v>
      </c>
      <c r="AF149" s="85">
        <f t="shared" si="203"/>
        <v>0</v>
      </c>
      <c r="AG149" s="85">
        <f t="shared" si="203"/>
        <v>0</v>
      </c>
      <c r="AH149" s="85">
        <f t="shared" si="203"/>
        <v>0</v>
      </c>
      <c r="AI149" s="85">
        <f t="shared" si="203"/>
        <v>0</v>
      </c>
      <c r="AJ149" s="85">
        <f t="shared" si="203"/>
        <v>0</v>
      </c>
      <c r="AK149" s="85">
        <f t="shared" si="203"/>
        <v>0</v>
      </c>
      <c r="AL149" s="85">
        <f t="shared" si="203"/>
        <v>0</v>
      </c>
    </row>
    <row r="150" spans="2:38" x14ac:dyDescent="0.35">
      <c r="D150" s="17" t="s">
        <v>316</v>
      </c>
      <c r="K150" s="59" t="str">
        <f t="shared" si="201"/>
        <v>MMJPY</v>
      </c>
      <c r="L150" s="60">
        <f t="shared" si="202"/>
        <v>113.17702987579568</v>
      </c>
      <c r="O150" s="85">
        <f>O$382</f>
        <v>10</v>
      </c>
      <c r="P150" s="85">
        <f t="shared" ref="P150:AL150" si="204">P$382</f>
        <v>9.6085287126552572</v>
      </c>
      <c r="Q150" s="85">
        <f t="shared" si="204"/>
        <v>9.2072706431268916</v>
      </c>
      <c r="R150" s="85">
        <f t="shared" si="204"/>
        <v>8.7959811218603203</v>
      </c>
      <c r="S150" s="85">
        <f t="shared" si="204"/>
        <v>8.3744093625620835</v>
      </c>
      <c r="T150" s="85">
        <f t="shared" si="204"/>
        <v>7.9422983092813908</v>
      </c>
      <c r="U150" s="85">
        <f t="shared" si="204"/>
        <v>7.4993844796686808</v>
      </c>
      <c r="V150" s="85">
        <f t="shared" si="204"/>
        <v>7.0453978043156527</v>
      </c>
      <c r="W150" s="85">
        <f t="shared" si="204"/>
        <v>6.5800614620787998</v>
      </c>
      <c r="X150" s="85">
        <f t="shared" si="204"/>
        <v>6.1030917112860257</v>
      </c>
      <c r="Y150" s="85">
        <f t="shared" si="204"/>
        <v>5.6141977167234316</v>
      </c>
      <c r="Z150" s="85">
        <f t="shared" si="204"/>
        <v>5.1130813722967723</v>
      </c>
      <c r="AA150" s="85">
        <f t="shared" si="204"/>
        <v>4.5994371192594476</v>
      </c>
      <c r="AB150" s="85">
        <f t="shared" si="204"/>
        <v>4.0729517598961893</v>
      </c>
      <c r="AC150" s="85">
        <f t="shared" si="204"/>
        <v>3.5333042665488494</v>
      </c>
      <c r="AD150" s="85">
        <f t="shared" si="204"/>
        <v>2.9801655858678258</v>
      </c>
      <c r="AE150" s="85">
        <f t="shared" si="204"/>
        <v>2.4131984381697769</v>
      </c>
      <c r="AF150" s="85">
        <f t="shared" si="204"/>
        <v>1.8320571117792768</v>
      </c>
      <c r="AG150" s="85">
        <f t="shared" si="204"/>
        <v>1.2363872522290142</v>
      </c>
      <c r="AH150" s="85">
        <f t="shared" si="204"/>
        <v>0.6258256461899947</v>
      </c>
      <c r="AI150" s="85">
        <f t="shared" si="204"/>
        <v>0</v>
      </c>
      <c r="AJ150" s="85">
        <f t="shared" si="204"/>
        <v>0</v>
      </c>
      <c r="AK150" s="85">
        <f t="shared" si="204"/>
        <v>0</v>
      </c>
      <c r="AL150" s="85">
        <f t="shared" si="204"/>
        <v>0</v>
      </c>
    </row>
    <row r="151" spans="2:38" x14ac:dyDescent="0.35">
      <c r="D151" s="17" t="s">
        <v>317</v>
      </c>
      <c r="K151" s="59" t="str">
        <f t="shared" si="201"/>
        <v>MMJPY</v>
      </c>
      <c r="L151" s="60">
        <f t="shared" si="202"/>
        <v>240.39706435368458</v>
      </c>
      <c r="O151" s="85">
        <f>O$401</f>
        <v>0</v>
      </c>
      <c r="P151" s="85">
        <f t="shared" ref="P151:AL151" si="205">P$401</f>
        <v>0</v>
      </c>
      <c r="Q151" s="85">
        <f t="shared" si="205"/>
        <v>0</v>
      </c>
      <c r="R151" s="85">
        <f t="shared" si="205"/>
        <v>0</v>
      </c>
      <c r="S151" s="85">
        <f t="shared" si="205"/>
        <v>0</v>
      </c>
      <c r="T151" s="85">
        <f t="shared" si="205"/>
        <v>28.600000000000005</v>
      </c>
      <c r="U151" s="85">
        <f t="shared" si="205"/>
        <v>26.969950972281268</v>
      </c>
      <c r="V151" s="85">
        <f t="shared" si="205"/>
        <v>25.304040865952715</v>
      </c>
      <c r="W151" s="85">
        <f t="shared" si="205"/>
        <v>23.601480737284938</v>
      </c>
      <c r="X151" s="85">
        <f t="shared" si="205"/>
        <v>21.861464285786468</v>
      </c>
      <c r="Y151" s="85">
        <f t="shared" si="205"/>
        <v>20.083167472355036</v>
      </c>
      <c r="Z151" s="85">
        <f t="shared" si="205"/>
        <v>18.265748129028108</v>
      </c>
      <c r="AA151" s="85">
        <f t="shared" si="205"/>
        <v>16.408345560147989</v>
      </c>
      <c r="AB151" s="85">
        <f t="shared" si="205"/>
        <v>14.510080134752508</v>
      </c>
      <c r="AC151" s="85">
        <f t="shared" si="205"/>
        <v>12.570052869998324</v>
      </c>
      <c r="AD151" s="85">
        <f t="shared" si="205"/>
        <v>10.58734500541955</v>
      </c>
      <c r="AE151" s="85">
        <f t="shared" si="205"/>
        <v>8.5610175678200431</v>
      </c>
      <c r="AF151" s="85">
        <f t="shared" si="205"/>
        <v>6.4901109265933448</v>
      </c>
      <c r="AG151" s="85">
        <f t="shared" si="205"/>
        <v>4.37364433925966</v>
      </c>
      <c r="AH151" s="85">
        <f t="shared" si="205"/>
        <v>2.2106154870046355</v>
      </c>
      <c r="AI151" s="85">
        <f t="shared" si="205"/>
        <v>0</v>
      </c>
      <c r="AJ151" s="85">
        <f t="shared" si="205"/>
        <v>0</v>
      </c>
      <c r="AK151" s="85">
        <f t="shared" si="205"/>
        <v>0</v>
      </c>
      <c r="AL151" s="85">
        <f t="shared" si="205"/>
        <v>0</v>
      </c>
    </row>
    <row r="152" spans="2:38" x14ac:dyDescent="0.35">
      <c r="D152" s="17" t="s">
        <v>318</v>
      </c>
      <c r="K152" s="59" t="str">
        <f t="shared" si="201"/>
        <v>MMJPY</v>
      </c>
      <c r="L152" s="60">
        <f t="shared" si="202"/>
        <v>465.29304970060684</v>
      </c>
      <c r="O152" s="85">
        <f>O$420</f>
        <v>0</v>
      </c>
      <c r="P152" s="85">
        <f t="shared" ref="P152:AL152" si="206">P$420</f>
        <v>0</v>
      </c>
      <c r="Q152" s="85">
        <f t="shared" si="206"/>
        <v>0</v>
      </c>
      <c r="R152" s="85">
        <f t="shared" si="206"/>
        <v>0</v>
      </c>
      <c r="S152" s="85">
        <f t="shared" si="206"/>
        <v>0</v>
      </c>
      <c r="T152" s="85">
        <f t="shared" si="206"/>
        <v>0</v>
      </c>
      <c r="U152" s="85">
        <f t="shared" si="206"/>
        <v>55</v>
      </c>
      <c r="V152" s="85">
        <f t="shared" si="206"/>
        <v>51.932844917165653</v>
      </c>
      <c r="W152" s="85">
        <f t="shared" si="206"/>
        <v>48.789010957260444</v>
      </c>
      <c r="X152" s="85">
        <f t="shared" si="206"/>
        <v>45.566581148357614</v>
      </c>
      <c r="Y152" s="85">
        <f t="shared" si="206"/>
        <v>42.26359059423222</v>
      </c>
      <c r="Z152" s="85">
        <f t="shared" si="206"/>
        <v>38.87802527625368</v>
      </c>
      <c r="AA152" s="85">
        <f t="shared" si="206"/>
        <v>35.407820825325672</v>
      </c>
      <c r="AB152" s="85">
        <f t="shared" si="206"/>
        <v>31.850861263124468</v>
      </c>
      <c r="AC152" s="85">
        <f t="shared" si="206"/>
        <v>28.204977711868239</v>
      </c>
      <c r="AD152" s="85">
        <f t="shared" si="206"/>
        <v>24.467947071830597</v>
      </c>
      <c r="AE152" s="85">
        <f t="shared" si="206"/>
        <v>20.637490665792015</v>
      </c>
      <c r="AF152" s="85">
        <f t="shared" si="206"/>
        <v>16.711272849602473</v>
      </c>
      <c r="AG152" s="85">
        <f t="shared" si="206"/>
        <v>12.686899588008192</v>
      </c>
      <c r="AH152" s="85">
        <f t="shared" si="206"/>
        <v>8.5619169948740517</v>
      </c>
      <c r="AI152" s="85">
        <f t="shared" si="206"/>
        <v>4.3338098369115565</v>
      </c>
      <c r="AJ152" s="85">
        <f t="shared" si="206"/>
        <v>0</v>
      </c>
      <c r="AK152" s="85">
        <f t="shared" si="206"/>
        <v>0</v>
      </c>
      <c r="AL152" s="85">
        <f t="shared" si="206"/>
        <v>0</v>
      </c>
    </row>
    <row r="153" spans="2:38" x14ac:dyDescent="0.35">
      <c r="D153" s="8" t="s">
        <v>219</v>
      </c>
      <c r="E153" s="9"/>
      <c r="F153" s="9"/>
      <c r="G153" s="9"/>
      <c r="H153" s="9"/>
      <c r="I153" s="9"/>
      <c r="J153" s="9"/>
      <c r="K153" s="61" t="str">
        <f t="shared" si="201"/>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207">SUM(S149:S152)</f>
        <v>19.817706321223383</v>
      </c>
      <c r="T153" s="13">
        <f t="shared" si="207"/>
        <v>47.068919028137827</v>
      </c>
      <c r="U153" s="13">
        <f t="shared" si="207"/>
        <v>99.056363025006391</v>
      </c>
      <c r="V153" s="13">
        <f t="shared" si="207"/>
        <v>92.906228186045482</v>
      </c>
      <c r="W153" s="13">
        <f t="shared" si="207"/>
        <v>86.607337706429533</v>
      </c>
      <c r="X153" s="13">
        <f t="shared" si="207"/>
        <v>80.156082645209196</v>
      </c>
      <c r="Y153" s="13">
        <f t="shared" si="207"/>
        <v>73.548766256812854</v>
      </c>
      <c r="Z153" s="13">
        <f t="shared" si="207"/>
        <v>66.781601849146895</v>
      </c>
      <c r="AA153" s="13">
        <f t="shared" si="207"/>
        <v>59.850710589319249</v>
      </c>
      <c r="AB153" s="13">
        <f t="shared" si="207"/>
        <v>52.752119255702567</v>
      </c>
      <c r="AC153" s="13">
        <f t="shared" si="207"/>
        <v>45.481757935021655</v>
      </c>
      <c r="AD153" s="13">
        <f t="shared" si="207"/>
        <v>38.035457663117974</v>
      </c>
      <c r="AE153" s="13">
        <f t="shared" si="207"/>
        <v>31.611706671781835</v>
      </c>
      <c r="AF153" s="13">
        <f t="shared" si="207"/>
        <v>25.033440887975097</v>
      </c>
      <c r="AG153" s="13">
        <f t="shared" si="207"/>
        <v>18.296931179496866</v>
      </c>
      <c r="AH153" s="13">
        <f t="shared" si="207"/>
        <v>11.398358128068683</v>
      </c>
      <c r="AI153" s="13">
        <f t="shared" si="207"/>
        <v>4.3338098369115565</v>
      </c>
      <c r="AJ153" s="13">
        <f t="shared" si="207"/>
        <v>0</v>
      </c>
      <c r="AK153" s="13">
        <f t="shared" si="207"/>
        <v>0</v>
      </c>
      <c r="AL153" s="13">
        <f t="shared" si="207"/>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208">AND(P$6&lt;=$M157,$M157&lt;=P$7)</f>
        <v>0</v>
      </c>
      <c r="Q158" s="24" t="b">
        <f t="shared" si="208"/>
        <v>0</v>
      </c>
      <c r="R158" s="24" t="b">
        <f t="shared" si="208"/>
        <v>0</v>
      </c>
      <c r="S158" s="24" t="b">
        <f t="shared" si="208"/>
        <v>0</v>
      </c>
      <c r="T158" s="24" t="b">
        <f t="shared" si="208"/>
        <v>0</v>
      </c>
      <c r="U158" s="24" t="b">
        <f t="shared" si="208"/>
        <v>0</v>
      </c>
      <c r="V158" s="24" t="b">
        <f t="shared" si="208"/>
        <v>1</v>
      </c>
      <c r="W158" s="24" t="b">
        <f t="shared" si="208"/>
        <v>0</v>
      </c>
      <c r="X158" s="24" t="b">
        <f t="shared" si="208"/>
        <v>0</v>
      </c>
      <c r="Y158" s="24" t="b">
        <f t="shared" si="208"/>
        <v>0</v>
      </c>
      <c r="Z158" s="24" t="b">
        <f t="shared" si="208"/>
        <v>0</v>
      </c>
      <c r="AA158" s="24" t="b">
        <f t="shared" si="208"/>
        <v>0</v>
      </c>
      <c r="AB158" s="24" t="b">
        <f t="shared" si="208"/>
        <v>0</v>
      </c>
      <c r="AC158" s="24" t="b">
        <f t="shared" si="208"/>
        <v>0</v>
      </c>
      <c r="AD158" s="24" t="b">
        <f t="shared" si="208"/>
        <v>0</v>
      </c>
      <c r="AE158" s="24" t="b">
        <f t="shared" si="208"/>
        <v>0</v>
      </c>
      <c r="AF158" s="24" t="b">
        <f t="shared" si="208"/>
        <v>0</v>
      </c>
      <c r="AG158" s="24" t="b">
        <f t="shared" si="208"/>
        <v>0</v>
      </c>
      <c r="AH158" s="24" t="b">
        <f t="shared" si="208"/>
        <v>0</v>
      </c>
      <c r="AI158" s="24" t="b">
        <f t="shared" si="208"/>
        <v>0</v>
      </c>
      <c r="AJ158" s="24" t="b">
        <f t="shared" si="208"/>
        <v>0</v>
      </c>
      <c r="AK158" s="24" t="b">
        <f t="shared" si="208"/>
        <v>0</v>
      </c>
      <c r="AL158" s="24" t="b">
        <f t="shared" si="208"/>
        <v>0</v>
      </c>
    </row>
    <row r="160" spans="2:38" x14ac:dyDescent="0.35">
      <c r="C160" s="16" t="s">
        <v>329</v>
      </c>
    </row>
    <row r="161" spans="2:38" x14ac:dyDescent="0.35">
      <c r="D161" s="17" t="s">
        <v>330</v>
      </c>
      <c r="K161" s="59" t="str">
        <f t="shared" ref="K161:K163" si="209">CurrencyUnit.In</f>
        <v>MMJPY</v>
      </c>
      <c r="L161" s="60">
        <f t="shared" ref="L161" si="210"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209"/>
        <v>MMJPY</v>
      </c>
      <c r="L162" s="60">
        <f t="shared" ref="L162" si="211"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209"/>
        <v>MMJPY</v>
      </c>
      <c r="L163" s="62">
        <f xml:space="preserve"> SUM(O163:AL163)</f>
        <v>153.29999999999998</v>
      </c>
      <c r="M163" s="9"/>
      <c r="N163" s="9"/>
      <c r="O163" s="13">
        <f>SUM(O161:O162)</f>
        <v>80.3</v>
      </c>
      <c r="P163" s="13">
        <f t="shared" ref="P163:AL163" si="212">SUM(P161:P162)</f>
        <v>51.099999999999994</v>
      </c>
      <c r="Q163" s="13">
        <f t="shared" si="212"/>
        <v>21.899999999999995</v>
      </c>
      <c r="R163" s="13">
        <f t="shared" si="212"/>
        <v>0</v>
      </c>
      <c r="S163" s="13">
        <f t="shared" si="212"/>
        <v>0</v>
      </c>
      <c r="T163" s="13">
        <f t="shared" si="212"/>
        <v>0</v>
      </c>
      <c r="U163" s="13">
        <f t="shared" si="212"/>
        <v>0</v>
      </c>
      <c r="V163" s="13">
        <f t="shared" si="212"/>
        <v>0</v>
      </c>
      <c r="W163" s="13">
        <f t="shared" si="212"/>
        <v>0</v>
      </c>
      <c r="X163" s="13">
        <f t="shared" si="212"/>
        <v>0</v>
      </c>
      <c r="Y163" s="13">
        <f t="shared" si="212"/>
        <v>0</v>
      </c>
      <c r="Z163" s="13">
        <f t="shared" si="212"/>
        <v>0</v>
      </c>
      <c r="AA163" s="13">
        <f t="shared" si="212"/>
        <v>0</v>
      </c>
      <c r="AB163" s="13">
        <f t="shared" si="212"/>
        <v>0</v>
      </c>
      <c r="AC163" s="13">
        <f t="shared" si="212"/>
        <v>0</v>
      </c>
      <c r="AD163" s="13">
        <f t="shared" si="212"/>
        <v>0</v>
      </c>
      <c r="AE163" s="13">
        <f t="shared" si="212"/>
        <v>0</v>
      </c>
      <c r="AF163" s="13">
        <f t="shared" si="212"/>
        <v>0</v>
      </c>
      <c r="AG163" s="13">
        <f t="shared" si="212"/>
        <v>0</v>
      </c>
      <c r="AH163" s="13">
        <f t="shared" si="212"/>
        <v>0</v>
      </c>
      <c r="AI163" s="13">
        <f t="shared" si="212"/>
        <v>0</v>
      </c>
      <c r="AJ163" s="13">
        <f t="shared" si="212"/>
        <v>0</v>
      </c>
      <c r="AK163" s="13">
        <f t="shared" si="212"/>
        <v>0</v>
      </c>
      <c r="AL163" s="13">
        <f t="shared" si="212"/>
        <v>0</v>
      </c>
    </row>
    <row r="165" spans="2:38" x14ac:dyDescent="0.35">
      <c r="C165" s="16" t="s">
        <v>324</v>
      </c>
    </row>
    <row r="166" spans="2:38" x14ac:dyDescent="0.35">
      <c r="D166" s="17" t="s">
        <v>325</v>
      </c>
      <c r="K166" s="59" t="s">
        <v>21</v>
      </c>
      <c r="O166" s="24" t="b">
        <f>O158</f>
        <v>0</v>
      </c>
      <c r="P166" s="24" t="b">
        <f t="shared" ref="P166:AL166" si="213">P158</f>
        <v>0</v>
      </c>
      <c r="Q166" s="24" t="b">
        <f t="shared" si="213"/>
        <v>0</v>
      </c>
      <c r="R166" s="24" t="b">
        <f t="shared" si="213"/>
        <v>0</v>
      </c>
      <c r="S166" s="24" t="b">
        <f t="shared" si="213"/>
        <v>0</v>
      </c>
      <c r="T166" s="24" t="b">
        <f t="shared" si="213"/>
        <v>0</v>
      </c>
      <c r="U166" s="24" t="b">
        <f t="shared" si="213"/>
        <v>0</v>
      </c>
      <c r="V166" s="24" t="b">
        <f t="shared" si="213"/>
        <v>1</v>
      </c>
      <c r="W166" s="24" t="b">
        <f t="shared" si="213"/>
        <v>0</v>
      </c>
      <c r="X166" s="24" t="b">
        <f t="shared" si="213"/>
        <v>0</v>
      </c>
      <c r="Y166" s="24" t="b">
        <f t="shared" si="213"/>
        <v>0</v>
      </c>
      <c r="Z166" s="24" t="b">
        <f t="shared" si="213"/>
        <v>0</v>
      </c>
      <c r="AA166" s="24" t="b">
        <f t="shared" si="213"/>
        <v>0</v>
      </c>
      <c r="AB166" s="24" t="b">
        <f t="shared" si="213"/>
        <v>0</v>
      </c>
      <c r="AC166" s="24" t="b">
        <f t="shared" si="213"/>
        <v>0</v>
      </c>
      <c r="AD166" s="24" t="b">
        <f t="shared" si="213"/>
        <v>0</v>
      </c>
      <c r="AE166" s="24" t="b">
        <f t="shared" si="213"/>
        <v>0</v>
      </c>
      <c r="AF166" s="24" t="b">
        <f t="shared" si="213"/>
        <v>0</v>
      </c>
      <c r="AG166" s="24" t="b">
        <f t="shared" si="213"/>
        <v>0</v>
      </c>
      <c r="AH166" s="24" t="b">
        <f t="shared" si="213"/>
        <v>0</v>
      </c>
      <c r="AI166" s="24" t="b">
        <f t="shared" si="213"/>
        <v>0</v>
      </c>
      <c r="AJ166" s="24" t="b">
        <f t="shared" si="213"/>
        <v>0</v>
      </c>
      <c r="AK166" s="24" t="b">
        <f t="shared" si="213"/>
        <v>0</v>
      </c>
      <c r="AL166" s="24" t="b">
        <f t="shared" si="213"/>
        <v>0</v>
      </c>
    </row>
    <row r="167" spans="2:38" x14ac:dyDescent="0.35">
      <c r="D167" s="17" t="s">
        <v>326</v>
      </c>
      <c r="K167" s="59" t="str">
        <f>CurrencyUnit.In</f>
        <v>MMJPY</v>
      </c>
      <c r="M167" s="80">
        <v>500</v>
      </c>
    </row>
    <row r="168" spans="2:38" x14ac:dyDescent="0.35">
      <c r="D168" s="17" t="s">
        <v>327</v>
      </c>
      <c r="K168" s="59" t="str">
        <f t="shared" ref="K168:K169" si="214">CurrencyUnit.In</f>
        <v>MMJPY</v>
      </c>
      <c r="L168" s="60">
        <f t="shared" ref="L168" si="215" xml:space="preserve"> SUM(O168:AL168)</f>
        <v>153.29999999999998</v>
      </c>
      <c r="O168" s="85">
        <f>O163</f>
        <v>80.3</v>
      </c>
      <c r="P168" s="85">
        <f>P163</f>
        <v>51.099999999999994</v>
      </c>
      <c r="Q168" s="85">
        <f>Q163</f>
        <v>21.899999999999995</v>
      </c>
      <c r="R168" s="85">
        <f>R163</f>
        <v>0</v>
      </c>
      <c r="S168" s="85">
        <f>S163</f>
        <v>0</v>
      </c>
      <c r="T168" s="85">
        <f t="shared" ref="T168:AL168" si="216">T163</f>
        <v>0</v>
      </c>
      <c r="U168" s="85">
        <f t="shared" si="216"/>
        <v>0</v>
      </c>
      <c r="V168" s="85">
        <f t="shared" si="216"/>
        <v>0</v>
      </c>
      <c r="W168" s="85">
        <f t="shared" si="216"/>
        <v>0</v>
      </c>
      <c r="X168" s="85">
        <f t="shared" si="216"/>
        <v>0</v>
      </c>
      <c r="Y168" s="85">
        <f t="shared" si="216"/>
        <v>0</v>
      </c>
      <c r="Z168" s="85">
        <f t="shared" si="216"/>
        <v>0</v>
      </c>
      <c r="AA168" s="85">
        <f t="shared" si="216"/>
        <v>0</v>
      </c>
      <c r="AB168" s="85">
        <f t="shared" si="216"/>
        <v>0</v>
      </c>
      <c r="AC168" s="85">
        <f t="shared" si="216"/>
        <v>0</v>
      </c>
      <c r="AD168" s="85">
        <f t="shared" si="216"/>
        <v>0</v>
      </c>
      <c r="AE168" s="85">
        <f t="shared" si="216"/>
        <v>0</v>
      </c>
      <c r="AF168" s="85">
        <f t="shared" si="216"/>
        <v>0</v>
      </c>
      <c r="AG168" s="85">
        <f t="shared" si="216"/>
        <v>0</v>
      </c>
      <c r="AH168" s="85">
        <f t="shared" si="216"/>
        <v>0</v>
      </c>
      <c r="AI168" s="85">
        <f t="shared" si="216"/>
        <v>0</v>
      </c>
      <c r="AJ168" s="85">
        <f t="shared" si="216"/>
        <v>0</v>
      </c>
      <c r="AK168" s="85">
        <f t="shared" si="216"/>
        <v>0</v>
      </c>
      <c r="AL168" s="85">
        <f t="shared" si="216"/>
        <v>0</v>
      </c>
    </row>
    <row r="169" spans="2:38" x14ac:dyDescent="0.35">
      <c r="D169" s="8" t="s">
        <v>324</v>
      </c>
      <c r="E169" s="9"/>
      <c r="F169" s="9"/>
      <c r="G169" s="9"/>
      <c r="H169" s="9"/>
      <c r="I169" s="9"/>
      <c r="J169" s="9"/>
      <c r="K169" s="61" t="str">
        <f t="shared" si="214"/>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17">IF(T166,$M167-T168,0)</f>
        <v>0</v>
      </c>
      <c r="U169" s="13">
        <f t="shared" si="217"/>
        <v>0</v>
      </c>
      <c r="V169" s="13">
        <f t="shared" si="217"/>
        <v>500</v>
      </c>
      <c r="W169" s="13">
        <f t="shared" si="217"/>
        <v>0</v>
      </c>
      <c r="X169" s="13">
        <f t="shared" si="217"/>
        <v>0</v>
      </c>
      <c r="Y169" s="13">
        <f t="shared" si="217"/>
        <v>0</v>
      </c>
      <c r="Z169" s="13">
        <f t="shared" si="217"/>
        <v>0</v>
      </c>
      <c r="AA169" s="13">
        <f t="shared" si="217"/>
        <v>0</v>
      </c>
      <c r="AB169" s="13">
        <f t="shared" si="217"/>
        <v>0</v>
      </c>
      <c r="AC169" s="13">
        <f t="shared" si="217"/>
        <v>0</v>
      </c>
      <c r="AD169" s="13">
        <f t="shared" si="217"/>
        <v>0</v>
      </c>
      <c r="AE169" s="13">
        <f t="shared" si="217"/>
        <v>0</v>
      </c>
      <c r="AF169" s="13">
        <f t="shared" si="217"/>
        <v>0</v>
      </c>
      <c r="AG169" s="13">
        <f t="shared" si="217"/>
        <v>0</v>
      </c>
      <c r="AH169" s="13">
        <f t="shared" si="217"/>
        <v>0</v>
      </c>
      <c r="AI169" s="13">
        <f t="shared" si="217"/>
        <v>0</v>
      </c>
      <c r="AJ169" s="13">
        <f t="shared" si="217"/>
        <v>0</v>
      </c>
      <c r="AK169" s="13">
        <f t="shared" si="217"/>
        <v>0</v>
      </c>
      <c r="AL169" s="13">
        <f t="shared" si="217"/>
        <v>0</v>
      </c>
    </row>
    <row r="171" spans="2:38" ht="19.5" x14ac:dyDescent="0.35">
      <c r="B171" s="51" t="s">
        <v>217</v>
      </c>
    </row>
    <row r="172" spans="2:38" x14ac:dyDescent="0.35">
      <c r="D172" s="17" t="s">
        <v>216</v>
      </c>
      <c r="K172" s="59" t="str">
        <f t="shared" ref="K172" si="218">CurrencyUnit.In</f>
        <v>MMJPY</v>
      </c>
      <c r="L172" s="60">
        <f t="shared" ref="L172" si="219" xml:space="preserve"> SUM(O172:AL172)</f>
        <v>25282.8457429671</v>
      </c>
      <c r="O172" s="85">
        <f>O$37</f>
        <v>458.21374622565298</v>
      </c>
      <c r="P172" s="85">
        <f t="shared" ref="P172:AL172" si="220">P$37</f>
        <v>413.86901427685495</v>
      </c>
      <c r="Q172" s="85">
        <f t="shared" si="220"/>
        <v>584.18260847378122</v>
      </c>
      <c r="R172" s="85">
        <f t="shared" si="220"/>
        <v>686.76640363674198</v>
      </c>
      <c r="S172" s="85">
        <f t="shared" si="220"/>
        <v>1155.3421547898874</v>
      </c>
      <c r="T172" s="85">
        <f t="shared" si="220"/>
        <v>1228.7720145472044</v>
      </c>
      <c r="U172" s="85">
        <f t="shared" si="220"/>
        <v>1058.3796412701231</v>
      </c>
      <c r="V172" s="85">
        <f t="shared" si="220"/>
        <v>1443.7780819267086</v>
      </c>
      <c r="W172" s="85">
        <f t="shared" si="220"/>
        <v>315.20896464857134</v>
      </c>
      <c r="X172" s="85">
        <f t="shared" si="220"/>
        <v>233.3033070092178</v>
      </c>
      <c r="Y172" s="85">
        <f t="shared" si="220"/>
        <v>314.19635742815422</v>
      </c>
      <c r="Z172" s="85">
        <f t="shared" si="220"/>
        <v>674.61897892287175</v>
      </c>
      <c r="AA172" s="85">
        <f t="shared" si="220"/>
        <v>1110.6249645054781</v>
      </c>
      <c r="AB172" s="85">
        <f t="shared" si="220"/>
        <v>1383.2719075264808</v>
      </c>
      <c r="AC172" s="85">
        <f t="shared" si="220"/>
        <v>1155.3622851263804</v>
      </c>
      <c r="AD172" s="85">
        <f t="shared" si="220"/>
        <v>1214.8745585195222</v>
      </c>
      <c r="AE172" s="85">
        <f t="shared" si="220"/>
        <v>1515.1312251194499</v>
      </c>
      <c r="AF172" s="85">
        <f t="shared" si="220"/>
        <v>1531.0145365930082</v>
      </c>
      <c r="AG172" s="85">
        <f t="shared" si="220"/>
        <v>1556.2533212871438</v>
      </c>
      <c r="AH172" s="85">
        <f t="shared" si="220"/>
        <v>1462.0768385602703</v>
      </c>
      <c r="AI172" s="85">
        <f t="shared" si="220"/>
        <v>1333.8350721516433</v>
      </c>
      <c r="AJ172" s="85">
        <f t="shared" si="220"/>
        <v>1466.6099770180335</v>
      </c>
      <c r="AK172" s="85">
        <f t="shared" si="220"/>
        <v>1478.5301852288983</v>
      </c>
      <c r="AL172" s="85">
        <f t="shared" si="220"/>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21">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22">T172*$M173</f>
        <v>376.24999085435405</v>
      </c>
      <c r="U174" s="13">
        <f t="shared" si="222"/>
        <v>324.07584615691172</v>
      </c>
      <c r="V174" s="13">
        <f t="shared" si="222"/>
        <v>442.08484868595821</v>
      </c>
      <c r="W174" s="13">
        <f t="shared" si="222"/>
        <v>96.516984975392546</v>
      </c>
      <c r="X174" s="13">
        <f t="shared" si="222"/>
        <v>71.437472606222499</v>
      </c>
      <c r="Y174" s="13">
        <f t="shared" si="222"/>
        <v>96.20692464450083</v>
      </c>
      <c r="Z174" s="13">
        <f t="shared" si="222"/>
        <v>206.56833134618336</v>
      </c>
      <c r="AA174" s="13">
        <f t="shared" si="222"/>
        <v>340.07336413157742</v>
      </c>
      <c r="AB174" s="13">
        <f t="shared" si="222"/>
        <v>423.55785808460848</v>
      </c>
      <c r="AC174" s="13">
        <f t="shared" si="222"/>
        <v>353.77193170569768</v>
      </c>
      <c r="AD174" s="13">
        <f t="shared" si="222"/>
        <v>371.99458981867775</v>
      </c>
      <c r="AE174" s="13">
        <f t="shared" si="222"/>
        <v>463.93318113157562</v>
      </c>
      <c r="AF174" s="13">
        <f t="shared" si="222"/>
        <v>468.79665110477913</v>
      </c>
      <c r="AG174" s="13">
        <f t="shared" si="222"/>
        <v>476.52476697812347</v>
      </c>
      <c r="AH174" s="13">
        <f t="shared" si="222"/>
        <v>447.68792796715479</v>
      </c>
      <c r="AI174" s="13">
        <f t="shared" si="222"/>
        <v>408.4202990928332</v>
      </c>
      <c r="AJ174" s="13">
        <f t="shared" si="222"/>
        <v>449.07597496292192</v>
      </c>
      <c r="AK174" s="13">
        <f t="shared" si="222"/>
        <v>452.72594271708869</v>
      </c>
      <c r="AL174" s="13">
        <f t="shared" si="222"/>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23">CurrencyUnit.In</f>
        <v>MMJPY</v>
      </c>
      <c r="L182" s="60">
        <f t="shared" ref="L182" si="224"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25">CurrencyUnit.In</f>
        <v>MMJPY</v>
      </c>
      <c r="L184" s="62">
        <f xml:space="preserve"> SUM(O184:AL184)</f>
        <v>862.58333333333337</v>
      </c>
      <c r="M184" s="9"/>
      <c r="N184" s="9"/>
      <c r="O184" s="13">
        <f>O182/$M183</f>
        <v>244.41666666666666</v>
      </c>
      <c r="P184" s="13">
        <f t="shared" ref="P184" si="226">P182/$M183</f>
        <v>207.66666666666666</v>
      </c>
      <c r="Q184" s="13">
        <f t="shared" ref="Q184" si="227">Q182/$M183</f>
        <v>208.66666666666666</v>
      </c>
      <c r="R184" s="13">
        <f t="shared" ref="R184" si="228">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29">CurrencyUnit.In</f>
        <v>MMJPY</v>
      </c>
      <c r="L187" s="60">
        <f t="shared" ref="L187:L188" si="230"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29"/>
        <v>MMJPY</v>
      </c>
      <c r="L188" s="60">
        <f t="shared" si="230"/>
        <v>862.58333333333337</v>
      </c>
      <c r="O188" s="85">
        <f>O184</f>
        <v>244.41666666666666</v>
      </c>
      <c r="P188" s="85">
        <f t="shared" ref="P188:R188" si="231">P184</f>
        <v>207.66666666666666</v>
      </c>
      <c r="Q188" s="85">
        <f t="shared" si="231"/>
        <v>208.66666666666666</v>
      </c>
      <c r="R188" s="85">
        <f t="shared" si="231"/>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32">P189</f>
        <v>2.3210272873194224</v>
      </c>
      <c r="Q191" s="115">
        <f t="shared" si="232"/>
        <v>1.6198083067092652</v>
      </c>
      <c r="R191" s="115">
        <f t="shared" si="232"/>
        <v>2.269199009083402</v>
      </c>
      <c r="S191" s="96">
        <f>$M190</f>
        <v>1.805150996499127</v>
      </c>
      <c r="T191" s="96">
        <f t="shared" ref="T191:AL191" si="233">$M190</f>
        <v>1.805150996499127</v>
      </c>
      <c r="U191" s="96">
        <f t="shared" si="233"/>
        <v>1.805150996499127</v>
      </c>
      <c r="V191" s="96">
        <f t="shared" si="233"/>
        <v>1.805150996499127</v>
      </c>
      <c r="W191" s="96">
        <f t="shared" si="233"/>
        <v>1.805150996499127</v>
      </c>
      <c r="X191" s="96">
        <f t="shared" si="233"/>
        <v>1.805150996499127</v>
      </c>
      <c r="Y191" s="96">
        <f t="shared" si="233"/>
        <v>1.805150996499127</v>
      </c>
      <c r="Z191" s="96">
        <f t="shared" si="233"/>
        <v>1.805150996499127</v>
      </c>
      <c r="AA191" s="96">
        <f t="shared" si="233"/>
        <v>1.805150996499127</v>
      </c>
      <c r="AB191" s="96">
        <f t="shared" si="233"/>
        <v>1.805150996499127</v>
      </c>
      <c r="AC191" s="96">
        <f t="shared" si="233"/>
        <v>1.805150996499127</v>
      </c>
      <c r="AD191" s="96">
        <f t="shared" si="233"/>
        <v>1.805150996499127</v>
      </c>
      <c r="AE191" s="96">
        <f t="shared" si="233"/>
        <v>1.805150996499127</v>
      </c>
      <c r="AF191" s="96">
        <f t="shared" si="233"/>
        <v>1.805150996499127</v>
      </c>
      <c r="AG191" s="96">
        <f t="shared" si="233"/>
        <v>1.805150996499127</v>
      </c>
      <c r="AH191" s="96">
        <f t="shared" si="233"/>
        <v>1.805150996499127</v>
      </c>
      <c r="AI191" s="96">
        <f t="shared" si="233"/>
        <v>1.805150996499127</v>
      </c>
      <c r="AJ191" s="96">
        <f t="shared" si="233"/>
        <v>1.805150996499127</v>
      </c>
      <c r="AK191" s="96">
        <f t="shared" si="233"/>
        <v>1.805150996499127</v>
      </c>
      <c r="AL191" s="96">
        <f t="shared" si="233"/>
        <v>1.805150996499127</v>
      </c>
    </row>
    <row r="193" spans="2:38" x14ac:dyDescent="0.35">
      <c r="C193" s="16" t="s">
        <v>337</v>
      </c>
    </row>
    <row r="194" spans="2:38" x14ac:dyDescent="0.35">
      <c r="D194" s="17" t="s">
        <v>373</v>
      </c>
      <c r="K194" s="59" t="str">
        <f t="shared" ref="K194" si="234">CurrencyUnit.In</f>
        <v>MMJPY</v>
      </c>
      <c r="L194" s="60">
        <f t="shared" ref="L194" si="235" xml:space="preserve"> SUM(O194:AL194)</f>
        <v>74569.381659155813</v>
      </c>
      <c r="O194" s="85">
        <f>O$21</f>
        <v>2933</v>
      </c>
      <c r="P194" s="85">
        <f t="shared" ref="P194:AL194" si="236">P$21</f>
        <v>2492</v>
      </c>
      <c r="Q194" s="85">
        <f t="shared" si="236"/>
        <v>2504</v>
      </c>
      <c r="R194" s="85">
        <f t="shared" si="236"/>
        <v>2422</v>
      </c>
      <c r="S194" s="85">
        <f t="shared" si="236"/>
        <v>2990.2849999999999</v>
      </c>
      <c r="T194" s="85">
        <f t="shared" si="236"/>
        <v>3045.33864739726</v>
      </c>
      <c r="U194" s="85">
        <f t="shared" si="236"/>
        <v>3234.3123775958907</v>
      </c>
      <c r="V194" s="85">
        <f t="shared" si="236"/>
        <v>3691.7407975381511</v>
      </c>
      <c r="W194" s="85">
        <f t="shared" si="236"/>
        <v>3259.7602183305371</v>
      </c>
      <c r="X194" s="85">
        <f t="shared" si="236"/>
        <v>3290.9332755757723</v>
      </c>
      <c r="Y194" s="85">
        <f t="shared" si="236"/>
        <v>3346.9953731324917</v>
      </c>
      <c r="Z194" s="85">
        <f t="shared" si="236"/>
        <v>3358.1066093066293</v>
      </c>
      <c r="AA194" s="85">
        <f t="shared" si="236"/>
        <v>3234.4526142471786</v>
      </c>
      <c r="AB194" s="85">
        <f t="shared" si="236"/>
        <v>3141.7110476909052</v>
      </c>
      <c r="AC194" s="85">
        <f t="shared" si="236"/>
        <v>3175.9085766537937</v>
      </c>
      <c r="AD194" s="85">
        <f t="shared" si="236"/>
        <v>3117.9146967268716</v>
      </c>
      <c r="AE194" s="85">
        <f t="shared" si="236"/>
        <v>3055.114394826986</v>
      </c>
      <c r="AF194" s="85">
        <f t="shared" si="236"/>
        <v>3094.1194169636819</v>
      </c>
      <c r="AG194" s="85">
        <f t="shared" si="236"/>
        <v>3116.5221941630089</v>
      </c>
      <c r="AH194" s="85">
        <f t="shared" si="236"/>
        <v>3147.6874161046399</v>
      </c>
      <c r="AI194" s="85">
        <f t="shared" si="236"/>
        <v>3179.1642902656854</v>
      </c>
      <c r="AJ194" s="85">
        <f t="shared" si="236"/>
        <v>3219.7530727112689</v>
      </c>
      <c r="AK194" s="85">
        <f t="shared" si="236"/>
        <v>3243.0654925000254</v>
      </c>
      <c r="AL194" s="85">
        <f t="shared" si="236"/>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37">CurrencyUnit.In</f>
        <v>MMJPY</v>
      </c>
      <c r="L196" s="62"/>
      <c r="M196" s="9"/>
      <c r="N196" s="9"/>
      <c r="O196" s="13">
        <f>O194/$M195</f>
        <v>244.41666666666666</v>
      </c>
      <c r="P196" s="13">
        <f t="shared" ref="P196:AL196" si="238">P194/$M195</f>
        <v>207.66666666666666</v>
      </c>
      <c r="Q196" s="13">
        <f t="shared" si="238"/>
        <v>208.66666666666666</v>
      </c>
      <c r="R196" s="13">
        <f t="shared" si="238"/>
        <v>201.83333333333334</v>
      </c>
      <c r="S196" s="13">
        <f t="shared" si="238"/>
        <v>249.19041666666666</v>
      </c>
      <c r="T196" s="13">
        <f t="shared" si="238"/>
        <v>253.77822061643835</v>
      </c>
      <c r="U196" s="13">
        <f t="shared" si="238"/>
        <v>269.52603146632424</v>
      </c>
      <c r="V196" s="13">
        <f t="shared" si="238"/>
        <v>307.64506646151261</v>
      </c>
      <c r="W196" s="13">
        <f t="shared" si="238"/>
        <v>271.64668486087811</v>
      </c>
      <c r="X196" s="13">
        <f t="shared" si="238"/>
        <v>274.24443963131438</v>
      </c>
      <c r="Y196" s="13">
        <f t="shared" si="238"/>
        <v>278.91628109437431</v>
      </c>
      <c r="Z196" s="13">
        <f t="shared" si="238"/>
        <v>279.84221744221912</v>
      </c>
      <c r="AA196" s="13">
        <f t="shared" si="238"/>
        <v>269.53771785393155</v>
      </c>
      <c r="AB196" s="13">
        <f t="shared" si="238"/>
        <v>261.8092539742421</v>
      </c>
      <c r="AC196" s="13">
        <f t="shared" si="238"/>
        <v>264.65904805448281</v>
      </c>
      <c r="AD196" s="13">
        <f t="shared" si="238"/>
        <v>259.82622472723932</v>
      </c>
      <c r="AE196" s="13">
        <f t="shared" si="238"/>
        <v>254.59286623558216</v>
      </c>
      <c r="AF196" s="13">
        <f t="shared" si="238"/>
        <v>257.8432847469735</v>
      </c>
      <c r="AG196" s="13">
        <f t="shared" si="238"/>
        <v>259.71018284691741</v>
      </c>
      <c r="AH196" s="13">
        <f t="shared" si="238"/>
        <v>262.30728467538665</v>
      </c>
      <c r="AI196" s="13">
        <f t="shared" si="238"/>
        <v>264.93035752214047</v>
      </c>
      <c r="AJ196" s="13">
        <f t="shared" si="238"/>
        <v>268.31275605927243</v>
      </c>
      <c r="AK196" s="13">
        <f t="shared" si="238"/>
        <v>270.25545770833543</v>
      </c>
      <c r="AL196" s="13">
        <f t="shared" si="238"/>
        <v>272.95801228541882</v>
      </c>
    </row>
    <row r="197" spans="2:38" x14ac:dyDescent="0.35">
      <c r="D197" s="17" t="s">
        <v>378</v>
      </c>
      <c r="K197" s="59" t="s">
        <v>375</v>
      </c>
      <c r="L197" s="60"/>
      <c r="O197" s="97">
        <f>O191</f>
        <v>1.0105693828844187</v>
      </c>
      <c r="P197" s="97">
        <f t="shared" ref="P197:AL197" si="239">P191</f>
        <v>2.3210272873194224</v>
      </c>
      <c r="Q197" s="97">
        <f t="shared" si="239"/>
        <v>1.6198083067092652</v>
      </c>
      <c r="R197" s="97">
        <f t="shared" si="239"/>
        <v>2.269199009083402</v>
      </c>
      <c r="S197" s="97">
        <f t="shared" si="239"/>
        <v>1.805150996499127</v>
      </c>
      <c r="T197" s="97">
        <f t="shared" si="239"/>
        <v>1.805150996499127</v>
      </c>
      <c r="U197" s="97">
        <f t="shared" si="239"/>
        <v>1.805150996499127</v>
      </c>
      <c r="V197" s="97">
        <f t="shared" si="239"/>
        <v>1.805150996499127</v>
      </c>
      <c r="W197" s="97">
        <f t="shared" si="239"/>
        <v>1.805150996499127</v>
      </c>
      <c r="X197" s="97">
        <f t="shared" si="239"/>
        <v>1.805150996499127</v>
      </c>
      <c r="Y197" s="97">
        <f t="shared" si="239"/>
        <v>1.805150996499127</v>
      </c>
      <c r="Z197" s="97">
        <f t="shared" si="239"/>
        <v>1.805150996499127</v>
      </c>
      <c r="AA197" s="97">
        <f t="shared" si="239"/>
        <v>1.805150996499127</v>
      </c>
      <c r="AB197" s="97">
        <f t="shared" si="239"/>
        <v>1.805150996499127</v>
      </c>
      <c r="AC197" s="97">
        <f t="shared" si="239"/>
        <v>1.805150996499127</v>
      </c>
      <c r="AD197" s="97">
        <f t="shared" si="239"/>
        <v>1.805150996499127</v>
      </c>
      <c r="AE197" s="97">
        <f t="shared" si="239"/>
        <v>1.805150996499127</v>
      </c>
      <c r="AF197" s="97">
        <f t="shared" si="239"/>
        <v>1.805150996499127</v>
      </c>
      <c r="AG197" s="97">
        <f t="shared" si="239"/>
        <v>1.805150996499127</v>
      </c>
      <c r="AH197" s="97">
        <f t="shared" si="239"/>
        <v>1.805150996499127</v>
      </c>
      <c r="AI197" s="97">
        <f t="shared" si="239"/>
        <v>1.805150996499127</v>
      </c>
      <c r="AJ197" s="97">
        <f t="shared" si="239"/>
        <v>1.805150996499127</v>
      </c>
      <c r="AK197" s="97">
        <f t="shared" si="239"/>
        <v>1.805150996499127</v>
      </c>
      <c r="AL197" s="97">
        <f t="shared" si="239"/>
        <v>1.805150996499127</v>
      </c>
    </row>
    <row r="198" spans="2:38" x14ac:dyDescent="0.35">
      <c r="D198" s="8" t="s">
        <v>379</v>
      </c>
      <c r="E198" s="9"/>
      <c r="F198" s="9"/>
      <c r="G198" s="9"/>
      <c r="H198" s="9"/>
      <c r="I198" s="9"/>
      <c r="J198" s="9"/>
      <c r="K198" s="61" t="str">
        <f t="shared" si="237"/>
        <v>MMJPY</v>
      </c>
      <c r="L198" s="62"/>
      <c r="M198" s="9"/>
      <c r="N198" s="9"/>
      <c r="O198" s="77">
        <f>O196*O197</f>
        <v>247</v>
      </c>
      <c r="P198" s="13">
        <f>P196*P197</f>
        <v>482.00000000000006</v>
      </c>
      <c r="Q198" s="13">
        <f>Q196*Q197</f>
        <v>338</v>
      </c>
      <c r="R198" s="13">
        <f>R196*R197</f>
        <v>458</v>
      </c>
      <c r="S198" s="13">
        <f>S196*S197</f>
        <v>449.82632896386599</v>
      </c>
      <c r="T198" s="13">
        <f t="shared" ref="T198:AL198" si="240">T196*T197</f>
        <v>458.10800783553896</v>
      </c>
      <c r="U198" s="13">
        <f t="shared" si="240"/>
        <v>486.53518428389026</v>
      </c>
      <c r="V198" s="13">
        <f t="shared" si="240"/>
        <v>555.34579829103961</v>
      </c>
      <c r="W198" s="13">
        <f t="shared" si="240"/>
        <v>490.36328387229844</v>
      </c>
      <c r="X198" s="13">
        <f t="shared" si="240"/>
        <v>495.05262348481182</v>
      </c>
      <c r="Y198" s="13">
        <f t="shared" si="240"/>
        <v>503.48600275734043</v>
      </c>
      <c r="Z198" s="13">
        <f t="shared" si="240"/>
        <v>505.15745767834721</v>
      </c>
      <c r="AA198" s="13">
        <f t="shared" si="240"/>
        <v>486.55627997812508</v>
      </c>
      <c r="AB198" s="13">
        <f t="shared" si="240"/>
        <v>472.60523570429615</v>
      </c>
      <c r="AC198" s="13">
        <f t="shared" si="240"/>
        <v>477.74954432805998</v>
      </c>
      <c r="AD198" s="13">
        <f t="shared" si="240"/>
        <v>469.02556848298218</v>
      </c>
      <c r="AE198" s="13">
        <f t="shared" si="240"/>
        <v>459.57856618673009</v>
      </c>
      <c r="AF198" s="13">
        <f t="shared" si="240"/>
        <v>465.44606240160738</v>
      </c>
      <c r="AG198" s="13">
        <f t="shared" si="240"/>
        <v>468.81609536708345</v>
      </c>
      <c r="AH198" s="13">
        <f t="shared" si="240"/>
        <v>473.50425632075439</v>
      </c>
      <c r="AI198" s="13">
        <f t="shared" si="240"/>
        <v>478.23929888396185</v>
      </c>
      <c r="AJ198" s="13">
        <f t="shared" si="240"/>
        <v>484.3450389738228</v>
      </c>
      <c r="AK198" s="13">
        <f t="shared" si="240"/>
        <v>487.85190879152935</v>
      </c>
      <c r="AL198" s="13">
        <f t="shared" si="240"/>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41">CurrencyUnit.In</f>
        <v>MMJPY</v>
      </c>
      <c r="L207" s="60">
        <f t="shared" ref="L207" si="242" xml:space="preserve"> SUM(O207:AL207)</f>
        <v>74569.381659155813</v>
      </c>
      <c r="O207" s="85">
        <f>O$21</f>
        <v>2933</v>
      </c>
      <c r="P207" s="85">
        <f t="shared" ref="P207:AL207" si="243">P$21</f>
        <v>2492</v>
      </c>
      <c r="Q207" s="85">
        <f t="shared" si="243"/>
        <v>2504</v>
      </c>
      <c r="R207" s="85">
        <f t="shared" si="243"/>
        <v>2422</v>
      </c>
      <c r="S207" s="85">
        <f t="shared" si="243"/>
        <v>2990.2849999999999</v>
      </c>
      <c r="T207" s="85">
        <f t="shared" si="243"/>
        <v>3045.33864739726</v>
      </c>
      <c r="U207" s="85">
        <f t="shared" si="243"/>
        <v>3234.3123775958907</v>
      </c>
      <c r="V207" s="85">
        <f t="shared" si="243"/>
        <v>3691.7407975381511</v>
      </c>
      <c r="W207" s="85">
        <f t="shared" si="243"/>
        <v>3259.7602183305371</v>
      </c>
      <c r="X207" s="85">
        <f t="shared" si="243"/>
        <v>3290.9332755757723</v>
      </c>
      <c r="Y207" s="85">
        <f t="shared" si="243"/>
        <v>3346.9953731324917</v>
      </c>
      <c r="Z207" s="85">
        <f t="shared" si="243"/>
        <v>3358.1066093066293</v>
      </c>
      <c r="AA207" s="85">
        <f t="shared" si="243"/>
        <v>3234.4526142471786</v>
      </c>
      <c r="AB207" s="85">
        <f t="shared" si="243"/>
        <v>3141.7110476909052</v>
      </c>
      <c r="AC207" s="85">
        <f t="shared" si="243"/>
        <v>3175.9085766537937</v>
      </c>
      <c r="AD207" s="85">
        <f t="shared" si="243"/>
        <v>3117.9146967268716</v>
      </c>
      <c r="AE207" s="85">
        <f t="shared" si="243"/>
        <v>3055.114394826986</v>
      </c>
      <c r="AF207" s="85">
        <f t="shared" si="243"/>
        <v>3094.1194169636819</v>
      </c>
      <c r="AG207" s="85">
        <f t="shared" si="243"/>
        <v>3116.5221941630089</v>
      </c>
      <c r="AH207" s="85">
        <f t="shared" si="243"/>
        <v>3147.6874161046399</v>
      </c>
      <c r="AI207" s="85">
        <f t="shared" si="243"/>
        <v>3179.1642902656854</v>
      </c>
      <c r="AJ207" s="85">
        <f t="shared" si="243"/>
        <v>3219.7530727112689</v>
      </c>
      <c r="AK207" s="85">
        <f t="shared" si="243"/>
        <v>3243.0654925000254</v>
      </c>
      <c r="AL207" s="85">
        <f t="shared" si="243"/>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44">CurrencyUnit.In</f>
        <v>MMJPY</v>
      </c>
      <c r="L209" s="62">
        <f xml:space="preserve"> SUM(O209:AL209)</f>
        <v>63351.965524960076</v>
      </c>
      <c r="M209" s="9"/>
      <c r="N209" s="9"/>
      <c r="O209" s="77">
        <f>O207*$M208</f>
        <v>2491.791010605672</v>
      </c>
      <c r="P209" s="77">
        <f t="shared" ref="P209:AL209" si="245">P207*$M208</f>
        <v>2117.1303097270147</v>
      </c>
      <c r="Q209" s="77">
        <f t="shared" si="245"/>
        <v>2127.3251587305158</v>
      </c>
      <c r="R209" s="77">
        <f t="shared" si="245"/>
        <v>2057.6603572065928</v>
      </c>
      <c r="S209" s="77">
        <f t="shared" si="245"/>
        <v>2540.4586710361341</v>
      </c>
      <c r="T209" s="77">
        <f t="shared" si="245"/>
        <v>2587.2306395617211</v>
      </c>
      <c r="U209" s="77">
        <f t="shared" si="245"/>
        <v>2747.7771933120007</v>
      </c>
      <c r="V209" s="77">
        <f t="shared" si="245"/>
        <v>3136.3949992471116</v>
      </c>
      <c r="W209" s="77">
        <f t="shared" si="245"/>
        <v>2769.3969344582388</v>
      </c>
      <c r="X209" s="77">
        <f t="shared" si="245"/>
        <v>2795.8806520909607</v>
      </c>
      <c r="Y209" s="77">
        <f t="shared" si="245"/>
        <v>2843.5093703751513</v>
      </c>
      <c r="Z209" s="77">
        <f t="shared" si="245"/>
        <v>2852.9491516282824</v>
      </c>
      <c r="AA209" s="77">
        <f t="shared" si="245"/>
        <v>2747.8963342690536</v>
      </c>
      <c r="AB209" s="77">
        <f t="shared" si="245"/>
        <v>2669.1058119866093</v>
      </c>
      <c r="AC209" s="77">
        <f t="shared" si="245"/>
        <v>2698.1590323257337</v>
      </c>
      <c r="AD209" s="77">
        <f t="shared" si="245"/>
        <v>2648.8891282438894</v>
      </c>
      <c r="AE209" s="77">
        <f t="shared" si="245"/>
        <v>2595.5358286402561</v>
      </c>
      <c r="AF209" s="77">
        <f t="shared" si="245"/>
        <v>2628.6733545620746</v>
      </c>
      <c r="AG209" s="77">
        <f t="shared" si="245"/>
        <v>2647.7060987959258</v>
      </c>
      <c r="AH209" s="77">
        <f t="shared" si="245"/>
        <v>2674.1831597838855</v>
      </c>
      <c r="AI209" s="77">
        <f t="shared" si="245"/>
        <v>2700.9249913817239</v>
      </c>
      <c r="AJ209" s="77">
        <f t="shared" si="245"/>
        <v>2735.4080337374462</v>
      </c>
      <c r="AK209" s="77">
        <f t="shared" si="245"/>
        <v>2755.2135837084961</v>
      </c>
      <c r="AL209" s="77">
        <f t="shared" si="245"/>
        <v>2782.7657195455813</v>
      </c>
    </row>
    <row r="210" spans="2:38" x14ac:dyDescent="0.35">
      <c r="D210" s="17" t="s">
        <v>396</v>
      </c>
      <c r="K210" s="59" t="str">
        <f t="shared" si="244"/>
        <v>MMJPY</v>
      </c>
      <c r="L210" s="60">
        <f xml:space="preserve"> SUM(O210:AL210)</f>
        <v>9625.5925425860842</v>
      </c>
      <c r="O210" s="85">
        <f>O214</f>
        <v>0</v>
      </c>
      <c r="P210" s="85">
        <f t="shared" ref="P210:AL210" si="246">P214</f>
        <v>0</v>
      </c>
      <c r="Q210" s="85">
        <f t="shared" si="246"/>
        <v>0</v>
      </c>
      <c r="R210" s="85">
        <f t="shared" si="246"/>
        <v>0</v>
      </c>
      <c r="S210" s="85">
        <f t="shared" si="246"/>
        <v>458</v>
      </c>
      <c r="T210" s="85">
        <f t="shared" si="246"/>
        <v>449.82632896386576</v>
      </c>
      <c r="U210" s="85">
        <f t="shared" si="246"/>
        <v>458.10800783553896</v>
      </c>
      <c r="V210" s="85">
        <f t="shared" si="246"/>
        <v>486.53518428388998</v>
      </c>
      <c r="W210" s="85">
        <f t="shared" si="246"/>
        <v>555.3457982910395</v>
      </c>
      <c r="X210" s="85">
        <f t="shared" si="246"/>
        <v>490.36328387229833</v>
      </c>
      <c r="Y210" s="85">
        <f t="shared" si="246"/>
        <v>495.05262348481165</v>
      </c>
      <c r="Z210" s="85">
        <f t="shared" si="246"/>
        <v>503.48600275734043</v>
      </c>
      <c r="AA210" s="85">
        <f t="shared" si="246"/>
        <v>505.15745767834687</v>
      </c>
      <c r="AB210" s="85">
        <f t="shared" si="246"/>
        <v>486.55627997812508</v>
      </c>
      <c r="AC210" s="85">
        <f t="shared" si="246"/>
        <v>472.60523570429586</v>
      </c>
      <c r="AD210" s="85">
        <f t="shared" si="246"/>
        <v>477.74954432805998</v>
      </c>
      <c r="AE210" s="85">
        <f t="shared" si="246"/>
        <v>469.02556848298218</v>
      </c>
      <c r="AF210" s="85">
        <f t="shared" si="246"/>
        <v>459.57856618672986</v>
      </c>
      <c r="AG210" s="85">
        <f t="shared" si="246"/>
        <v>465.44606240160738</v>
      </c>
      <c r="AH210" s="85">
        <f t="shared" si="246"/>
        <v>468.81609536708311</v>
      </c>
      <c r="AI210" s="85">
        <f t="shared" si="246"/>
        <v>473.50425632075439</v>
      </c>
      <c r="AJ210" s="85">
        <f t="shared" si="246"/>
        <v>478.23929888396151</v>
      </c>
      <c r="AK210" s="85">
        <f t="shared" si="246"/>
        <v>484.34503897382274</v>
      </c>
      <c r="AL210" s="85">
        <f t="shared" si="246"/>
        <v>487.85190879152924</v>
      </c>
    </row>
    <row r="211" spans="2:38" x14ac:dyDescent="0.35">
      <c r="D211" s="8" t="s">
        <v>219</v>
      </c>
      <c r="E211" s="9"/>
      <c r="F211" s="9"/>
      <c r="G211" s="9"/>
      <c r="H211" s="9"/>
      <c r="I211" s="9"/>
      <c r="J211" s="9"/>
      <c r="K211" s="61" t="str">
        <f t="shared" si="244"/>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47">SUM(S209:S210)</f>
        <v>2998.4586710361341</v>
      </c>
      <c r="T211" s="77">
        <f t="shared" si="247"/>
        <v>3037.0569685255869</v>
      </c>
      <c r="U211" s="77">
        <f t="shared" si="247"/>
        <v>3205.8852011475396</v>
      </c>
      <c r="V211" s="77">
        <f t="shared" si="247"/>
        <v>3622.9301835310016</v>
      </c>
      <c r="W211" s="77">
        <f t="shared" si="247"/>
        <v>3324.7427327492783</v>
      </c>
      <c r="X211" s="77">
        <f t="shared" si="247"/>
        <v>3286.243935963259</v>
      </c>
      <c r="Y211" s="77">
        <f t="shared" si="247"/>
        <v>3338.561993859963</v>
      </c>
      <c r="Z211" s="77">
        <f t="shared" si="247"/>
        <v>3356.4351543856228</v>
      </c>
      <c r="AA211" s="77">
        <f t="shared" si="247"/>
        <v>3253.0537919474004</v>
      </c>
      <c r="AB211" s="77">
        <f t="shared" si="247"/>
        <v>3155.6620919647344</v>
      </c>
      <c r="AC211" s="77">
        <f t="shared" si="247"/>
        <v>3170.7642680300296</v>
      </c>
      <c r="AD211" s="77">
        <f t="shared" si="247"/>
        <v>3126.6386725719494</v>
      </c>
      <c r="AE211" s="77">
        <f t="shared" si="247"/>
        <v>3064.5613971232383</v>
      </c>
      <c r="AF211" s="77">
        <f t="shared" si="247"/>
        <v>3088.2519207488044</v>
      </c>
      <c r="AG211" s="77">
        <f t="shared" si="247"/>
        <v>3113.1521611975331</v>
      </c>
      <c r="AH211" s="77">
        <f t="shared" si="247"/>
        <v>3142.9992551509686</v>
      </c>
      <c r="AI211" s="77">
        <f t="shared" si="247"/>
        <v>3174.4292477024783</v>
      </c>
      <c r="AJ211" s="77">
        <f t="shared" si="247"/>
        <v>3213.6473326214077</v>
      </c>
      <c r="AK211" s="77">
        <f t="shared" si="247"/>
        <v>3239.5586226823189</v>
      </c>
      <c r="AL211" s="77">
        <f t="shared" si="247"/>
        <v>3270.6176283371105</v>
      </c>
    </row>
    <row r="213" spans="2:38" x14ac:dyDescent="0.35">
      <c r="C213" s="16" t="s">
        <v>392</v>
      </c>
    </row>
    <row r="214" spans="2:38" x14ac:dyDescent="0.35">
      <c r="D214" s="17" t="s">
        <v>393</v>
      </c>
      <c r="K214" s="59" t="str">
        <f t="shared" ref="K214:K217" si="248">CurrencyUnit.In</f>
        <v>MMJPY</v>
      </c>
      <c r="L214" s="60"/>
      <c r="O214" s="73"/>
      <c r="P214" s="73"/>
      <c r="Q214" s="73"/>
      <c r="R214" s="73"/>
      <c r="S214" s="85">
        <f t="shared" ref="S214:AL214" si="249">R217</f>
        <v>458</v>
      </c>
      <c r="T214" s="85">
        <f t="shared" si="249"/>
        <v>449.82632896386576</v>
      </c>
      <c r="U214" s="85">
        <f t="shared" si="249"/>
        <v>458.10800783553896</v>
      </c>
      <c r="V214" s="85">
        <f t="shared" si="249"/>
        <v>486.53518428388998</v>
      </c>
      <c r="W214" s="85">
        <f t="shared" si="249"/>
        <v>555.3457982910395</v>
      </c>
      <c r="X214" s="85">
        <f t="shared" si="249"/>
        <v>490.36328387229833</v>
      </c>
      <c r="Y214" s="85">
        <f t="shared" si="249"/>
        <v>495.05262348481165</v>
      </c>
      <c r="Z214" s="85">
        <f t="shared" si="249"/>
        <v>503.48600275734043</v>
      </c>
      <c r="AA214" s="85">
        <f t="shared" si="249"/>
        <v>505.15745767834687</v>
      </c>
      <c r="AB214" s="85">
        <f t="shared" si="249"/>
        <v>486.55627997812508</v>
      </c>
      <c r="AC214" s="85">
        <f t="shared" si="249"/>
        <v>472.60523570429586</v>
      </c>
      <c r="AD214" s="85">
        <f t="shared" si="249"/>
        <v>477.74954432805998</v>
      </c>
      <c r="AE214" s="85">
        <f t="shared" si="249"/>
        <v>469.02556848298218</v>
      </c>
      <c r="AF214" s="85">
        <f t="shared" si="249"/>
        <v>459.57856618672986</v>
      </c>
      <c r="AG214" s="85">
        <f t="shared" si="249"/>
        <v>465.44606240160738</v>
      </c>
      <c r="AH214" s="85">
        <f t="shared" si="249"/>
        <v>468.81609536708311</v>
      </c>
      <c r="AI214" s="85">
        <f t="shared" si="249"/>
        <v>473.50425632075439</v>
      </c>
      <c r="AJ214" s="85">
        <f t="shared" si="249"/>
        <v>478.23929888396151</v>
      </c>
      <c r="AK214" s="85">
        <f t="shared" si="249"/>
        <v>484.34503897382274</v>
      </c>
      <c r="AL214" s="85">
        <f t="shared" si="249"/>
        <v>487.85190879152924</v>
      </c>
    </row>
    <row r="215" spans="2:38" x14ac:dyDescent="0.35">
      <c r="D215" s="17" t="s">
        <v>373</v>
      </c>
      <c r="K215" s="59" t="str">
        <f t="shared" si="248"/>
        <v>MMJPY</v>
      </c>
      <c r="L215" s="60">
        <f t="shared" ref="L215" si="250" xml:space="preserve"> SUM(O215:AL215)</f>
        <v>64218.381659155806</v>
      </c>
      <c r="O215" s="73"/>
      <c r="P215" s="73"/>
      <c r="Q215" s="73"/>
      <c r="R215" s="73"/>
      <c r="S215" s="85">
        <f t="shared" ref="S215:AL215" si="251">S$21</f>
        <v>2990.2849999999999</v>
      </c>
      <c r="T215" s="85">
        <f t="shared" si="251"/>
        <v>3045.33864739726</v>
      </c>
      <c r="U215" s="85">
        <f t="shared" si="251"/>
        <v>3234.3123775958907</v>
      </c>
      <c r="V215" s="85">
        <f t="shared" si="251"/>
        <v>3691.7407975381511</v>
      </c>
      <c r="W215" s="85">
        <f t="shared" si="251"/>
        <v>3259.7602183305371</v>
      </c>
      <c r="X215" s="85">
        <f t="shared" si="251"/>
        <v>3290.9332755757723</v>
      </c>
      <c r="Y215" s="85">
        <f t="shared" si="251"/>
        <v>3346.9953731324917</v>
      </c>
      <c r="Z215" s="85">
        <f t="shared" si="251"/>
        <v>3358.1066093066293</v>
      </c>
      <c r="AA215" s="85">
        <f t="shared" si="251"/>
        <v>3234.4526142471786</v>
      </c>
      <c r="AB215" s="85">
        <f t="shared" si="251"/>
        <v>3141.7110476909052</v>
      </c>
      <c r="AC215" s="85">
        <f t="shared" si="251"/>
        <v>3175.9085766537937</v>
      </c>
      <c r="AD215" s="85">
        <f t="shared" si="251"/>
        <v>3117.9146967268716</v>
      </c>
      <c r="AE215" s="85">
        <f t="shared" si="251"/>
        <v>3055.114394826986</v>
      </c>
      <c r="AF215" s="85">
        <f t="shared" si="251"/>
        <v>3094.1194169636819</v>
      </c>
      <c r="AG215" s="85">
        <f t="shared" si="251"/>
        <v>3116.5221941630089</v>
      </c>
      <c r="AH215" s="85">
        <f t="shared" si="251"/>
        <v>3147.6874161046399</v>
      </c>
      <c r="AI215" s="85">
        <f t="shared" si="251"/>
        <v>3179.1642902656854</v>
      </c>
      <c r="AJ215" s="85">
        <f t="shared" si="251"/>
        <v>3219.7530727112689</v>
      </c>
      <c r="AK215" s="85">
        <f t="shared" si="251"/>
        <v>3243.0654925000254</v>
      </c>
      <c r="AL215" s="85">
        <f t="shared" si="251"/>
        <v>3275.4961474250258</v>
      </c>
    </row>
    <row r="216" spans="2:38" x14ac:dyDescent="0.35">
      <c r="D216" s="17" t="s">
        <v>394</v>
      </c>
      <c r="K216" s="59" t="str">
        <f t="shared" si="248"/>
        <v>MMJPY</v>
      </c>
      <c r="L216" s="60">
        <f t="shared" ref="L216" si="252" xml:space="preserve"> SUM(O216:AL216)</f>
        <v>-64183.651231276373</v>
      </c>
      <c r="O216" s="73"/>
      <c r="P216" s="73"/>
      <c r="Q216" s="73"/>
      <c r="R216" s="73"/>
      <c r="S216" s="85">
        <f t="shared" ref="S216:AL216" si="253">0-S211</f>
        <v>-2998.4586710361341</v>
      </c>
      <c r="T216" s="85">
        <f t="shared" si="253"/>
        <v>-3037.0569685255869</v>
      </c>
      <c r="U216" s="85">
        <f t="shared" si="253"/>
        <v>-3205.8852011475396</v>
      </c>
      <c r="V216" s="85">
        <f t="shared" si="253"/>
        <v>-3622.9301835310016</v>
      </c>
      <c r="W216" s="85">
        <f t="shared" si="253"/>
        <v>-3324.7427327492783</v>
      </c>
      <c r="X216" s="85">
        <f t="shared" si="253"/>
        <v>-3286.243935963259</v>
      </c>
      <c r="Y216" s="85">
        <f t="shared" si="253"/>
        <v>-3338.561993859963</v>
      </c>
      <c r="Z216" s="85">
        <f t="shared" si="253"/>
        <v>-3356.4351543856228</v>
      </c>
      <c r="AA216" s="85">
        <f t="shared" si="253"/>
        <v>-3253.0537919474004</v>
      </c>
      <c r="AB216" s="85">
        <f t="shared" si="253"/>
        <v>-3155.6620919647344</v>
      </c>
      <c r="AC216" s="85">
        <f t="shared" si="253"/>
        <v>-3170.7642680300296</v>
      </c>
      <c r="AD216" s="85">
        <f t="shared" si="253"/>
        <v>-3126.6386725719494</v>
      </c>
      <c r="AE216" s="85">
        <f t="shared" si="253"/>
        <v>-3064.5613971232383</v>
      </c>
      <c r="AF216" s="85">
        <f t="shared" si="253"/>
        <v>-3088.2519207488044</v>
      </c>
      <c r="AG216" s="85">
        <f t="shared" si="253"/>
        <v>-3113.1521611975331</v>
      </c>
      <c r="AH216" s="85">
        <f t="shared" si="253"/>
        <v>-3142.9992551509686</v>
      </c>
      <c r="AI216" s="85">
        <f t="shared" si="253"/>
        <v>-3174.4292477024783</v>
      </c>
      <c r="AJ216" s="85">
        <f t="shared" si="253"/>
        <v>-3213.6473326214077</v>
      </c>
      <c r="AK216" s="85">
        <f t="shared" si="253"/>
        <v>-3239.5586226823189</v>
      </c>
      <c r="AL216" s="85">
        <f t="shared" si="253"/>
        <v>-3270.6176283371105</v>
      </c>
    </row>
    <row r="217" spans="2:38" x14ac:dyDescent="0.35">
      <c r="D217" s="8" t="s">
        <v>366</v>
      </c>
      <c r="E217" s="9"/>
      <c r="F217" s="9"/>
      <c r="G217" s="9"/>
      <c r="H217" s="9"/>
      <c r="I217" s="9"/>
      <c r="J217" s="9"/>
      <c r="K217" s="61" t="str">
        <f t="shared" si="248"/>
        <v>MMJPY</v>
      </c>
      <c r="L217" s="62"/>
      <c r="M217" s="9"/>
      <c r="N217" s="9"/>
      <c r="O217" s="98">
        <f>'Actual Data'!O$44</f>
        <v>247</v>
      </c>
      <c r="P217" s="98">
        <f>'Actual Data'!P$44</f>
        <v>482</v>
      </c>
      <c r="Q217" s="98">
        <f>'Actual Data'!Q$44</f>
        <v>338</v>
      </c>
      <c r="R217" s="98">
        <f>'Actual Data'!R$44</f>
        <v>458</v>
      </c>
      <c r="S217" s="77">
        <f t="shared" ref="S217:AL217" si="254">SUM(S214:S216)</f>
        <v>449.82632896386576</v>
      </c>
      <c r="T217" s="77">
        <f t="shared" si="254"/>
        <v>458.10800783553896</v>
      </c>
      <c r="U217" s="77">
        <f t="shared" si="254"/>
        <v>486.53518428388998</v>
      </c>
      <c r="V217" s="77">
        <f t="shared" si="254"/>
        <v>555.3457982910395</v>
      </c>
      <c r="W217" s="77">
        <f t="shared" si="254"/>
        <v>490.36328387229833</v>
      </c>
      <c r="X217" s="77">
        <f t="shared" si="254"/>
        <v>495.05262348481165</v>
      </c>
      <c r="Y217" s="77">
        <f t="shared" si="254"/>
        <v>503.48600275734043</v>
      </c>
      <c r="Z217" s="77">
        <f t="shared" si="254"/>
        <v>505.15745767834687</v>
      </c>
      <c r="AA217" s="77">
        <f t="shared" si="254"/>
        <v>486.55627997812508</v>
      </c>
      <c r="AB217" s="77">
        <f t="shared" si="254"/>
        <v>472.60523570429586</v>
      </c>
      <c r="AC217" s="77">
        <f t="shared" si="254"/>
        <v>477.74954432805998</v>
      </c>
      <c r="AD217" s="77">
        <f t="shared" si="254"/>
        <v>469.02556848298218</v>
      </c>
      <c r="AE217" s="77">
        <f t="shared" si="254"/>
        <v>459.57856618672986</v>
      </c>
      <c r="AF217" s="77">
        <f t="shared" si="254"/>
        <v>465.44606240160738</v>
      </c>
      <c r="AG217" s="77">
        <f t="shared" si="254"/>
        <v>468.81609536708311</v>
      </c>
      <c r="AH217" s="77">
        <f t="shared" si="254"/>
        <v>473.50425632075439</v>
      </c>
      <c r="AI217" s="77">
        <f t="shared" si="254"/>
        <v>478.23929888396151</v>
      </c>
      <c r="AJ217" s="77">
        <f t="shared" si="254"/>
        <v>484.34503897382274</v>
      </c>
      <c r="AK217" s="77">
        <f t="shared" si="254"/>
        <v>487.85190879152924</v>
      </c>
      <c r="AL217" s="77">
        <f t="shared" si="254"/>
        <v>492.73042787944451</v>
      </c>
    </row>
    <row r="219" spans="2:38" ht="19.5" x14ac:dyDescent="0.35">
      <c r="B219" s="51" t="s">
        <v>384</v>
      </c>
    </row>
    <row r="220" spans="2:38" x14ac:dyDescent="0.35">
      <c r="C220" s="16" t="s">
        <v>385</v>
      </c>
    </row>
    <row r="221" spans="2:38" x14ac:dyDescent="0.35">
      <c r="D221" s="17" t="s">
        <v>380</v>
      </c>
      <c r="K221" s="59" t="str">
        <f t="shared" ref="K221" si="255">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56"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57">CurrencyUnit.In</f>
        <v>MMJPY</v>
      </c>
      <c r="L223" s="62"/>
      <c r="M223" s="9"/>
      <c r="N223" s="9"/>
      <c r="O223" s="13">
        <f>O221/O222</f>
        <v>34.772519083969463</v>
      </c>
      <c r="P223" s="13">
        <f t="shared" ref="P223:R223" si="258">P221/P222</f>
        <v>16.100000000000001</v>
      </c>
      <c r="Q223" s="13">
        <f t="shared" si="258"/>
        <v>17</v>
      </c>
      <c r="R223" s="13">
        <f t="shared" si="258"/>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59"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60">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61">X227*$M228</f>
        <v>229.54942748091602</v>
      </c>
      <c r="Y229" s="13">
        <f t="shared" si="261"/>
        <v>229.54942748091602</v>
      </c>
      <c r="Z229" s="13">
        <f t="shared" si="261"/>
        <v>229.54942748091602</v>
      </c>
      <c r="AA229" s="13">
        <f t="shared" si="261"/>
        <v>229.54942748091602</v>
      </c>
      <c r="AB229" s="13">
        <f t="shared" si="261"/>
        <v>229.54942748091602</v>
      </c>
      <c r="AC229" s="13">
        <f t="shared" si="261"/>
        <v>229.54942748091602</v>
      </c>
      <c r="AD229" s="13">
        <f t="shared" si="261"/>
        <v>229.54942748091602</v>
      </c>
      <c r="AE229" s="13">
        <f t="shared" si="261"/>
        <v>229.54942748091602</v>
      </c>
      <c r="AF229" s="13">
        <f t="shared" si="261"/>
        <v>229.54942748091602</v>
      </c>
      <c r="AG229" s="13">
        <f t="shared" si="261"/>
        <v>229.54942748091602</v>
      </c>
      <c r="AH229" s="13">
        <f t="shared" si="261"/>
        <v>229.54942748091602</v>
      </c>
      <c r="AI229" s="13">
        <f t="shared" si="261"/>
        <v>229.54942748091602</v>
      </c>
      <c r="AJ229" s="13">
        <f t="shared" si="261"/>
        <v>229.54942748091602</v>
      </c>
      <c r="AK229" s="13">
        <f t="shared" si="261"/>
        <v>229.54942748091602</v>
      </c>
      <c r="AL229" s="13">
        <f t="shared" si="261"/>
        <v>229.54942748091602</v>
      </c>
    </row>
    <row r="231" spans="2:38" ht="19.5" x14ac:dyDescent="0.35">
      <c r="B231" s="51" t="s">
        <v>389</v>
      </c>
    </row>
    <row r="232" spans="2:38" x14ac:dyDescent="0.35">
      <c r="C232" s="16" t="s">
        <v>385</v>
      </c>
    </row>
    <row r="233" spans="2:38" x14ac:dyDescent="0.35">
      <c r="D233" s="17" t="s">
        <v>380</v>
      </c>
      <c r="K233" s="59" t="str">
        <f t="shared" ref="K233" si="262">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63"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64">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65"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66">CurrencyUnit.In</f>
        <v>MMJPY</v>
      </c>
      <c r="L241" s="62"/>
      <c r="M241" s="9"/>
      <c r="N241" s="9"/>
      <c r="O241" s="116">
        <f>'Actual Data'!O$46</f>
        <v>12</v>
      </c>
      <c r="P241" s="98">
        <f>'Actual Data'!P$46</f>
        <v>57</v>
      </c>
      <c r="Q241" s="98">
        <f>'Actual Data'!Q$46</f>
        <v>78</v>
      </c>
      <c r="R241" s="98">
        <f>'Actual Data'!R$46</f>
        <v>25</v>
      </c>
      <c r="S241" s="13">
        <f t="shared" ref="S241:X241" si="267">S239*$M240</f>
        <v>43.343511450381683</v>
      </c>
      <c r="T241" s="13">
        <f t="shared" si="267"/>
        <v>43.343511450381683</v>
      </c>
      <c r="U241" s="13">
        <f t="shared" si="267"/>
        <v>45.504749555578798</v>
      </c>
      <c r="V241" s="13">
        <f t="shared" si="267"/>
        <v>49.83910070061696</v>
      </c>
      <c r="W241" s="13">
        <f t="shared" si="267"/>
        <v>47.677862595419846</v>
      </c>
      <c r="X241" s="13">
        <f t="shared" si="267"/>
        <v>47.677862595419846</v>
      </c>
      <c r="Y241" s="13">
        <f t="shared" ref="Y241:AL241" si="268">Y239*$M240</f>
        <v>47.677862595419846</v>
      </c>
      <c r="Z241" s="13">
        <f t="shared" si="268"/>
        <v>47.677862595419846</v>
      </c>
      <c r="AA241" s="13">
        <f t="shared" si="268"/>
        <v>47.677862595419846</v>
      </c>
      <c r="AB241" s="13">
        <f t="shared" si="268"/>
        <v>47.677862595419846</v>
      </c>
      <c r="AC241" s="13">
        <f t="shared" si="268"/>
        <v>47.677862595419846</v>
      </c>
      <c r="AD241" s="13">
        <f t="shared" si="268"/>
        <v>47.677862595419846</v>
      </c>
      <c r="AE241" s="13">
        <f t="shared" si="268"/>
        <v>47.677862595419846</v>
      </c>
      <c r="AF241" s="13">
        <f t="shared" si="268"/>
        <v>47.677862595419846</v>
      </c>
      <c r="AG241" s="13">
        <f t="shared" si="268"/>
        <v>47.677862595419846</v>
      </c>
      <c r="AH241" s="13">
        <f t="shared" si="268"/>
        <v>47.677862595419846</v>
      </c>
      <c r="AI241" s="13">
        <f t="shared" si="268"/>
        <v>47.677862595419846</v>
      </c>
      <c r="AJ241" s="13">
        <f t="shared" si="268"/>
        <v>47.677862595419846</v>
      </c>
      <c r="AK241" s="13">
        <f t="shared" si="268"/>
        <v>47.677862595419846</v>
      </c>
      <c r="AL241" s="13">
        <f t="shared" si="268"/>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69">CurrencyUnit.In</f>
        <v>MMJPY</v>
      </c>
      <c r="L246" s="60">
        <f t="shared" ref="L246" si="270"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71">CurrencyUnit.In</f>
        <v>MMJPY</v>
      </c>
      <c r="L249" s="60"/>
      <c r="O249" s="73"/>
      <c r="P249" s="73"/>
      <c r="Q249" s="73"/>
      <c r="R249" s="73"/>
      <c r="S249" s="85">
        <f t="shared" ref="S249:AL249" si="272">R252</f>
        <v>1248</v>
      </c>
      <c r="T249" s="85">
        <f t="shared" si="272"/>
        <v>1110.8</v>
      </c>
      <c r="U249" s="85">
        <f t="shared" si="272"/>
        <v>973.59999999999991</v>
      </c>
      <c r="V249" s="85">
        <f t="shared" si="272"/>
        <v>2006.3999999999999</v>
      </c>
      <c r="W249" s="85">
        <f t="shared" si="272"/>
        <v>3589.2</v>
      </c>
      <c r="X249" s="85">
        <f t="shared" si="272"/>
        <v>2762.3722222222223</v>
      </c>
      <c r="Y249" s="85">
        <f t="shared" si="272"/>
        <v>1958.038888888889</v>
      </c>
      <c r="Z249" s="85">
        <f t="shared" si="272"/>
        <v>1153.7055555555557</v>
      </c>
      <c r="AA249" s="85">
        <f t="shared" si="272"/>
        <v>479.37222222222249</v>
      </c>
      <c r="AB249" s="85">
        <f t="shared" si="272"/>
        <v>170.0111111111114</v>
      </c>
      <c r="AC249" s="85">
        <f t="shared" si="272"/>
        <v>101.6111111111114</v>
      </c>
      <c r="AD249" s="85">
        <f t="shared" si="272"/>
        <v>33.211111111111393</v>
      </c>
      <c r="AE249" s="85">
        <f t="shared" si="272"/>
        <v>0.69444444444472708</v>
      </c>
      <c r="AF249" s="85">
        <f t="shared" si="272"/>
        <v>0.69444444444472708</v>
      </c>
      <c r="AG249" s="85">
        <f t="shared" si="272"/>
        <v>0.69444444444472708</v>
      </c>
      <c r="AH249" s="85">
        <f t="shared" si="272"/>
        <v>0.69444444444472708</v>
      </c>
      <c r="AI249" s="85">
        <f t="shared" si="272"/>
        <v>0.69444444444472708</v>
      </c>
      <c r="AJ249" s="85">
        <f t="shared" si="272"/>
        <v>0.69444444444472708</v>
      </c>
      <c r="AK249" s="85">
        <f t="shared" si="272"/>
        <v>0.69444444444472708</v>
      </c>
      <c r="AL249" s="85">
        <f t="shared" si="272"/>
        <v>0.69444444444472708</v>
      </c>
    </row>
    <row r="250" spans="2:38" x14ac:dyDescent="0.35">
      <c r="D250" s="17" t="s">
        <v>399</v>
      </c>
      <c r="K250" s="59" t="str">
        <f t="shared" si="271"/>
        <v>MMJPY</v>
      </c>
      <c r="L250" s="60">
        <f t="shared" ref="L250:L251" si="273" xml:space="preserve"> SUM(O250:AL250)</f>
        <v>3500</v>
      </c>
      <c r="O250" s="73"/>
      <c r="P250" s="73"/>
      <c r="Q250" s="73"/>
      <c r="R250" s="73"/>
      <c r="S250" s="85">
        <f>S246</f>
        <v>0</v>
      </c>
      <c r="T250" s="85">
        <f t="shared" ref="T250:AL250" si="274">T246</f>
        <v>0</v>
      </c>
      <c r="U250" s="85">
        <f t="shared" si="274"/>
        <v>1300</v>
      </c>
      <c r="V250" s="85">
        <f t="shared" si="274"/>
        <v>2200</v>
      </c>
      <c r="W250" s="85">
        <f t="shared" si="274"/>
        <v>0</v>
      </c>
      <c r="X250" s="85">
        <f t="shared" si="274"/>
        <v>0</v>
      </c>
      <c r="Y250" s="85">
        <f t="shared" si="274"/>
        <v>0</v>
      </c>
      <c r="Z250" s="85">
        <f t="shared" si="274"/>
        <v>0</v>
      </c>
      <c r="AA250" s="85">
        <f t="shared" si="274"/>
        <v>0</v>
      </c>
      <c r="AB250" s="85">
        <f t="shared" si="274"/>
        <v>0</v>
      </c>
      <c r="AC250" s="85">
        <f t="shared" si="274"/>
        <v>0</v>
      </c>
      <c r="AD250" s="85">
        <f t="shared" si="274"/>
        <v>0</v>
      </c>
      <c r="AE250" s="85">
        <f t="shared" si="274"/>
        <v>0</v>
      </c>
      <c r="AF250" s="85">
        <f t="shared" si="274"/>
        <v>0</v>
      </c>
      <c r="AG250" s="85">
        <f t="shared" si="274"/>
        <v>0</v>
      </c>
      <c r="AH250" s="85">
        <f t="shared" si="274"/>
        <v>0</v>
      </c>
      <c r="AI250" s="85">
        <f t="shared" si="274"/>
        <v>0</v>
      </c>
      <c r="AJ250" s="85">
        <f t="shared" si="274"/>
        <v>0</v>
      </c>
      <c r="AK250" s="85">
        <f t="shared" si="274"/>
        <v>0</v>
      </c>
      <c r="AL250" s="85">
        <f t="shared" si="274"/>
        <v>0</v>
      </c>
    </row>
    <row r="251" spans="2:38" x14ac:dyDescent="0.35">
      <c r="D251" s="17" t="s">
        <v>400</v>
      </c>
      <c r="K251" s="59" t="str">
        <f t="shared" si="271"/>
        <v>MMJPY</v>
      </c>
      <c r="L251" s="60">
        <f t="shared" si="273"/>
        <v>-4747.3055555555538</v>
      </c>
      <c r="O251" s="73"/>
      <c r="P251" s="73"/>
      <c r="Q251" s="73"/>
      <c r="R251" s="73"/>
      <c r="S251" s="85">
        <f>0-S$112</f>
        <v>-137.19999999999999</v>
      </c>
      <c r="T251" s="85">
        <f t="shared" ref="T251:AL251" si="275">0-T$112</f>
        <v>-137.19999999999999</v>
      </c>
      <c r="U251" s="85">
        <f t="shared" si="275"/>
        <v>-267.2</v>
      </c>
      <c r="V251" s="85">
        <f t="shared" si="275"/>
        <v>-617.20000000000005</v>
      </c>
      <c r="W251" s="85">
        <f t="shared" si="275"/>
        <v>-826.82777777777778</v>
      </c>
      <c r="X251" s="85">
        <f t="shared" si="275"/>
        <v>-804.33333333333326</v>
      </c>
      <c r="Y251" s="85">
        <f t="shared" si="275"/>
        <v>-804.33333333333326</v>
      </c>
      <c r="Z251" s="85">
        <f t="shared" si="275"/>
        <v>-674.33333333333326</v>
      </c>
      <c r="AA251" s="85">
        <f t="shared" si="275"/>
        <v>-309.36111111111109</v>
      </c>
      <c r="AB251" s="85">
        <f t="shared" si="275"/>
        <v>-68.400000000000006</v>
      </c>
      <c r="AC251" s="85">
        <f t="shared" si="275"/>
        <v>-68.400000000000006</v>
      </c>
      <c r="AD251" s="85">
        <f t="shared" si="275"/>
        <v>-32.516666666666666</v>
      </c>
      <c r="AE251" s="85">
        <f t="shared" si="275"/>
        <v>0</v>
      </c>
      <c r="AF251" s="85">
        <f t="shared" si="275"/>
        <v>0</v>
      </c>
      <c r="AG251" s="85">
        <f t="shared" si="275"/>
        <v>0</v>
      </c>
      <c r="AH251" s="85">
        <f t="shared" si="275"/>
        <v>0</v>
      </c>
      <c r="AI251" s="85">
        <f t="shared" si="275"/>
        <v>0</v>
      </c>
      <c r="AJ251" s="85">
        <f t="shared" si="275"/>
        <v>0</v>
      </c>
      <c r="AK251" s="85">
        <f t="shared" si="275"/>
        <v>0</v>
      </c>
      <c r="AL251" s="85">
        <f t="shared" si="275"/>
        <v>0</v>
      </c>
    </row>
    <row r="252" spans="2:38" x14ac:dyDescent="0.35">
      <c r="D252" s="8" t="s">
        <v>366</v>
      </c>
      <c r="E252" s="9"/>
      <c r="F252" s="9"/>
      <c r="G252" s="9"/>
      <c r="H252" s="9"/>
      <c r="I252" s="9"/>
      <c r="J252" s="9"/>
      <c r="K252" s="61" t="str">
        <f t="shared" si="271"/>
        <v>MMJPY</v>
      </c>
      <c r="L252" s="62"/>
      <c r="M252" s="9"/>
      <c r="N252" s="9"/>
      <c r="O252" s="116">
        <f>'Actual Data'!O$47</f>
        <v>1915</v>
      </c>
      <c r="P252" s="98">
        <f>'Actual Data'!P$47</f>
        <v>1573</v>
      </c>
      <c r="Q252" s="98">
        <f>'Actual Data'!Q$47</f>
        <v>1407</v>
      </c>
      <c r="R252" s="98">
        <f>'Actual Data'!R$47</f>
        <v>1248</v>
      </c>
      <c r="S252" s="77">
        <f t="shared" ref="S252:AL252" si="276">SUM(S249:S251)</f>
        <v>1110.8</v>
      </c>
      <c r="T252" s="77">
        <f t="shared" si="276"/>
        <v>973.59999999999991</v>
      </c>
      <c r="U252" s="77">
        <f t="shared" si="276"/>
        <v>2006.3999999999999</v>
      </c>
      <c r="V252" s="77">
        <f t="shared" si="276"/>
        <v>3589.2</v>
      </c>
      <c r="W252" s="77">
        <f t="shared" si="276"/>
        <v>2762.3722222222223</v>
      </c>
      <c r="X252" s="77">
        <f t="shared" si="276"/>
        <v>1958.038888888889</v>
      </c>
      <c r="Y252" s="77">
        <f t="shared" si="276"/>
        <v>1153.7055555555557</v>
      </c>
      <c r="Z252" s="77">
        <f t="shared" si="276"/>
        <v>479.37222222222249</v>
      </c>
      <c r="AA252" s="77">
        <f t="shared" si="276"/>
        <v>170.0111111111114</v>
      </c>
      <c r="AB252" s="77">
        <f t="shared" si="276"/>
        <v>101.6111111111114</v>
      </c>
      <c r="AC252" s="77">
        <f t="shared" si="276"/>
        <v>33.211111111111393</v>
      </c>
      <c r="AD252" s="77">
        <f t="shared" si="276"/>
        <v>0.69444444444472708</v>
      </c>
      <c r="AE252" s="77">
        <f t="shared" si="276"/>
        <v>0.69444444444472708</v>
      </c>
      <c r="AF252" s="77">
        <f t="shared" si="276"/>
        <v>0.69444444444472708</v>
      </c>
      <c r="AG252" s="77">
        <f t="shared" si="276"/>
        <v>0.69444444444472708</v>
      </c>
      <c r="AH252" s="77">
        <f t="shared" si="276"/>
        <v>0.69444444444472708</v>
      </c>
      <c r="AI252" s="77">
        <f t="shared" si="276"/>
        <v>0.69444444444472708</v>
      </c>
      <c r="AJ252" s="77">
        <f t="shared" si="276"/>
        <v>0.69444444444472708</v>
      </c>
      <c r="AK252" s="77">
        <f t="shared" si="276"/>
        <v>0.69444444444472708</v>
      </c>
      <c r="AL252" s="77">
        <f t="shared" si="276"/>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77">CurrencyUnit.In</f>
        <v>MMJPY</v>
      </c>
      <c r="L258" s="62"/>
      <c r="M258" s="95">
        <f>M256/M257</f>
        <v>17.636363636363637</v>
      </c>
    </row>
    <row r="259" spans="2:38" x14ac:dyDescent="0.35">
      <c r="D259" s="17" t="s">
        <v>393</v>
      </c>
      <c r="K259" s="59" t="str">
        <f t="shared" si="277"/>
        <v>MMJPY</v>
      </c>
      <c r="L259" s="60">
        <f xml:space="preserve"> SUM(O259:AL259)</f>
        <v>352.72727272727263</v>
      </c>
      <c r="O259" s="73"/>
      <c r="P259" s="73"/>
      <c r="Q259" s="73"/>
      <c r="R259" s="73"/>
      <c r="S259" s="85">
        <f>$M258</f>
        <v>17.636363636363637</v>
      </c>
      <c r="T259" s="85">
        <f t="shared" ref="T259:AL259" si="278">$M258</f>
        <v>17.636363636363637</v>
      </c>
      <c r="U259" s="85">
        <f t="shared" si="278"/>
        <v>17.636363636363637</v>
      </c>
      <c r="V259" s="85">
        <f t="shared" si="278"/>
        <v>17.636363636363637</v>
      </c>
      <c r="W259" s="85">
        <f t="shared" si="278"/>
        <v>17.636363636363637</v>
      </c>
      <c r="X259" s="85">
        <f t="shared" si="278"/>
        <v>17.636363636363637</v>
      </c>
      <c r="Y259" s="85">
        <f t="shared" si="278"/>
        <v>17.636363636363637</v>
      </c>
      <c r="Z259" s="85">
        <f t="shared" si="278"/>
        <v>17.636363636363637</v>
      </c>
      <c r="AA259" s="85">
        <f t="shared" si="278"/>
        <v>17.636363636363637</v>
      </c>
      <c r="AB259" s="85">
        <f t="shared" si="278"/>
        <v>17.636363636363637</v>
      </c>
      <c r="AC259" s="85">
        <f t="shared" si="278"/>
        <v>17.636363636363637</v>
      </c>
      <c r="AD259" s="85">
        <f t="shared" si="278"/>
        <v>17.636363636363637</v>
      </c>
      <c r="AE259" s="85">
        <f t="shared" si="278"/>
        <v>17.636363636363637</v>
      </c>
      <c r="AF259" s="85">
        <f t="shared" si="278"/>
        <v>17.636363636363637</v>
      </c>
      <c r="AG259" s="85">
        <f t="shared" si="278"/>
        <v>17.636363636363637</v>
      </c>
      <c r="AH259" s="85">
        <f t="shared" si="278"/>
        <v>17.636363636363637</v>
      </c>
      <c r="AI259" s="85">
        <f t="shared" si="278"/>
        <v>17.636363636363637</v>
      </c>
      <c r="AJ259" s="85">
        <f t="shared" si="278"/>
        <v>17.636363636363637</v>
      </c>
      <c r="AK259" s="85">
        <f t="shared" si="278"/>
        <v>17.636363636363637</v>
      </c>
      <c r="AL259" s="85">
        <f t="shared" si="278"/>
        <v>17.636363636363637</v>
      </c>
    </row>
    <row r="261" spans="2:38" x14ac:dyDescent="0.35">
      <c r="C261" s="16" t="s">
        <v>404</v>
      </c>
    </row>
    <row r="262" spans="2:38" x14ac:dyDescent="0.35">
      <c r="D262" s="17" t="s">
        <v>393</v>
      </c>
      <c r="K262" s="59" t="str">
        <f t="shared" ref="K262:K265" si="279">CurrencyUnit.In</f>
        <v>MMJPY</v>
      </c>
      <c r="L262" s="60"/>
      <c r="O262" s="73"/>
      <c r="P262" s="73"/>
      <c r="Q262" s="73"/>
      <c r="R262" s="73"/>
      <c r="S262" s="85">
        <f t="shared" ref="S262:AL262" si="280">R265</f>
        <v>194</v>
      </c>
      <c r="T262" s="85">
        <f t="shared" si="280"/>
        <v>176.36363636363637</v>
      </c>
      <c r="U262" s="85">
        <f t="shared" si="280"/>
        <v>158.72727272727275</v>
      </c>
      <c r="V262" s="85">
        <f t="shared" si="280"/>
        <v>141.09090909090912</v>
      </c>
      <c r="W262" s="85">
        <f t="shared" si="280"/>
        <v>123.45454545454548</v>
      </c>
      <c r="X262" s="85">
        <f t="shared" si="280"/>
        <v>105.81818181818184</v>
      </c>
      <c r="Y262" s="85">
        <f t="shared" si="280"/>
        <v>88.181818181818201</v>
      </c>
      <c r="Z262" s="85">
        <f t="shared" si="280"/>
        <v>70.545454545454561</v>
      </c>
      <c r="AA262" s="85">
        <f t="shared" si="280"/>
        <v>52.909090909090921</v>
      </c>
      <c r="AB262" s="85">
        <f t="shared" si="280"/>
        <v>35.27272727272728</v>
      </c>
      <c r="AC262" s="85">
        <f t="shared" si="280"/>
        <v>17.636363636363644</v>
      </c>
      <c r="AD262" s="85">
        <f t="shared" si="280"/>
        <v>0</v>
      </c>
      <c r="AE262" s="85">
        <f t="shared" si="280"/>
        <v>0</v>
      </c>
      <c r="AF262" s="85">
        <f t="shared" si="280"/>
        <v>0</v>
      </c>
      <c r="AG262" s="85">
        <f t="shared" si="280"/>
        <v>0</v>
      </c>
      <c r="AH262" s="85">
        <f t="shared" si="280"/>
        <v>0</v>
      </c>
      <c r="AI262" s="85">
        <f t="shared" si="280"/>
        <v>0</v>
      </c>
      <c r="AJ262" s="85">
        <f t="shared" si="280"/>
        <v>0</v>
      </c>
      <c r="AK262" s="85">
        <f t="shared" si="280"/>
        <v>0</v>
      </c>
      <c r="AL262" s="85">
        <f t="shared" si="280"/>
        <v>0</v>
      </c>
    </row>
    <row r="263" spans="2:38" x14ac:dyDescent="0.35">
      <c r="D263" s="17" t="s">
        <v>399</v>
      </c>
      <c r="K263" s="59" t="str">
        <f t="shared" si="279"/>
        <v>MMJPY</v>
      </c>
      <c r="L263" s="60">
        <f t="shared" ref="L263:L264" si="281"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79"/>
        <v>MMJPY</v>
      </c>
      <c r="L264" s="60">
        <f t="shared" si="281"/>
        <v>-193.99999999999997</v>
      </c>
      <c r="O264" s="73"/>
      <c r="P264" s="73"/>
      <c r="Q264" s="73"/>
      <c r="R264" s="73"/>
      <c r="S264" s="85">
        <f>0-MIN(S259,S262)</f>
        <v>-17.636363636363637</v>
      </c>
      <c r="T264" s="85">
        <f t="shared" ref="T264:AL264" si="282">0-MIN(T259,T262)</f>
        <v>-17.636363636363637</v>
      </c>
      <c r="U264" s="85">
        <f t="shared" si="282"/>
        <v>-17.636363636363637</v>
      </c>
      <c r="V264" s="85">
        <f t="shared" si="282"/>
        <v>-17.636363636363637</v>
      </c>
      <c r="W264" s="85">
        <f t="shared" si="282"/>
        <v>-17.636363636363637</v>
      </c>
      <c r="X264" s="85">
        <f t="shared" si="282"/>
        <v>-17.636363636363637</v>
      </c>
      <c r="Y264" s="85">
        <f t="shared" si="282"/>
        <v>-17.636363636363637</v>
      </c>
      <c r="Z264" s="85">
        <f t="shared" si="282"/>
        <v>-17.636363636363637</v>
      </c>
      <c r="AA264" s="85">
        <f t="shared" si="282"/>
        <v>-17.636363636363637</v>
      </c>
      <c r="AB264" s="85">
        <f t="shared" si="282"/>
        <v>-17.636363636363637</v>
      </c>
      <c r="AC264" s="85">
        <f t="shared" si="282"/>
        <v>-17.636363636363637</v>
      </c>
      <c r="AD264" s="85">
        <f t="shared" si="282"/>
        <v>0</v>
      </c>
      <c r="AE264" s="85">
        <f t="shared" si="282"/>
        <v>0</v>
      </c>
      <c r="AF264" s="85">
        <f t="shared" si="282"/>
        <v>0</v>
      </c>
      <c r="AG264" s="85">
        <f t="shared" si="282"/>
        <v>0</v>
      </c>
      <c r="AH264" s="85">
        <f t="shared" si="282"/>
        <v>0</v>
      </c>
      <c r="AI264" s="85">
        <f t="shared" si="282"/>
        <v>0</v>
      </c>
      <c r="AJ264" s="85">
        <f t="shared" si="282"/>
        <v>0</v>
      </c>
      <c r="AK264" s="85">
        <f t="shared" si="282"/>
        <v>0</v>
      </c>
      <c r="AL264" s="85">
        <f t="shared" si="282"/>
        <v>0</v>
      </c>
    </row>
    <row r="265" spans="2:38" x14ac:dyDescent="0.35">
      <c r="D265" s="8" t="s">
        <v>366</v>
      </c>
      <c r="E265" s="9"/>
      <c r="F265" s="9"/>
      <c r="G265" s="9"/>
      <c r="H265" s="9"/>
      <c r="I265" s="9"/>
      <c r="J265" s="9"/>
      <c r="K265" s="61" t="str">
        <f t="shared" si="279"/>
        <v>MMJPY</v>
      </c>
      <c r="L265" s="62"/>
      <c r="M265" s="9"/>
      <c r="N265" s="9"/>
      <c r="O265" s="116">
        <f>'Actual Data'!O$48</f>
        <v>247</v>
      </c>
      <c r="P265" s="116">
        <f>'Actual Data'!P$48</f>
        <v>229</v>
      </c>
      <c r="Q265" s="116">
        <f>'Actual Data'!Q$48</f>
        <v>212</v>
      </c>
      <c r="R265" s="116">
        <f>'Actual Data'!R$48</f>
        <v>194</v>
      </c>
      <c r="S265" s="77">
        <f t="shared" ref="S265:AL265" si="283">SUM(S262:S264)</f>
        <v>176.36363636363637</v>
      </c>
      <c r="T265" s="77">
        <f t="shared" si="283"/>
        <v>158.72727272727275</v>
      </c>
      <c r="U265" s="77">
        <f t="shared" si="283"/>
        <v>141.09090909090912</v>
      </c>
      <c r="V265" s="77">
        <f t="shared" si="283"/>
        <v>123.45454545454548</v>
      </c>
      <c r="W265" s="77">
        <f t="shared" si="283"/>
        <v>105.81818181818184</v>
      </c>
      <c r="X265" s="77">
        <f t="shared" si="283"/>
        <v>88.181818181818201</v>
      </c>
      <c r="Y265" s="77">
        <f t="shared" si="283"/>
        <v>70.545454545454561</v>
      </c>
      <c r="Z265" s="77">
        <f t="shared" si="283"/>
        <v>52.909090909090921</v>
      </c>
      <c r="AA265" s="77">
        <f t="shared" si="283"/>
        <v>35.27272727272728</v>
      </c>
      <c r="AB265" s="77">
        <f t="shared" si="283"/>
        <v>17.636363636363644</v>
      </c>
      <c r="AC265" s="77">
        <f t="shared" si="283"/>
        <v>0</v>
      </c>
      <c r="AD265" s="77">
        <f t="shared" si="283"/>
        <v>0</v>
      </c>
      <c r="AE265" s="77">
        <f t="shared" si="283"/>
        <v>0</v>
      </c>
      <c r="AF265" s="77">
        <f t="shared" si="283"/>
        <v>0</v>
      </c>
      <c r="AG265" s="77">
        <f t="shared" si="283"/>
        <v>0</v>
      </c>
      <c r="AH265" s="77">
        <f t="shared" si="283"/>
        <v>0</v>
      </c>
      <c r="AI265" s="77">
        <f t="shared" si="283"/>
        <v>0</v>
      </c>
      <c r="AJ265" s="77">
        <f t="shared" si="283"/>
        <v>0</v>
      </c>
      <c r="AK265" s="77">
        <f t="shared" si="283"/>
        <v>0</v>
      </c>
      <c r="AL265" s="77">
        <f t="shared" si="283"/>
        <v>0</v>
      </c>
    </row>
    <row r="267" spans="2:38" ht="19.5" x14ac:dyDescent="0.35">
      <c r="B267" s="51" t="s">
        <v>409</v>
      </c>
    </row>
    <row r="268" spans="2:38" x14ac:dyDescent="0.35">
      <c r="D268" s="17" t="s">
        <v>410</v>
      </c>
      <c r="K268" s="59" t="str">
        <f t="shared" ref="K268:K269" si="284">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84"/>
        <v>MMJPY</v>
      </c>
      <c r="L269" s="62"/>
      <c r="M269" s="9"/>
      <c r="N269" s="9"/>
      <c r="O269" s="116">
        <f>O268</f>
        <v>15</v>
      </c>
      <c r="P269" s="116">
        <f t="shared" ref="P269:R269" si="285">P268</f>
        <v>15</v>
      </c>
      <c r="Q269" s="116">
        <f t="shared" si="285"/>
        <v>15</v>
      </c>
      <c r="R269" s="116">
        <f t="shared" si="285"/>
        <v>15</v>
      </c>
      <c r="S269" s="77">
        <f>$R268</f>
        <v>15</v>
      </c>
      <c r="T269" s="77">
        <f t="shared" ref="T269:AL269" si="286">$R268</f>
        <v>15</v>
      </c>
      <c r="U269" s="77">
        <f t="shared" si="286"/>
        <v>15</v>
      </c>
      <c r="V269" s="77">
        <f t="shared" si="286"/>
        <v>15</v>
      </c>
      <c r="W269" s="77">
        <f t="shared" si="286"/>
        <v>15</v>
      </c>
      <c r="X269" s="77">
        <f t="shared" si="286"/>
        <v>15</v>
      </c>
      <c r="Y269" s="77">
        <f t="shared" si="286"/>
        <v>15</v>
      </c>
      <c r="Z269" s="77">
        <f t="shared" si="286"/>
        <v>15</v>
      </c>
      <c r="AA269" s="77">
        <f t="shared" si="286"/>
        <v>15</v>
      </c>
      <c r="AB269" s="77">
        <f t="shared" si="286"/>
        <v>15</v>
      </c>
      <c r="AC269" s="77">
        <f t="shared" si="286"/>
        <v>15</v>
      </c>
      <c r="AD269" s="77">
        <f t="shared" si="286"/>
        <v>15</v>
      </c>
      <c r="AE269" s="77">
        <f t="shared" si="286"/>
        <v>15</v>
      </c>
      <c r="AF269" s="77">
        <f t="shared" si="286"/>
        <v>15</v>
      </c>
      <c r="AG269" s="77">
        <f t="shared" si="286"/>
        <v>15</v>
      </c>
      <c r="AH269" s="77">
        <f t="shared" si="286"/>
        <v>15</v>
      </c>
      <c r="AI269" s="77">
        <f t="shared" si="286"/>
        <v>15</v>
      </c>
      <c r="AJ269" s="77">
        <f t="shared" si="286"/>
        <v>15</v>
      </c>
      <c r="AK269" s="77">
        <f t="shared" si="286"/>
        <v>15</v>
      </c>
      <c r="AL269" s="77">
        <f t="shared" si="286"/>
        <v>15</v>
      </c>
    </row>
    <row r="271" spans="2:38" ht="19.5" x14ac:dyDescent="0.35">
      <c r="B271" s="51" t="s">
        <v>411</v>
      </c>
    </row>
    <row r="272" spans="2:38" x14ac:dyDescent="0.35">
      <c r="D272" s="17" t="s">
        <v>412</v>
      </c>
      <c r="K272" s="59" t="str">
        <f t="shared" ref="K272:K273" si="287">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87"/>
        <v>MMJPY</v>
      </c>
      <c r="L273" s="62"/>
      <c r="M273" s="9"/>
      <c r="N273" s="9"/>
      <c r="O273" s="116">
        <f>O272</f>
        <v>79</v>
      </c>
      <c r="P273" s="116">
        <f t="shared" ref="P273" si="288">P272</f>
        <v>17</v>
      </c>
      <c r="Q273" s="116">
        <f t="shared" ref="Q273" si="289">Q272</f>
        <v>63</v>
      </c>
      <c r="R273" s="116">
        <f t="shared" ref="R273" si="290">R272</f>
        <v>28</v>
      </c>
      <c r="S273" s="77">
        <f>$R272</f>
        <v>28</v>
      </c>
      <c r="T273" s="77">
        <f>$R272</f>
        <v>28</v>
      </c>
      <c r="U273" s="77">
        <f>$R272</f>
        <v>28</v>
      </c>
      <c r="V273" s="77">
        <f>$R272</f>
        <v>28</v>
      </c>
      <c r="W273" s="77">
        <f>$R272</f>
        <v>28</v>
      </c>
      <c r="X273" s="77">
        <f t="shared" ref="X273" si="291">$R272</f>
        <v>28</v>
      </c>
      <c r="Y273" s="77">
        <f t="shared" ref="Y273" si="292">$R272</f>
        <v>28</v>
      </c>
      <c r="Z273" s="77">
        <f t="shared" ref="Z273" si="293">$R272</f>
        <v>28</v>
      </c>
      <c r="AA273" s="77">
        <f t="shared" ref="AA273" si="294">$R272</f>
        <v>28</v>
      </c>
      <c r="AB273" s="77">
        <f t="shared" ref="AB273" si="295">$R272</f>
        <v>28</v>
      </c>
      <c r="AC273" s="77">
        <f t="shared" ref="AC273" si="296">$R272</f>
        <v>28</v>
      </c>
      <c r="AD273" s="77">
        <f t="shared" ref="AD273" si="297">$R272</f>
        <v>28</v>
      </c>
      <c r="AE273" s="77">
        <f t="shared" ref="AE273" si="298">$R272</f>
        <v>28</v>
      </c>
      <c r="AF273" s="77">
        <f t="shared" ref="AF273" si="299">$R272</f>
        <v>28</v>
      </c>
      <c r="AG273" s="77">
        <f t="shared" ref="AG273" si="300">$R272</f>
        <v>28</v>
      </c>
      <c r="AH273" s="77">
        <f t="shared" ref="AH273" si="301">$R272</f>
        <v>28</v>
      </c>
      <c r="AI273" s="77">
        <f t="shared" ref="AI273" si="302">$R272</f>
        <v>28</v>
      </c>
      <c r="AJ273" s="77">
        <f t="shared" ref="AJ273" si="303">$R272</f>
        <v>28</v>
      </c>
      <c r="AK273" s="77">
        <f t="shared" ref="AK273" si="304">$R272</f>
        <v>28</v>
      </c>
      <c r="AL273" s="77">
        <f t="shared" ref="AL273" si="305">$R272</f>
        <v>28</v>
      </c>
    </row>
    <row r="275" spans="2:38" ht="19.5" x14ac:dyDescent="0.35">
      <c r="B275" s="51" t="s">
        <v>413</v>
      </c>
    </row>
    <row r="276" spans="2:38" x14ac:dyDescent="0.35">
      <c r="C276" s="16" t="s">
        <v>420</v>
      </c>
    </row>
    <row r="277" spans="2:38" x14ac:dyDescent="0.35">
      <c r="D277" s="17" t="s">
        <v>202</v>
      </c>
      <c r="K277" s="59" t="str">
        <f t="shared" ref="K277:K280" si="306">CurrencyUnit.In</f>
        <v>MMJPY</v>
      </c>
      <c r="L277" s="60">
        <f t="shared" ref="L277:L279" si="307" xml:space="preserve"> SUM(O277:AL277)</f>
        <v>2188</v>
      </c>
      <c r="O277" s="86">
        <f>0-'Actual Data'!O$22</f>
        <v>999</v>
      </c>
      <c r="P277" s="86">
        <f>0-'Actual Data'!P$22</f>
        <v>436</v>
      </c>
      <c r="Q277" s="86">
        <f>0-'Actual Data'!Q$22</f>
        <v>426</v>
      </c>
      <c r="R277" s="86">
        <f>0-'Actual Data'!R$22</f>
        <v>327</v>
      </c>
      <c r="S277" s="73"/>
      <c r="T277" s="73"/>
      <c r="U277" s="73"/>
      <c r="V277" s="73"/>
      <c r="W277" s="73"/>
      <c r="X277" s="73"/>
      <c r="Y277" s="73"/>
      <c r="Z277" s="73"/>
      <c r="AA277" s="73"/>
      <c r="AB277" s="73"/>
      <c r="AC277" s="73"/>
      <c r="AD277" s="73"/>
      <c r="AE277" s="73"/>
      <c r="AF277" s="73"/>
      <c r="AG277" s="73"/>
      <c r="AH277" s="73"/>
      <c r="AI277" s="73"/>
      <c r="AJ277" s="73"/>
      <c r="AK277" s="73"/>
      <c r="AL277" s="73"/>
    </row>
    <row r="278" spans="2:38" x14ac:dyDescent="0.35">
      <c r="D278" s="17" t="s">
        <v>203</v>
      </c>
      <c r="K278" s="59" t="str">
        <f t="shared" si="306"/>
        <v>MMJPY</v>
      </c>
      <c r="L278" s="60">
        <f t="shared" si="307"/>
        <v>76</v>
      </c>
      <c r="O278" s="86">
        <f>0-'Actual Data'!O$23</f>
        <v>18</v>
      </c>
      <c r="P278" s="86">
        <f>0-'Actual Data'!P$23</f>
        <v>19</v>
      </c>
      <c r="Q278" s="86">
        <f>0-'Actual Data'!Q$23</f>
        <v>19</v>
      </c>
      <c r="R278" s="86">
        <f>0-'Actual Data'!R$23</f>
        <v>20</v>
      </c>
      <c r="S278" s="73"/>
      <c r="T278" s="73"/>
      <c r="U278" s="73"/>
      <c r="V278" s="73"/>
      <c r="W278" s="73"/>
      <c r="X278" s="73"/>
      <c r="Y278" s="73"/>
      <c r="Z278" s="73"/>
      <c r="AA278" s="73"/>
      <c r="AB278" s="73"/>
      <c r="AC278" s="73"/>
      <c r="AD278" s="73"/>
      <c r="AE278" s="73"/>
      <c r="AF278" s="73"/>
      <c r="AG278" s="73"/>
      <c r="AH278" s="73"/>
      <c r="AI278" s="73"/>
      <c r="AJ278" s="73"/>
      <c r="AK278" s="73"/>
      <c r="AL278" s="73"/>
    </row>
    <row r="279" spans="2:38" x14ac:dyDescent="0.35">
      <c r="D279" s="17" t="s">
        <v>210</v>
      </c>
      <c r="K279" s="59" t="str">
        <f t="shared" si="306"/>
        <v>MMJPY</v>
      </c>
      <c r="L279" s="60">
        <f t="shared" si="307"/>
        <v>1568</v>
      </c>
      <c r="O279" s="86">
        <f>0-'Actual Data'!O$24</f>
        <v>382</v>
      </c>
      <c r="P279" s="86">
        <f>0-'Actual Data'!P$24</f>
        <v>395</v>
      </c>
      <c r="Q279" s="86">
        <f>0-'Actual Data'!Q$24</f>
        <v>405</v>
      </c>
      <c r="R279" s="86">
        <f>0-'Actual Data'!R$24</f>
        <v>386</v>
      </c>
      <c r="S279" s="73"/>
      <c r="T279" s="73"/>
      <c r="U279" s="73"/>
      <c r="V279" s="73"/>
      <c r="W279" s="73"/>
      <c r="X279" s="73"/>
      <c r="Y279" s="73"/>
      <c r="Z279" s="73"/>
      <c r="AA279" s="73"/>
      <c r="AB279" s="73"/>
      <c r="AC279" s="73"/>
      <c r="AD279" s="73"/>
      <c r="AE279" s="73"/>
      <c r="AF279" s="73"/>
      <c r="AG279" s="73"/>
      <c r="AH279" s="73"/>
      <c r="AI279" s="73"/>
      <c r="AJ279" s="73"/>
      <c r="AK279" s="73"/>
      <c r="AL279" s="73"/>
    </row>
    <row r="280" spans="2:38" x14ac:dyDescent="0.35">
      <c r="D280" s="8" t="s">
        <v>219</v>
      </c>
      <c r="E280" s="9"/>
      <c r="F280" s="9"/>
      <c r="G280" s="9"/>
      <c r="H280" s="9"/>
      <c r="I280" s="9"/>
      <c r="J280" s="9"/>
      <c r="K280" s="61" t="str">
        <f t="shared" si="306"/>
        <v>MMJPY</v>
      </c>
      <c r="L280" s="62">
        <f xml:space="preserve"> SUM(O280:AL280)</f>
        <v>3832</v>
      </c>
      <c r="M280" s="9"/>
      <c r="N280" s="9"/>
      <c r="O280" s="13">
        <f>SUM(O277:O279)</f>
        <v>1399</v>
      </c>
      <c r="P280" s="13">
        <f>SUM(P277:P279)</f>
        <v>850</v>
      </c>
      <c r="Q280" s="13">
        <f>SUM(Q277:Q279)</f>
        <v>850</v>
      </c>
      <c r="R280" s="13">
        <f>SUM(R277:R279)</f>
        <v>733</v>
      </c>
      <c r="S280" s="76"/>
      <c r="T280" s="76"/>
      <c r="U280" s="76"/>
      <c r="V280" s="76"/>
      <c r="W280" s="76"/>
      <c r="X280" s="76"/>
      <c r="Y280" s="76"/>
      <c r="Z280" s="76"/>
      <c r="AA280" s="76"/>
      <c r="AB280" s="76"/>
      <c r="AC280" s="76"/>
      <c r="AD280" s="76"/>
      <c r="AE280" s="76"/>
      <c r="AF280" s="76"/>
      <c r="AG280" s="76"/>
      <c r="AH280" s="76"/>
      <c r="AI280" s="76"/>
      <c r="AJ280" s="76"/>
      <c r="AK280" s="76"/>
      <c r="AL280" s="76"/>
    </row>
    <row r="282" spans="2:38" x14ac:dyDescent="0.35">
      <c r="C282" s="16" t="s">
        <v>416</v>
      </c>
    </row>
    <row r="283" spans="2:38" x14ac:dyDescent="0.35">
      <c r="D283" s="124" t="s">
        <v>420</v>
      </c>
      <c r="K283" s="59" t="str">
        <f t="shared" ref="K283" si="308">CurrencyUnit.In</f>
        <v>MMJPY</v>
      </c>
      <c r="L283" s="60">
        <f t="shared" ref="L283" si="309" xml:space="preserve"> SUM(O283:AL283)</f>
        <v>3832</v>
      </c>
      <c r="O283" s="85">
        <f>O280</f>
        <v>1399</v>
      </c>
      <c r="P283" s="85">
        <f t="shared" ref="P283:R283" si="310">P280</f>
        <v>850</v>
      </c>
      <c r="Q283" s="85">
        <f t="shared" si="310"/>
        <v>850</v>
      </c>
      <c r="R283" s="85">
        <f t="shared" si="310"/>
        <v>733</v>
      </c>
      <c r="S283" s="73"/>
      <c r="T283" s="73"/>
      <c r="U283" s="73"/>
      <c r="V283" s="73"/>
      <c r="W283" s="73"/>
      <c r="X283" s="73"/>
      <c r="Y283" s="73"/>
      <c r="Z283" s="73"/>
      <c r="AA283" s="73"/>
      <c r="AB283" s="73"/>
      <c r="AC283" s="73"/>
      <c r="AD283" s="73"/>
      <c r="AE283" s="73"/>
      <c r="AF283" s="73"/>
      <c r="AG283" s="73"/>
      <c r="AH283" s="73"/>
      <c r="AI283" s="73"/>
      <c r="AJ283" s="73"/>
      <c r="AK283" s="73"/>
      <c r="AL283" s="73"/>
    </row>
    <row r="284" spans="2:38" x14ac:dyDescent="0.35">
      <c r="D284" s="17" t="s">
        <v>376</v>
      </c>
      <c r="K284" s="59" t="s">
        <v>375</v>
      </c>
      <c r="M284" s="94">
        <v>12</v>
      </c>
    </row>
    <row r="285" spans="2:38" x14ac:dyDescent="0.35">
      <c r="D285" s="8" t="s">
        <v>416</v>
      </c>
      <c r="E285" s="9"/>
      <c r="F285" s="9"/>
      <c r="G285" s="9"/>
      <c r="H285" s="9"/>
      <c r="I285" s="9"/>
      <c r="J285" s="9"/>
      <c r="K285" s="61" t="str">
        <f t="shared" ref="K285" si="311">CurrencyUnit.In</f>
        <v>MMJPY</v>
      </c>
      <c r="L285" s="62">
        <f xml:space="preserve"> SUM(O285:AL285)</f>
        <v>319.33333333333331</v>
      </c>
      <c r="M285" s="9"/>
      <c r="N285" s="9"/>
      <c r="O285" s="13">
        <f>O283/$M284</f>
        <v>116.58333333333333</v>
      </c>
      <c r="P285" s="13">
        <f>P283/$M284</f>
        <v>70.833333333333329</v>
      </c>
      <c r="Q285" s="13">
        <f>Q283/$M284</f>
        <v>70.833333333333329</v>
      </c>
      <c r="R285" s="13">
        <f>R283/$M284</f>
        <v>61.083333333333336</v>
      </c>
      <c r="S285" s="76"/>
      <c r="T285" s="76"/>
      <c r="U285" s="76"/>
      <c r="V285" s="76"/>
      <c r="W285" s="76"/>
      <c r="X285" s="76"/>
      <c r="Y285" s="76"/>
      <c r="Z285" s="76"/>
      <c r="AA285" s="76"/>
      <c r="AB285" s="76"/>
      <c r="AC285" s="76"/>
      <c r="AD285" s="76"/>
      <c r="AE285" s="76"/>
      <c r="AF285" s="76"/>
      <c r="AG285" s="76"/>
      <c r="AH285" s="76"/>
      <c r="AI285" s="76"/>
      <c r="AJ285" s="76"/>
      <c r="AK285" s="76"/>
      <c r="AL285" s="76"/>
    </row>
    <row r="287" spans="2:38" x14ac:dyDescent="0.35">
      <c r="C287" s="16" t="s">
        <v>419</v>
      </c>
    </row>
    <row r="288" spans="2:38" x14ac:dyDescent="0.35">
      <c r="D288" s="17" t="s">
        <v>380</v>
      </c>
      <c r="K288" s="59" t="str">
        <f t="shared" ref="K288:K289" si="312">CurrencyUnit.In</f>
        <v>MMJPY</v>
      </c>
      <c r="L288" s="60">
        <f t="shared" ref="L288:L289" si="313" xml:space="preserve"> SUM(O288:AL288)</f>
        <v>1817</v>
      </c>
      <c r="O288" s="117">
        <f>'Actual Data'!O$54</f>
        <v>547</v>
      </c>
      <c r="P288" s="86">
        <f>'Actual Data'!P$54</f>
        <v>588</v>
      </c>
      <c r="Q288" s="86">
        <f>'Actual Data'!Q$54</f>
        <v>433</v>
      </c>
      <c r="R288" s="86">
        <f>'Actual Data'!R$54</f>
        <v>249</v>
      </c>
      <c r="S288" s="73"/>
      <c r="T288" s="73"/>
      <c r="U288" s="73"/>
      <c r="V288" s="73"/>
      <c r="W288" s="73"/>
      <c r="X288" s="73"/>
      <c r="Y288" s="73"/>
      <c r="Z288" s="73"/>
      <c r="AA288" s="73"/>
      <c r="AB288" s="73"/>
      <c r="AC288" s="73"/>
      <c r="AD288" s="73"/>
      <c r="AE288" s="73"/>
      <c r="AF288" s="73"/>
      <c r="AG288" s="73"/>
      <c r="AH288" s="73"/>
      <c r="AI288" s="73"/>
      <c r="AJ288" s="73"/>
      <c r="AK288" s="73"/>
      <c r="AL288" s="73"/>
    </row>
    <row r="289" spans="3:38" x14ac:dyDescent="0.35">
      <c r="D289" s="17" t="s">
        <v>416</v>
      </c>
      <c r="K289" s="59" t="str">
        <f t="shared" si="312"/>
        <v>MMJPY</v>
      </c>
      <c r="L289" s="60">
        <f t="shared" si="313"/>
        <v>319.33333333333331</v>
      </c>
      <c r="O289" s="85">
        <f>O285</f>
        <v>116.58333333333333</v>
      </c>
      <c r="P289" s="85">
        <f t="shared" ref="P289:R289" si="314">P285</f>
        <v>70.833333333333329</v>
      </c>
      <c r="Q289" s="85">
        <f t="shared" si="314"/>
        <v>70.833333333333329</v>
      </c>
      <c r="R289" s="85">
        <f t="shared" si="314"/>
        <v>61.083333333333336</v>
      </c>
      <c r="S289" s="73"/>
      <c r="T289" s="73"/>
      <c r="U289" s="73"/>
      <c r="V289" s="73"/>
      <c r="W289" s="73"/>
      <c r="X289" s="73"/>
      <c r="Y289" s="73"/>
      <c r="Z289" s="73"/>
      <c r="AA289" s="73"/>
      <c r="AB289" s="73"/>
      <c r="AC289" s="73"/>
      <c r="AD289" s="73"/>
      <c r="AE289" s="73"/>
      <c r="AF289" s="73"/>
      <c r="AG289" s="73"/>
      <c r="AH289" s="73"/>
      <c r="AI289" s="73"/>
      <c r="AJ289" s="73"/>
      <c r="AK289" s="73"/>
      <c r="AL289" s="73"/>
    </row>
    <row r="290" spans="3:38" x14ac:dyDescent="0.35">
      <c r="D290" s="8" t="s">
        <v>417</v>
      </c>
      <c r="E290" s="9"/>
      <c r="F290" s="9"/>
      <c r="G290" s="9"/>
      <c r="H290" s="9"/>
      <c r="I290" s="9"/>
      <c r="J290" s="9"/>
      <c r="K290" s="61" t="s">
        <v>374</v>
      </c>
      <c r="L290" s="62"/>
      <c r="M290" s="9"/>
      <c r="N290" s="9"/>
      <c r="O290" s="111">
        <f>O288/O289</f>
        <v>4.6919228020014296</v>
      </c>
      <c r="P290" s="111">
        <f>P288/P289</f>
        <v>8.3011764705882367</v>
      </c>
      <c r="Q290" s="111">
        <f>Q288/Q289</f>
        <v>6.1129411764705885</v>
      </c>
      <c r="R290" s="111">
        <f>R288/R289</f>
        <v>4.076398362892224</v>
      </c>
      <c r="S290" s="112"/>
      <c r="T290" s="112"/>
      <c r="U290" s="112"/>
      <c r="V290" s="112"/>
      <c r="W290" s="112"/>
      <c r="X290" s="112"/>
      <c r="Y290" s="112"/>
      <c r="Z290" s="112"/>
      <c r="AA290" s="112"/>
      <c r="AB290" s="112"/>
      <c r="AC290" s="112"/>
      <c r="AD290" s="112"/>
      <c r="AE290" s="112"/>
      <c r="AF290" s="112"/>
      <c r="AG290" s="112"/>
      <c r="AH290" s="112"/>
      <c r="AI290" s="112"/>
      <c r="AJ290" s="112"/>
      <c r="AK290" s="112"/>
      <c r="AL290" s="112"/>
    </row>
    <row r="291" spans="3:38" x14ac:dyDescent="0.35">
      <c r="D291" s="17" t="s">
        <v>418</v>
      </c>
      <c r="K291" s="59" t="s">
        <v>375</v>
      </c>
      <c r="M291" s="114">
        <f>AVERAGE(O290:AL290)</f>
        <v>5.7956097029881199</v>
      </c>
    </row>
    <row r="292" spans="3:38" x14ac:dyDescent="0.35">
      <c r="D292" s="8" t="s">
        <v>419</v>
      </c>
      <c r="E292" s="9"/>
      <c r="F292" s="9"/>
      <c r="G292" s="9"/>
      <c r="H292" s="9"/>
      <c r="I292" s="9"/>
      <c r="J292" s="9"/>
      <c r="K292" s="61" t="s">
        <v>374</v>
      </c>
      <c r="L292" s="62"/>
      <c r="M292" s="9"/>
      <c r="N292" s="9"/>
      <c r="O292" s="115">
        <f>O290</f>
        <v>4.6919228020014296</v>
      </c>
      <c r="P292" s="115">
        <f t="shared" ref="P292:R292" si="315">P290</f>
        <v>8.3011764705882367</v>
      </c>
      <c r="Q292" s="115">
        <f t="shared" si="315"/>
        <v>6.1129411764705885</v>
      </c>
      <c r="R292" s="115">
        <f t="shared" si="315"/>
        <v>4.076398362892224</v>
      </c>
      <c r="S292" s="96">
        <f>$M291</f>
        <v>5.7956097029881199</v>
      </c>
      <c r="T292" s="96">
        <f>$M291</f>
        <v>5.7956097029881199</v>
      </c>
      <c r="U292" s="96">
        <f>$M291</f>
        <v>5.7956097029881199</v>
      </c>
      <c r="V292" s="96">
        <f>$M291</f>
        <v>5.7956097029881199</v>
      </c>
      <c r="W292" s="96">
        <f>$M291</f>
        <v>5.7956097029881199</v>
      </c>
      <c r="X292" s="96">
        <f t="shared" ref="X292" si="316">$M291</f>
        <v>5.7956097029881199</v>
      </c>
      <c r="Y292" s="96">
        <f t="shared" ref="Y292" si="317">$M291</f>
        <v>5.7956097029881199</v>
      </c>
      <c r="Z292" s="96">
        <f t="shared" ref="Z292" si="318">$M291</f>
        <v>5.7956097029881199</v>
      </c>
      <c r="AA292" s="96">
        <f t="shared" ref="AA292" si="319">$M291</f>
        <v>5.7956097029881199</v>
      </c>
      <c r="AB292" s="96">
        <f t="shared" ref="AB292" si="320">$M291</f>
        <v>5.7956097029881199</v>
      </c>
      <c r="AC292" s="96">
        <f t="shared" ref="AC292" si="321">$M291</f>
        <v>5.7956097029881199</v>
      </c>
      <c r="AD292" s="96">
        <f t="shared" ref="AD292" si="322">$M291</f>
        <v>5.7956097029881199</v>
      </c>
      <c r="AE292" s="96">
        <f t="shared" ref="AE292" si="323">$M291</f>
        <v>5.7956097029881199</v>
      </c>
      <c r="AF292" s="96">
        <f t="shared" ref="AF292" si="324">$M291</f>
        <v>5.7956097029881199</v>
      </c>
      <c r="AG292" s="96">
        <f t="shared" ref="AG292" si="325">$M291</f>
        <v>5.7956097029881199</v>
      </c>
      <c r="AH292" s="96">
        <f t="shared" ref="AH292" si="326">$M291</f>
        <v>5.7956097029881199</v>
      </c>
      <c r="AI292" s="96">
        <f t="shared" ref="AI292" si="327">$M291</f>
        <v>5.7956097029881199</v>
      </c>
      <c r="AJ292" s="96">
        <f t="shared" ref="AJ292" si="328">$M291</f>
        <v>5.7956097029881199</v>
      </c>
      <c r="AK292" s="96">
        <f t="shared" ref="AK292" si="329">$M291</f>
        <v>5.7956097029881199</v>
      </c>
      <c r="AL292" s="96">
        <f t="shared" ref="AL292" si="330">$M291</f>
        <v>5.7956097029881199</v>
      </c>
    </row>
    <row r="294" spans="3:38" x14ac:dyDescent="0.35">
      <c r="C294" s="16" t="s">
        <v>421</v>
      </c>
    </row>
    <row r="295" spans="3:38" x14ac:dyDescent="0.35">
      <c r="D295" s="17" t="s">
        <v>202</v>
      </c>
      <c r="K295" s="59" t="str">
        <f t="shared" ref="K295:K298" si="331">CurrencyUnit.In</f>
        <v>MMJPY</v>
      </c>
      <c r="L295" s="60">
        <f t="shared" ref="L295:L297" si="332" xml:space="preserve"> SUM(O295:AL295)</f>
        <v>7465.8490326101037</v>
      </c>
      <c r="O295" s="85">
        <f>O$89</f>
        <v>999</v>
      </c>
      <c r="P295" s="85">
        <f t="shared" ref="P295:AL295" si="333">P$89</f>
        <v>436</v>
      </c>
      <c r="Q295" s="85">
        <f t="shared" si="333"/>
        <v>426</v>
      </c>
      <c r="R295" s="85">
        <f t="shared" si="333"/>
        <v>327</v>
      </c>
      <c r="S295" s="85">
        <f t="shared" si="333"/>
        <v>336.60400000000004</v>
      </c>
      <c r="T295" s="85">
        <f t="shared" si="333"/>
        <v>347.65198882191788</v>
      </c>
      <c r="U295" s="85">
        <f t="shared" si="333"/>
        <v>416.93880003835625</v>
      </c>
      <c r="V295" s="85">
        <f t="shared" si="333"/>
        <v>591.14230650526042</v>
      </c>
      <c r="W295" s="85">
        <f t="shared" si="333"/>
        <v>677.46947586615897</v>
      </c>
      <c r="X295" s="85">
        <f t="shared" si="333"/>
        <v>646.45230276623181</v>
      </c>
      <c r="Y295" s="85">
        <f t="shared" si="333"/>
        <v>664.0266208332373</v>
      </c>
      <c r="Z295" s="85">
        <f t="shared" si="333"/>
        <v>614.58154060148922</v>
      </c>
      <c r="AA295" s="85">
        <f t="shared" si="333"/>
        <v>401.30757230317624</v>
      </c>
      <c r="AB295" s="85">
        <f t="shared" si="333"/>
        <v>229.63075748144456</v>
      </c>
      <c r="AC295" s="85">
        <f t="shared" si="333"/>
        <v>235.87345157144563</v>
      </c>
      <c r="AD295" s="85">
        <f t="shared" si="333"/>
        <v>116.17021582138462</v>
      </c>
      <c r="AE295" s="85">
        <f t="shared" si="333"/>
        <v>0</v>
      </c>
      <c r="AF295" s="85">
        <f t="shared" si="333"/>
        <v>0</v>
      </c>
      <c r="AG295" s="85">
        <f t="shared" si="333"/>
        <v>0</v>
      </c>
      <c r="AH295" s="85">
        <f t="shared" si="333"/>
        <v>0</v>
      </c>
      <c r="AI295" s="85">
        <f t="shared" si="333"/>
        <v>0</v>
      </c>
      <c r="AJ295" s="85">
        <f t="shared" si="333"/>
        <v>0</v>
      </c>
      <c r="AK295" s="85">
        <f t="shared" si="333"/>
        <v>0</v>
      </c>
      <c r="AL295" s="85">
        <f t="shared" si="333"/>
        <v>0</v>
      </c>
    </row>
    <row r="296" spans="3:38" x14ac:dyDescent="0.35">
      <c r="D296" s="17" t="s">
        <v>203</v>
      </c>
      <c r="K296" s="59" t="str">
        <f t="shared" si="331"/>
        <v>MMJPY</v>
      </c>
      <c r="L296" s="60">
        <f t="shared" si="332"/>
        <v>476</v>
      </c>
      <c r="O296" s="85">
        <f>O$93</f>
        <v>18</v>
      </c>
      <c r="P296" s="85">
        <f t="shared" ref="P296:AL296" si="334">P$93</f>
        <v>19</v>
      </c>
      <c r="Q296" s="85">
        <f t="shared" si="334"/>
        <v>19</v>
      </c>
      <c r="R296" s="85">
        <f t="shared" si="334"/>
        <v>20</v>
      </c>
      <c r="S296" s="85">
        <f t="shared" si="334"/>
        <v>20</v>
      </c>
      <c r="T296" s="85">
        <f t="shared" si="334"/>
        <v>20</v>
      </c>
      <c r="U296" s="85">
        <f t="shared" si="334"/>
        <v>20</v>
      </c>
      <c r="V296" s="85">
        <f t="shared" si="334"/>
        <v>20</v>
      </c>
      <c r="W296" s="85">
        <f t="shared" si="334"/>
        <v>20</v>
      </c>
      <c r="X296" s="85">
        <f t="shared" si="334"/>
        <v>20</v>
      </c>
      <c r="Y296" s="85">
        <f t="shared" si="334"/>
        <v>20</v>
      </c>
      <c r="Z296" s="85">
        <f t="shared" si="334"/>
        <v>20</v>
      </c>
      <c r="AA296" s="85">
        <f t="shared" si="334"/>
        <v>20</v>
      </c>
      <c r="AB296" s="85">
        <f t="shared" si="334"/>
        <v>20</v>
      </c>
      <c r="AC296" s="85">
        <f t="shared" si="334"/>
        <v>20</v>
      </c>
      <c r="AD296" s="85">
        <f t="shared" si="334"/>
        <v>20</v>
      </c>
      <c r="AE296" s="85">
        <f t="shared" si="334"/>
        <v>20</v>
      </c>
      <c r="AF296" s="85">
        <f t="shared" si="334"/>
        <v>20</v>
      </c>
      <c r="AG296" s="85">
        <f t="shared" si="334"/>
        <v>20</v>
      </c>
      <c r="AH296" s="85">
        <f t="shared" si="334"/>
        <v>20</v>
      </c>
      <c r="AI296" s="85">
        <f t="shared" si="334"/>
        <v>20</v>
      </c>
      <c r="AJ296" s="85">
        <f t="shared" si="334"/>
        <v>20</v>
      </c>
      <c r="AK296" s="85">
        <f t="shared" si="334"/>
        <v>20</v>
      </c>
      <c r="AL296" s="85">
        <f t="shared" si="334"/>
        <v>20</v>
      </c>
    </row>
    <row r="297" spans="3:38" x14ac:dyDescent="0.35">
      <c r="D297" s="17" t="s">
        <v>210</v>
      </c>
      <c r="K297" s="59" t="str">
        <f t="shared" si="331"/>
        <v>MMJPY</v>
      </c>
      <c r="L297" s="60">
        <f t="shared" si="332"/>
        <v>10287.890410958904</v>
      </c>
      <c r="O297" s="85">
        <f>O$104</f>
        <v>382</v>
      </c>
      <c r="P297" s="85">
        <f t="shared" ref="P297:AL297" si="335">P$104</f>
        <v>395</v>
      </c>
      <c r="Q297" s="85">
        <f t="shared" si="335"/>
        <v>405</v>
      </c>
      <c r="R297" s="85">
        <f t="shared" si="335"/>
        <v>386</v>
      </c>
      <c r="S297" s="85">
        <f t="shared" si="335"/>
        <v>400</v>
      </c>
      <c r="T297" s="85">
        <f t="shared" si="335"/>
        <v>400</v>
      </c>
      <c r="U297" s="85">
        <f t="shared" si="335"/>
        <v>419.94520547945206</v>
      </c>
      <c r="V297" s="85">
        <f t="shared" si="335"/>
        <v>459.94520547945206</v>
      </c>
      <c r="W297" s="85">
        <f t="shared" si="335"/>
        <v>440</v>
      </c>
      <c r="X297" s="85">
        <f t="shared" si="335"/>
        <v>440</v>
      </c>
      <c r="Y297" s="85">
        <f t="shared" si="335"/>
        <v>440</v>
      </c>
      <c r="Z297" s="85">
        <f t="shared" si="335"/>
        <v>440</v>
      </c>
      <c r="AA297" s="85">
        <f t="shared" si="335"/>
        <v>440</v>
      </c>
      <c r="AB297" s="85">
        <f t="shared" si="335"/>
        <v>440</v>
      </c>
      <c r="AC297" s="85">
        <f t="shared" si="335"/>
        <v>440</v>
      </c>
      <c r="AD297" s="85">
        <f t="shared" si="335"/>
        <v>440</v>
      </c>
      <c r="AE297" s="85">
        <f t="shared" si="335"/>
        <v>440</v>
      </c>
      <c r="AF297" s="85">
        <f t="shared" si="335"/>
        <v>440</v>
      </c>
      <c r="AG297" s="85">
        <f t="shared" si="335"/>
        <v>440</v>
      </c>
      <c r="AH297" s="85">
        <f t="shared" si="335"/>
        <v>440</v>
      </c>
      <c r="AI297" s="85">
        <f t="shared" si="335"/>
        <v>440</v>
      </c>
      <c r="AJ297" s="85">
        <f t="shared" si="335"/>
        <v>440</v>
      </c>
      <c r="AK297" s="85">
        <f t="shared" si="335"/>
        <v>440</v>
      </c>
      <c r="AL297" s="85">
        <f t="shared" si="335"/>
        <v>440</v>
      </c>
    </row>
    <row r="298" spans="3:38" x14ac:dyDescent="0.35">
      <c r="D298" s="8" t="s">
        <v>219</v>
      </c>
      <c r="E298" s="9"/>
      <c r="F298" s="9"/>
      <c r="G298" s="9"/>
      <c r="H298" s="9"/>
      <c r="I298" s="9"/>
      <c r="J298" s="9"/>
      <c r="K298" s="61" t="str">
        <f t="shared" si="331"/>
        <v>MMJPY</v>
      </c>
      <c r="L298" s="62">
        <f xml:space="preserve"> SUM(O298:AL298)</f>
        <v>18229.739443569011</v>
      </c>
      <c r="M298" s="9"/>
      <c r="N298" s="9"/>
      <c r="O298" s="13">
        <f t="shared" ref="O298:V298" si="336">SUM(O295:O297)</f>
        <v>1399</v>
      </c>
      <c r="P298" s="13">
        <f t="shared" si="336"/>
        <v>850</v>
      </c>
      <c r="Q298" s="13">
        <f t="shared" si="336"/>
        <v>850</v>
      </c>
      <c r="R298" s="13">
        <f t="shared" si="336"/>
        <v>733</v>
      </c>
      <c r="S298" s="13">
        <f t="shared" si="336"/>
        <v>756.60400000000004</v>
      </c>
      <c r="T298" s="13">
        <f t="shared" si="336"/>
        <v>767.65198882191794</v>
      </c>
      <c r="U298" s="13">
        <f t="shared" si="336"/>
        <v>856.8840055178083</v>
      </c>
      <c r="V298" s="13">
        <f t="shared" si="336"/>
        <v>1071.0875119847124</v>
      </c>
      <c r="W298" s="13">
        <f t="shared" ref="W298:AL298" si="337">SUM(W295:W297)</f>
        <v>1137.469475866159</v>
      </c>
      <c r="X298" s="13">
        <f t="shared" si="337"/>
        <v>1106.4523027662317</v>
      </c>
      <c r="Y298" s="13">
        <f t="shared" si="337"/>
        <v>1124.0266208332373</v>
      </c>
      <c r="Z298" s="13">
        <f t="shared" si="337"/>
        <v>1074.5815406014892</v>
      </c>
      <c r="AA298" s="13">
        <f t="shared" si="337"/>
        <v>861.30757230317624</v>
      </c>
      <c r="AB298" s="13">
        <f t="shared" si="337"/>
        <v>689.63075748144456</v>
      </c>
      <c r="AC298" s="13">
        <f t="shared" si="337"/>
        <v>695.87345157144568</v>
      </c>
      <c r="AD298" s="13">
        <f t="shared" si="337"/>
        <v>576.17021582138455</v>
      </c>
      <c r="AE298" s="13">
        <f t="shared" si="337"/>
        <v>460</v>
      </c>
      <c r="AF298" s="13">
        <f t="shared" si="337"/>
        <v>460</v>
      </c>
      <c r="AG298" s="13">
        <f t="shared" si="337"/>
        <v>460</v>
      </c>
      <c r="AH298" s="13">
        <f t="shared" si="337"/>
        <v>460</v>
      </c>
      <c r="AI298" s="13">
        <f t="shared" si="337"/>
        <v>460</v>
      </c>
      <c r="AJ298" s="13">
        <f t="shared" si="337"/>
        <v>460</v>
      </c>
      <c r="AK298" s="13">
        <f t="shared" si="337"/>
        <v>460</v>
      </c>
      <c r="AL298" s="13">
        <f t="shared" si="337"/>
        <v>460</v>
      </c>
    </row>
    <row r="300" spans="3:38" x14ac:dyDescent="0.35">
      <c r="C300" s="16" t="s">
        <v>413</v>
      </c>
    </row>
    <row r="301" spans="3:38" x14ac:dyDescent="0.35">
      <c r="D301" s="124" t="s">
        <v>421</v>
      </c>
      <c r="K301" s="59" t="str">
        <f t="shared" ref="K301" si="338">CurrencyUnit.In</f>
        <v>MMJPY</v>
      </c>
      <c r="L301" s="60">
        <f t="shared" ref="L301" si="339" xml:space="preserve"> SUM(O301:AL301)</f>
        <v>18229.739443569011</v>
      </c>
      <c r="O301" s="85">
        <f>O298</f>
        <v>1399</v>
      </c>
      <c r="P301" s="85">
        <f t="shared" ref="P301:AL301" si="340">P298</f>
        <v>850</v>
      </c>
      <c r="Q301" s="85">
        <f t="shared" si="340"/>
        <v>850</v>
      </c>
      <c r="R301" s="85">
        <f t="shared" si="340"/>
        <v>733</v>
      </c>
      <c r="S301" s="85">
        <f t="shared" si="340"/>
        <v>756.60400000000004</v>
      </c>
      <c r="T301" s="85">
        <f t="shared" si="340"/>
        <v>767.65198882191794</v>
      </c>
      <c r="U301" s="85">
        <f t="shared" si="340"/>
        <v>856.8840055178083</v>
      </c>
      <c r="V301" s="85">
        <f t="shared" si="340"/>
        <v>1071.0875119847124</v>
      </c>
      <c r="W301" s="85">
        <f t="shared" si="340"/>
        <v>1137.469475866159</v>
      </c>
      <c r="X301" s="85">
        <f t="shared" si="340"/>
        <v>1106.4523027662317</v>
      </c>
      <c r="Y301" s="85">
        <f t="shared" si="340"/>
        <v>1124.0266208332373</v>
      </c>
      <c r="Z301" s="85">
        <f t="shared" si="340"/>
        <v>1074.5815406014892</v>
      </c>
      <c r="AA301" s="85">
        <f t="shared" si="340"/>
        <v>861.30757230317624</v>
      </c>
      <c r="AB301" s="85">
        <f t="shared" si="340"/>
        <v>689.63075748144456</v>
      </c>
      <c r="AC301" s="85">
        <f t="shared" si="340"/>
        <v>695.87345157144568</v>
      </c>
      <c r="AD301" s="85">
        <f t="shared" si="340"/>
        <v>576.17021582138455</v>
      </c>
      <c r="AE301" s="85">
        <f t="shared" si="340"/>
        <v>460</v>
      </c>
      <c r="AF301" s="85">
        <f t="shared" si="340"/>
        <v>460</v>
      </c>
      <c r="AG301" s="85">
        <f t="shared" si="340"/>
        <v>460</v>
      </c>
      <c r="AH301" s="85">
        <f t="shared" si="340"/>
        <v>460</v>
      </c>
      <c r="AI301" s="85">
        <f t="shared" si="340"/>
        <v>460</v>
      </c>
      <c r="AJ301" s="85">
        <f t="shared" si="340"/>
        <v>460</v>
      </c>
      <c r="AK301" s="85">
        <f t="shared" si="340"/>
        <v>460</v>
      </c>
      <c r="AL301" s="85">
        <f t="shared" si="340"/>
        <v>460</v>
      </c>
    </row>
    <row r="302" spans="3:38" x14ac:dyDescent="0.35">
      <c r="D302" s="17" t="s">
        <v>376</v>
      </c>
      <c r="K302" s="59" t="s">
        <v>375</v>
      </c>
      <c r="M302" s="94">
        <v>12</v>
      </c>
    </row>
    <row r="303" spans="3:38" x14ac:dyDescent="0.35">
      <c r="D303" s="8" t="s">
        <v>416</v>
      </c>
      <c r="E303" s="9"/>
      <c r="F303" s="9"/>
      <c r="G303" s="9"/>
      <c r="H303" s="9"/>
      <c r="I303" s="9"/>
      <c r="J303" s="9"/>
      <c r="K303" s="61" t="str">
        <f t="shared" ref="K303:K305" si="341">CurrencyUnit.In</f>
        <v>MMJPY</v>
      </c>
      <c r="L303" s="62"/>
      <c r="M303" s="9"/>
      <c r="N303" s="9"/>
      <c r="O303" s="13">
        <f>O301/$M302</f>
        <v>116.58333333333333</v>
      </c>
      <c r="P303" s="13">
        <f t="shared" ref="P303" si="342">P301/$M302</f>
        <v>70.833333333333329</v>
      </c>
      <c r="Q303" s="13">
        <f t="shared" ref="Q303" si="343">Q301/$M302</f>
        <v>70.833333333333329</v>
      </c>
      <c r="R303" s="13">
        <f t="shared" ref="R303" si="344">R301/$M302</f>
        <v>61.083333333333336</v>
      </c>
      <c r="S303" s="13">
        <f t="shared" ref="S303" si="345">S301/$M302</f>
        <v>63.050333333333334</v>
      </c>
      <c r="T303" s="13">
        <f t="shared" ref="T303" si="346">T301/$M302</f>
        <v>63.970999068493164</v>
      </c>
      <c r="U303" s="13">
        <f t="shared" ref="U303" si="347">U301/$M302</f>
        <v>71.407000459817354</v>
      </c>
      <c r="V303" s="13">
        <f t="shared" ref="V303" si="348">V301/$M302</f>
        <v>89.257292665392697</v>
      </c>
      <c r="W303" s="13">
        <f t="shared" ref="W303" si="349">W301/$M302</f>
        <v>94.789122988846586</v>
      </c>
      <c r="X303" s="13">
        <f t="shared" ref="X303" si="350">X301/$M302</f>
        <v>92.204358563852637</v>
      </c>
      <c r="Y303" s="13">
        <f t="shared" ref="Y303" si="351">Y301/$M302</f>
        <v>93.668885069436442</v>
      </c>
      <c r="Z303" s="13">
        <f t="shared" ref="Z303" si="352">Z301/$M302</f>
        <v>89.548461716790769</v>
      </c>
      <c r="AA303" s="13">
        <f t="shared" ref="AA303" si="353">AA301/$M302</f>
        <v>71.775631025264687</v>
      </c>
      <c r="AB303" s="13">
        <f t="shared" ref="AB303" si="354">AB301/$M302</f>
        <v>57.46922979012038</v>
      </c>
      <c r="AC303" s="13">
        <f t="shared" ref="AC303" si="355">AC301/$M302</f>
        <v>57.989454297620476</v>
      </c>
      <c r="AD303" s="13">
        <f t="shared" ref="AD303" si="356">AD301/$M302</f>
        <v>48.014184651782045</v>
      </c>
      <c r="AE303" s="13">
        <f t="shared" ref="AE303" si="357">AE301/$M302</f>
        <v>38.333333333333336</v>
      </c>
      <c r="AF303" s="13">
        <f t="shared" ref="AF303" si="358">AF301/$M302</f>
        <v>38.333333333333336</v>
      </c>
      <c r="AG303" s="13">
        <f t="shared" ref="AG303" si="359">AG301/$M302</f>
        <v>38.333333333333336</v>
      </c>
      <c r="AH303" s="13">
        <f t="shared" ref="AH303" si="360">AH301/$M302</f>
        <v>38.333333333333336</v>
      </c>
      <c r="AI303" s="13">
        <f t="shared" ref="AI303" si="361">AI301/$M302</f>
        <v>38.333333333333336</v>
      </c>
      <c r="AJ303" s="13">
        <f t="shared" ref="AJ303" si="362">AJ301/$M302</f>
        <v>38.333333333333336</v>
      </c>
      <c r="AK303" s="13">
        <f t="shared" ref="AK303" si="363">AK301/$M302</f>
        <v>38.333333333333336</v>
      </c>
      <c r="AL303" s="13">
        <f t="shared" ref="AL303" si="364">AL301/$M302</f>
        <v>38.333333333333336</v>
      </c>
    </row>
    <row r="304" spans="3:38" x14ac:dyDescent="0.35">
      <c r="D304" s="17" t="s">
        <v>415</v>
      </c>
      <c r="K304" s="59" t="s">
        <v>375</v>
      </c>
      <c r="L304" s="60"/>
      <c r="O304" s="97">
        <f>O292</f>
        <v>4.6919228020014296</v>
      </c>
      <c r="P304" s="97">
        <f t="shared" ref="P304:AL304" si="365">P292</f>
        <v>8.3011764705882367</v>
      </c>
      <c r="Q304" s="97">
        <f t="shared" si="365"/>
        <v>6.1129411764705885</v>
      </c>
      <c r="R304" s="97">
        <f t="shared" si="365"/>
        <v>4.076398362892224</v>
      </c>
      <c r="S304" s="97">
        <f t="shared" si="365"/>
        <v>5.7956097029881199</v>
      </c>
      <c r="T304" s="97">
        <f t="shared" si="365"/>
        <v>5.7956097029881199</v>
      </c>
      <c r="U304" s="97">
        <f t="shared" si="365"/>
        <v>5.7956097029881199</v>
      </c>
      <c r="V304" s="97">
        <f t="shared" si="365"/>
        <v>5.7956097029881199</v>
      </c>
      <c r="W304" s="97">
        <f t="shared" si="365"/>
        <v>5.7956097029881199</v>
      </c>
      <c r="X304" s="97">
        <f t="shared" si="365"/>
        <v>5.7956097029881199</v>
      </c>
      <c r="Y304" s="97">
        <f t="shared" si="365"/>
        <v>5.7956097029881199</v>
      </c>
      <c r="Z304" s="97">
        <f t="shared" si="365"/>
        <v>5.7956097029881199</v>
      </c>
      <c r="AA304" s="97">
        <f t="shared" si="365"/>
        <v>5.7956097029881199</v>
      </c>
      <c r="AB304" s="97">
        <f t="shared" si="365"/>
        <v>5.7956097029881199</v>
      </c>
      <c r="AC304" s="97">
        <f t="shared" si="365"/>
        <v>5.7956097029881199</v>
      </c>
      <c r="AD304" s="97">
        <f t="shared" si="365"/>
        <v>5.7956097029881199</v>
      </c>
      <c r="AE304" s="97">
        <f t="shared" si="365"/>
        <v>5.7956097029881199</v>
      </c>
      <c r="AF304" s="97">
        <f t="shared" si="365"/>
        <v>5.7956097029881199</v>
      </c>
      <c r="AG304" s="97">
        <f t="shared" si="365"/>
        <v>5.7956097029881199</v>
      </c>
      <c r="AH304" s="97">
        <f t="shared" si="365"/>
        <v>5.7956097029881199</v>
      </c>
      <c r="AI304" s="97">
        <f t="shared" si="365"/>
        <v>5.7956097029881199</v>
      </c>
      <c r="AJ304" s="97">
        <f t="shared" si="365"/>
        <v>5.7956097029881199</v>
      </c>
      <c r="AK304" s="97">
        <f t="shared" si="365"/>
        <v>5.7956097029881199</v>
      </c>
      <c r="AL304" s="97">
        <f t="shared" si="365"/>
        <v>5.7956097029881199</v>
      </c>
    </row>
    <row r="305" spans="2:38" x14ac:dyDescent="0.35">
      <c r="D305" s="8" t="s">
        <v>414</v>
      </c>
      <c r="E305" s="9"/>
      <c r="F305" s="9"/>
      <c r="G305" s="9"/>
      <c r="H305" s="9"/>
      <c r="I305" s="9"/>
      <c r="J305" s="9"/>
      <c r="K305" s="61" t="str">
        <f t="shared" si="341"/>
        <v>MMJPY</v>
      </c>
      <c r="L305" s="62"/>
      <c r="M305" s="9"/>
      <c r="N305" s="9"/>
      <c r="O305" s="77">
        <f t="shared" ref="O305:Z305" si="366">O303*O304</f>
        <v>547</v>
      </c>
      <c r="P305" s="13">
        <f t="shared" si="366"/>
        <v>588.00000000000011</v>
      </c>
      <c r="Q305" s="13">
        <f t="shared" si="366"/>
        <v>433</v>
      </c>
      <c r="R305" s="13">
        <f t="shared" si="366"/>
        <v>249.00000000000003</v>
      </c>
      <c r="S305" s="13">
        <f t="shared" si="366"/>
        <v>365.41512364330197</v>
      </c>
      <c r="T305" s="13">
        <f t="shared" si="366"/>
        <v>370.75094291120297</v>
      </c>
      <c r="U305" s="13">
        <f t="shared" si="366"/>
        <v>413.84710472619457</v>
      </c>
      <c r="V305" s="13">
        <f t="shared" si="366"/>
        <v>517.3004314340003</v>
      </c>
      <c r="W305" s="13">
        <f t="shared" si="366"/>
        <v>549.36076093189354</v>
      </c>
      <c r="X305" s="13">
        <f t="shared" si="366"/>
        <v>534.38047515046014</v>
      </c>
      <c r="Y305" s="13">
        <f t="shared" si="366"/>
        <v>542.86829917650493</v>
      </c>
      <c r="Z305" s="13">
        <f t="shared" si="366"/>
        <v>518.98793361349283</v>
      </c>
      <c r="AA305" s="13">
        <f t="shared" ref="AA305" si="367">AA303*AA304</f>
        <v>415.98354360811913</v>
      </c>
      <c r="AB305" s="13">
        <f t="shared" ref="AB305" si="368">AB303*AB304</f>
        <v>333.06922579487559</v>
      </c>
      <c r="AC305" s="13">
        <f t="shared" ref="AC305" si="369">AC303*AC304</f>
        <v>336.08424399827538</v>
      </c>
      <c r="AD305" s="13">
        <f t="shared" ref="AD305" si="370">AD303*AD304</f>
        <v>278.27147444893131</v>
      </c>
      <c r="AE305" s="13">
        <f t="shared" ref="AE305" si="371">AE303*AE304</f>
        <v>222.16503861454461</v>
      </c>
      <c r="AF305" s="13">
        <f t="shared" ref="AF305" si="372">AF303*AF304</f>
        <v>222.16503861454461</v>
      </c>
      <c r="AG305" s="13">
        <f t="shared" ref="AG305" si="373">AG303*AG304</f>
        <v>222.16503861454461</v>
      </c>
      <c r="AH305" s="13">
        <f t="shared" ref="AH305" si="374">AH303*AH304</f>
        <v>222.16503861454461</v>
      </c>
      <c r="AI305" s="13">
        <f t="shared" ref="AI305" si="375">AI303*AI304</f>
        <v>222.16503861454461</v>
      </c>
      <c r="AJ305" s="13">
        <f t="shared" ref="AJ305" si="376">AJ303*AJ304</f>
        <v>222.16503861454461</v>
      </c>
      <c r="AK305" s="13">
        <f t="shared" ref="AK305" si="377">AK303*AK304</f>
        <v>222.16503861454461</v>
      </c>
      <c r="AL305" s="13">
        <f t="shared" ref="AL305" si="378">AL303*AL304</f>
        <v>222.16503861454461</v>
      </c>
    </row>
    <row r="307" spans="2:38" ht="19.5" x14ac:dyDescent="0.35">
      <c r="B307" s="51" t="s">
        <v>422</v>
      </c>
    </row>
    <row r="308" spans="2:38" x14ac:dyDescent="0.35">
      <c r="C308" s="16" t="s">
        <v>426</v>
      </c>
    </row>
    <row r="309" spans="2:38" x14ac:dyDescent="0.35">
      <c r="D309" s="17" t="s">
        <v>208</v>
      </c>
      <c r="K309" s="59" t="str">
        <f t="shared" ref="K309:K312" si="379">CurrencyUnit.In</f>
        <v>MMJPY</v>
      </c>
      <c r="L309" s="60">
        <f t="shared" ref="L309:L311" si="380" xml:space="preserve"> SUM(O309:AL309)</f>
        <v>374</v>
      </c>
      <c r="O309" s="117">
        <f>0-'Actual Data'!O$30</f>
        <v>112</v>
      </c>
      <c r="P309" s="117">
        <f>0-'Actual Data'!P$30</f>
        <v>65</v>
      </c>
      <c r="Q309" s="117">
        <f>0-'Actual Data'!Q$30</f>
        <v>94</v>
      </c>
      <c r="R309" s="117">
        <f>0-'Actual Data'!R$30</f>
        <v>103</v>
      </c>
      <c r="S309" s="73"/>
      <c r="T309" s="73"/>
      <c r="U309" s="73"/>
      <c r="V309" s="73"/>
      <c r="W309" s="73"/>
      <c r="X309" s="73"/>
      <c r="Y309" s="73"/>
      <c r="Z309" s="73"/>
      <c r="AA309" s="73"/>
      <c r="AB309" s="73"/>
      <c r="AC309" s="73"/>
      <c r="AD309" s="73"/>
      <c r="AE309" s="73"/>
      <c r="AF309" s="73"/>
      <c r="AG309" s="73"/>
      <c r="AH309" s="73"/>
      <c r="AI309" s="73"/>
      <c r="AJ309" s="73"/>
      <c r="AK309" s="73"/>
      <c r="AL309" s="73"/>
    </row>
    <row r="310" spans="2:38" x14ac:dyDescent="0.35">
      <c r="D310" s="17" t="s">
        <v>209</v>
      </c>
      <c r="K310" s="59" t="str">
        <f t="shared" si="379"/>
        <v>MMJPY</v>
      </c>
      <c r="L310" s="60">
        <f t="shared" si="380"/>
        <v>632</v>
      </c>
      <c r="O310" s="86">
        <f>0-'Actual Data'!O$31</f>
        <v>153</v>
      </c>
      <c r="P310" s="86">
        <f>0-'Actual Data'!P$31</f>
        <v>164</v>
      </c>
      <c r="Q310" s="86">
        <f>0-'Actual Data'!Q$31</f>
        <v>160</v>
      </c>
      <c r="R310" s="86">
        <f>0-'Actual Data'!R$31</f>
        <v>155</v>
      </c>
      <c r="S310" s="73"/>
      <c r="T310" s="73"/>
      <c r="U310" s="73"/>
      <c r="V310" s="73"/>
      <c r="W310" s="73"/>
      <c r="X310" s="73"/>
      <c r="Y310" s="73"/>
      <c r="Z310" s="73"/>
      <c r="AA310" s="73"/>
      <c r="AB310" s="73"/>
      <c r="AC310" s="73"/>
      <c r="AD310" s="73"/>
      <c r="AE310" s="73"/>
      <c r="AF310" s="73"/>
      <c r="AG310" s="73"/>
      <c r="AH310" s="73"/>
      <c r="AI310" s="73"/>
      <c r="AJ310" s="73"/>
      <c r="AK310" s="73"/>
      <c r="AL310" s="73"/>
    </row>
    <row r="311" spans="2:38" x14ac:dyDescent="0.35">
      <c r="D311" s="17" t="s">
        <v>211</v>
      </c>
      <c r="K311" s="59" t="str">
        <f t="shared" si="379"/>
        <v>MMJPY</v>
      </c>
      <c r="L311" s="60">
        <f t="shared" si="380"/>
        <v>344</v>
      </c>
      <c r="O311" s="86">
        <f>0-'Actual Data'!O$32</f>
        <v>80</v>
      </c>
      <c r="P311" s="86">
        <f>0-'Actual Data'!P$32</f>
        <v>79</v>
      </c>
      <c r="Q311" s="86">
        <f>0-'Actual Data'!Q$32</f>
        <v>95</v>
      </c>
      <c r="R311" s="86">
        <f>0-'Actual Data'!R$32</f>
        <v>90</v>
      </c>
      <c r="S311" s="73"/>
      <c r="T311" s="73"/>
      <c r="U311" s="73"/>
      <c r="V311" s="73"/>
      <c r="W311" s="73"/>
      <c r="X311" s="73"/>
      <c r="Y311" s="73"/>
      <c r="Z311" s="73"/>
      <c r="AA311" s="73"/>
      <c r="AB311" s="73"/>
      <c r="AC311" s="73"/>
      <c r="AD311" s="73"/>
      <c r="AE311" s="73"/>
      <c r="AF311" s="73"/>
      <c r="AG311" s="73"/>
      <c r="AH311" s="73"/>
      <c r="AI311" s="73"/>
      <c r="AJ311" s="73"/>
      <c r="AK311" s="73"/>
      <c r="AL311" s="73"/>
    </row>
    <row r="312" spans="2:38" x14ac:dyDescent="0.35">
      <c r="D312" s="8" t="s">
        <v>219</v>
      </c>
      <c r="E312" s="9"/>
      <c r="F312" s="9"/>
      <c r="G312" s="9"/>
      <c r="H312" s="9"/>
      <c r="I312" s="9"/>
      <c r="J312" s="9"/>
      <c r="K312" s="61" t="str">
        <f t="shared" si="379"/>
        <v>MMJPY</v>
      </c>
      <c r="L312" s="62">
        <f xml:space="preserve"> SUM(O312:AL312)</f>
        <v>1350</v>
      </c>
      <c r="M312" s="9"/>
      <c r="N312" s="9"/>
      <c r="O312" s="13">
        <f>SUM(O309:O311)</f>
        <v>345</v>
      </c>
      <c r="P312" s="13">
        <f>SUM(P309:P311)</f>
        <v>308</v>
      </c>
      <c r="Q312" s="13">
        <f>SUM(Q309:Q311)</f>
        <v>349</v>
      </c>
      <c r="R312" s="13">
        <f>SUM(R309:R311)</f>
        <v>348</v>
      </c>
      <c r="S312" s="76"/>
      <c r="T312" s="76"/>
      <c r="U312" s="76"/>
      <c r="V312" s="76"/>
      <c r="W312" s="76"/>
      <c r="X312" s="76"/>
      <c r="Y312" s="76"/>
      <c r="Z312" s="76"/>
      <c r="AA312" s="76"/>
      <c r="AB312" s="76"/>
      <c r="AC312" s="76"/>
      <c r="AD312" s="76"/>
      <c r="AE312" s="76"/>
      <c r="AF312" s="76"/>
      <c r="AG312" s="76"/>
      <c r="AH312" s="76"/>
      <c r="AI312" s="76"/>
      <c r="AJ312" s="76"/>
      <c r="AK312" s="76"/>
      <c r="AL312" s="76"/>
    </row>
    <row r="314" spans="2:38" x14ac:dyDescent="0.35">
      <c r="C314" s="16" t="s">
        <v>416</v>
      </c>
    </row>
    <row r="315" spans="2:38" x14ac:dyDescent="0.35">
      <c r="D315" s="124" t="s">
        <v>426</v>
      </c>
      <c r="K315" s="59" t="str">
        <f t="shared" ref="K315" si="381">CurrencyUnit.In</f>
        <v>MMJPY</v>
      </c>
      <c r="L315" s="60">
        <f t="shared" ref="L315" si="382" xml:space="preserve"> SUM(O315:AL315)</f>
        <v>1350</v>
      </c>
      <c r="O315" s="85">
        <f>O312</f>
        <v>345</v>
      </c>
      <c r="P315" s="85">
        <f t="shared" ref="P315:R315" si="383">P312</f>
        <v>308</v>
      </c>
      <c r="Q315" s="85">
        <f t="shared" si="383"/>
        <v>349</v>
      </c>
      <c r="R315" s="85">
        <f t="shared" si="383"/>
        <v>348</v>
      </c>
      <c r="S315" s="73"/>
      <c r="T315" s="73"/>
      <c r="U315" s="73"/>
      <c r="V315" s="73"/>
      <c r="W315" s="73"/>
      <c r="X315" s="73"/>
      <c r="Y315" s="73"/>
      <c r="Z315" s="73"/>
      <c r="AA315" s="73"/>
      <c r="AB315" s="73"/>
      <c r="AC315" s="73"/>
      <c r="AD315" s="73"/>
      <c r="AE315" s="73"/>
      <c r="AF315" s="73"/>
      <c r="AG315" s="73"/>
      <c r="AH315" s="73"/>
      <c r="AI315" s="73"/>
      <c r="AJ315" s="73"/>
      <c r="AK315" s="73"/>
      <c r="AL315" s="73"/>
    </row>
    <row r="316" spans="2:38" x14ac:dyDescent="0.35">
      <c r="D316" s="17" t="s">
        <v>376</v>
      </c>
      <c r="K316" s="59" t="s">
        <v>375</v>
      </c>
      <c r="M316" s="94">
        <v>12</v>
      </c>
    </row>
    <row r="317" spans="2:38" x14ac:dyDescent="0.35">
      <c r="D317" s="8" t="s">
        <v>416</v>
      </c>
      <c r="E317" s="9"/>
      <c r="F317" s="9"/>
      <c r="G317" s="9"/>
      <c r="H317" s="9"/>
      <c r="I317" s="9"/>
      <c r="J317" s="9"/>
      <c r="K317" s="61" t="str">
        <f t="shared" ref="K317" si="384">CurrencyUnit.In</f>
        <v>MMJPY</v>
      </c>
      <c r="L317" s="62">
        <f xml:space="preserve"> SUM(O317:AL317)</f>
        <v>112.5</v>
      </c>
      <c r="M317" s="9"/>
      <c r="N317" s="9"/>
      <c r="O317" s="13">
        <f>O315/$M316</f>
        <v>28.75</v>
      </c>
      <c r="P317" s="13">
        <f>P315/$M316</f>
        <v>25.666666666666668</v>
      </c>
      <c r="Q317" s="13">
        <f>Q315/$M316</f>
        <v>29.083333333333332</v>
      </c>
      <c r="R317" s="13">
        <f>R315/$M316</f>
        <v>29</v>
      </c>
      <c r="S317" s="76"/>
      <c r="T317" s="76"/>
      <c r="U317" s="76"/>
      <c r="V317" s="76"/>
      <c r="W317" s="76"/>
      <c r="X317" s="76"/>
      <c r="Y317" s="76"/>
      <c r="Z317" s="76"/>
      <c r="AA317" s="76"/>
      <c r="AB317" s="76"/>
      <c r="AC317" s="76"/>
      <c r="AD317" s="76"/>
      <c r="AE317" s="76"/>
      <c r="AF317" s="76"/>
      <c r="AG317" s="76"/>
      <c r="AH317" s="76"/>
      <c r="AI317" s="76"/>
      <c r="AJ317" s="76"/>
      <c r="AK317" s="76"/>
      <c r="AL317" s="76"/>
    </row>
    <row r="319" spans="2:38" x14ac:dyDescent="0.35">
      <c r="C319" s="16" t="s">
        <v>419</v>
      </c>
    </row>
    <row r="320" spans="2:38" x14ac:dyDescent="0.35">
      <c r="D320" s="17" t="s">
        <v>380</v>
      </c>
      <c r="K320" s="59" t="str">
        <f t="shared" ref="K320:K321" si="385">CurrencyUnit.In</f>
        <v>MMJPY</v>
      </c>
      <c r="L320" s="60">
        <f t="shared" ref="L320:L321" si="386" xml:space="preserve"> SUM(O320:AL320)</f>
        <v>201</v>
      </c>
      <c r="O320" s="117">
        <f>'Actual Data'!O$57</f>
        <v>79</v>
      </c>
      <c r="P320" s="117">
        <f>'Actual Data'!P$57</f>
        <v>52</v>
      </c>
      <c r="Q320" s="117">
        <f>'Actual Data'!Q$57</f>
        <v>35</v>
      </c>
      <c r="R320" s="117">
        <f>'Actual Data'!R$57</f>
        <v>35</v>
      </c>
      <c r="S320" s="73"/>
      <c r="T320" s="73"/>
      <c r="U320" s="73"/>
      <c r="V320" s="73"/>
      <c r="W320" s="73"/>
      <c r="X320" s="73"/>
      <c r="Y320" s="73"/>
      <c r="Z320" s="73"/>
      <c r="AA320" s="73"/>
      <c r="AB320" s="73"/>
      <c r="AC320" s="73"/>
      <c r="AD320" s="73"/>
      <c r="AE320" s="73"/>
      <c r="AF320" s="73"/>
      <c r="AG320" s="73"/>
      <c r="AH320" s="73"/>
      <c r="AI320" s="73"/>
      <c r="AJ320" s="73"/>
      <c r="AK320" s="73"/>
      <c r="AL320" s="73"/>
    </row>
    <row r="321" spans="3:38" x14ac:dyDescent="0.35">
      <c r="D321" s="17" t="s">
        <v>416</v>
      </c>
      <c r="K321" s="59" t="str">
        <f t="shared" si="385"/>
        <v>MMJPY</v>
      </c>
      <c r="L321" s="60">
        <f t="shared" si="386"/>
        <v>112.5</v>
      </c>
      <c r="O321" s="85">
        <f>O317</f>
        <v>28.75</v>
      </c>
      <c r="P321" s="85">
        <f t="shared" ref="P321:R321" si="387">P317</f>
        <v>25.666666666666668</v>
      </c>
      <c r="Q321" s="85">
        <f t="shared" si="387"/>
        <v>29.083333333333332</v>
      </c>
      <c r="R321" s="85">
        <f t="shared" si="387"/>
        <v>29</v>
      </c>
      <c r="S321" s="73"/>
      <c r="T321" s="73"/>
      <c r="U321" s="73"/>
      <c r="V321" s="73"/>
      <c r="W321" s="73"/>
      <c r="X321" s="73"/>
      <c r="Y321" s="73"/>
      <c r="Z321" s="73"/>
      <c r="AA321" s="73"/>
      <c r="AB321" s="73"/>
      <c r="AC321" s="73"/>
      <c r="AD321" s="73"/>
      <c r="AE321" s="73"/>
      <c r="AF321" s="73"/>
      <c r="AG321" s="73"/>
      <c r="AH321" s="73"/>
      <c r="AI321" s="73"/>
      <c r="AJ321" s="73"/>
      <c r="AK321" s="73"/>
      <c r="AL321" s="73"/>
    </row>
    <row r="322" spans="3:38" x14ac:dyDescent="0.35">
      <c r="D322" s="8" t="s">
        <v>417</v>
      </c>
      <c r="E322" s="9"/>
      <c r="F322" s="9"/>
      <c r="G322" s="9"/>
      <c r="H322" s="9"/>
      <c r="I322" s="9"/>
      <c r="J322" s="9"/>
      <c r="K322" s="61" t="s">
        <v>374</v>
      </c>
      <c r="L322" s="62"/>
      <c r="M322" s="9"/>
      <c r="N322" s="9"/>
      <c r="O322" s="111">
        <f>O320/O321</f>
        <v>2.7478260869565219</v>
      </c>
      <c r="P322" s="111">
        <f>P320/P321</f>
        <v>2.0259740259740258</v>
      </c>
      <c r="Q322" s="111">
        <f>Q320/Q321</f>
        <v>1.2034383954154728</v>
      </c>
      <c r="R322" s="111">
        <f>R320/R321</f>
        <v>1.2068965517241379</v>
      </c>
      <c r="S322" s="112"/>
      <c r="T322" s="112"/>
      <c r="U322" s="112"/>
      <c r="V322" s="112"/>
      <c r="W322" s="112"/>
      <c r="X322" s="112"/>
      <c r="Y322" s="112"/>
      <c r="Z322" s="112"/>
      <c r="AA322" s="112"/>
      <c r="AB322" s="112"/>
      <c r="AC322" s="112"/>
      <c r="AD322" s="112"/>
      <c r="AE322" s="112"/>
      <c r="AF322" s="112"/>
      <c r="AG322" s="112"/>
      <c r="AH322" s="112"/>
      <c r="AI322" s="112"/>
      <c r="AJ322" s="112"/>
      <c r="AK322" s="112"/>
      <c r="AL322" s="112"/>
    </row>
    <row r="323" spans="3:38" x14ac:dyDescent="0.35">
      <c r="D323" s="17" t="s">
        <v>418</v>
      </c>
      <c r="K323" s="59" t="s">
        <v>375</v>
      </c>
      <c r="M323" s="114">
        <f>AVERAGE(O322:AL322)</f>
        <v>1.7960337650175398</v>
      </c>
    </row>
    <row r="324" spans="3:38" x14ac:dyDescent="0.35">
      <c r="D324" s="8" t="s">
        <v>419</v>
      </c>
      <c r="E324" s="9"/>
      <c r="F324" s="9"/>
      <c r="G324" s="9"/>
      <c r="H324" s="9"/>
      <c r="I324" s="9"/>
      <c r="J324" s="9"/>
      <c r="K324" s="61" t="s">
        <v>374</v>
      </c>
      <c r="L324" s="62"/>
      <c r="M324" s="9"/>
      <c r="N324" s="9"/>
      <c r="O324" s="115">
        <f>O322</f>
        <v>2.7478260869565219</v>
      </c>
      <c r="P324" s="115">
        <f t="shared" ref="P324:R324" si="388">P322</f>
        <v>2.0259740259740258</v>
      </c>
      <c r="Q324" s="115">
        <f t="shared" si="388"/>
        <v>1.2034383954154728</v>
      </c>
      <c r="R324" s="115">
        <f t="shared" si="388"/>
        <v>1.2068965517241379</v>
      </c>
      <c r="S324" s="96">
        <f t="shared" ref="S324:X324" si="389">$M323</f>
        <v>1.7960337650175398</v>
      </c>
      <c r="T324" s="96">
        <f t="shared" si="389"/>
        <v>1.7960337650175398</v>
      </c>
      <c r="U324" s="96">
        <f t="shared" si="389"/>
        <v>1.7960337650175398</v>
      </c>
      <c r="V324" s="96">
        <f t="shared" si="389"/>
        <v>1.7960337650175398</v>
      </c>
      <c r="W324" s="96">
        <f t="shared" si="389"/>
        <v>1.7960337650175398</v>
      </c>
      <c r="X324" s="96">
        <f t="shared" si="389"/>
        <v>1.7960337650175398</v>
      </c>
      <c r="Y324" s="96">
        <f t="shared" ref="Y324" si="390">$M323</f>
        <v>1.7960337650175398</v>
      </c>
      <c r="Z324" s="96">
        <f t="shared" ref="Z324" si="391">$M323</f>
        <v>1.7960337650175398</v>
      </c>
      <c r="AA324" s="96">
        <f t="shared" ref="AA324" si="392">$M323</f>
        <v>1.7960337650175398</v>
      </c>
      <c r="AB324" s="96">
        <f t="shared" ref="AB324" si="393">$M323</f>
        <v>1.7960337650175398</v>
      </c>
      <c r="AC324" s="96">
        <f t="shared" ref="AC324" si="394">$M323</f>
        <v>1.7960337650175398</v>
      </c>
      <c r="AD324" s="96">
        <f t="shared" ref="AD324" si="395">$M323</f>
        <v>1.7960337650175398</v>
      </c>
      <c r="AE324" s="96">
        <f t="shared" ref="AE324" si="396">$M323</f>
        <v>1.7960337650175398</v>
      </c>
      <c r="AF324" s="96">
        <f t="shared" ref="AF324" si="397">$M323</f>
        <v>1.7960337650175398</v>
      </c>
      <c r="AG324" s="96">
        <f t="shared" ref="AG324" si="398">$M323</f>
        <v>1.7960337650175398</v>
      </c>
      <c r="AH324" s="96">
        <f t="shared" ref="AH324" si="399">$M323</f>
        <v>1.7960337650175398</v>
      </c>
      <c r="AI324" s="96">
        <f t="shared" ref="AI324" si="400">$M323</f>
        <v>1.7960337650175398</v>
      </c>
      <c r="AJ324" s="96">
        <f t="shared" ref="AJ324" si="401">$M323</f>
        <v>1.7960337650175398</v>
      </c>
      <c r="AK324" s="96">
        <f t="shared" ref="AK324" si="402">$M323</f>
        <v>1.7960337650175398</v>
      </c>
      <c r="AL324" s="96">
        <f t="shared" ref="AL324" si="403">$M323</f>
        <v>1.7960337650175398</v>
      </c>
    </row>
    <row r="326" spans="3:38" x14ac:dyDescent="0.35">
      <c r="C326" s="16" t="s">
        <v>425</v>
      </c>
    </row>
    <row r="327" spans="3:38" x14ac:dyDescent="0.35">
      <c r="D327" s="17" t="s">
        <v>208</v>
      </c>
      <c r="K327" s="59" t="str">
        <f t="shared" ref="K327:K329" si="404">CurrencyUnit.In</f>
        <v>MMJPY</v>
      </c>
      <c r="L327" s="60">
        <f t="shared" ref="L327:L329" si="405" xml:space="preserve"> SUM(O327:AL327)</f>
        <v>3427.8542726030878</v>
      </c>
      <c r="O327" s="85">
        <f>O$138</f>
        <v>112</v>
      </c>
      <c r="P327" s="85">
        <f t="shared" ref="P327:AL327" si="406">P$138</f>
        <v>65</v>
      </c>
      <c r="Q327" s="85">
        <f t="shared" si="406"/>
        <v>94</v>
      </c>
      <c r="R327" s="85">
        <f t="shared" si="406"/>
        <v>103</v>
      </c>
      <c r="S327" s="85">
        <f t="shared" si="406"/>
        <v>105.59000000000002</v>
      </c>
      <c r="T327" s="85">
        <f t="shared" si="406"/>
        <v>152.47498611111106</v>
      </c>
      <c r="U327" s="85">
        <f t="shared" si="406"/>
        <v>167.23159196864535</v>
      </c>
      <c r="V327" s="85">
        <f t="shared" si="406"/>
        <v>156.8667596263775</v>
      </c>
      <c r="W327" s="85">
        <f t="shared" si="406"/>
        <v>143.75510697391314</v>
      </c>
      <c r="X327" s="85">
        <f t="shared" si="406"/>
        <v>78.957140932891406</v>
      </c>
      <c r="Y327" s="85">
        <f t="shared" si="406"/>
        <v>63.641653058731848</v>
      </c>
      <c r="Z327" s="85">
        <f t="shared" si="406"/>
        <v>69.538677674369907</v>
      </c>
      <c r="AA327" s="85">
        <f t="shared" si="406"/>
        <v>105.49392584463885</v>
      </c>
      <c r="AB327" s="85">
        <f t="shared" si="406"/>
        <v>151.99696009394364</v>
      </c>
      <c r="AC327" s="85">
        <f t="shared" si="406"/>
        <v>183.20209868761273</v>
      </c>
      <c r="AD327" s="85">
        <f t="shared" si="406"/>
        <v>162.8046141749015</v>
      </c>
      <c r="AE327" s="85">
        <f t="shared" si="406"/>
        <v>165.97146303575417</v>
      </c>
      <c r="AF327" s="85">
        <f t="shared" si="406"/>
        <v>195.67143948269859</v>
      </c>
      <c r="AG327" s="85">
        <f t="shared" si="406"/>
        <v>199.57194169636819</v>
      </c>
      <c r="AH327" s="85">
        <f t="shared" si="406"/>
        <v>201.81221941630088</v>
      </c>
      <c r="AI327" s="85">
        <f t="shared" si="406"/>
        <v>191.92874161046399</v>
      </c>
      <c r="AJ327" s="85">
        <f t="shared" si="406"/>
        <v>177.40976235990189</v>
      </c>
      <c r="AK327" s="85">
        <f t="shared" si="406"/>
        <v>188.80197393779355</v>
      </c>
      <c r="AL327" s="85">
        <f t="shared" si="406"/>
        <v>191.1332159166692</v>
      </c>
    </row>
    <row r="328" spans="3:38" x14ac:dyDescent="0.35">
      <c r="D328" s="17" t="s">
        <v>209</v>
      </c>
      <c r="K328" s="59" t="str">
        <f t="shared" si="404"/>
        <v>MMJPY</v>
      </c>
      <c r="L328" s="60">
        <f t="shared" si="405"/>
        <v>3792</v>
      </c>
      <c r="O328" s="85">
        <f>O$142</f>
        <v>153</v>
      </c>
      <c r="P328" s="85">
        <f t="shared" ref="P328:AL328" si="407">P$142</f>
        <v>164</v>
      </c>
      <c r="Q328" s="85">
        <f t="shared" si="407"/>
        <v>160</v>
      </c>
      <c r="R328" s="85">
        <f t="shared" si="407"/>
        <v>155</v>
      </c>
      <c r="S328" s="85">
        <f t="shared" si="407"/>
        <v>158</v>
      </c>
      <c r="T328" s="85">
        <f t="shared" si="407"/>
        <v>158</v>
      </c>
      <c r="U328" s="85">
        <f t="shared" si="407"/>
        <v>158</v>
      </c>
      <c r="V328" s="85">
        <f t="shared" si="407"/>
        <v>158</v>
      </c>
      <c r="W328" s="85">
        <f t="shared" si="407"/>
        <v>158</v>
      </c>
      <c r="X328" s="85">
        <f t="shared" si="407"/>
        <v>158</v>
      </c>
      <c r="Y328" s="85">
        <f t="shared" si="407"/>
        <v>158</v>
      </c>
      <c r="Z328" s="85">
        <f t="shared" si="407"/>
        <v>158</v>
      </c>
      <c r="AA328" s="85">
        <f t="shared" si="407"/>
        <v>158</v>
      </c>
      <c r="AB328" s="85">
        <f t="shared" si="407"/>
        <v>158</v>
      </c>
      <c r="AC328" s="85">
        <f t="shared" si="407"/>
        <v>158</v>
      </c>
      <c r="AD328" s="85">
        <f t="shared" si="407"/>
        <v>158</v>
      </c>
      <c r="AE328" s="85">
        <f t="shared" si="407"/>
        <v>158</v>
      </c>
      <c r="AF328" s="85">
        <f t="shared" si="407"/>
        <v>158</v>
      </c>
      <c r="AG328" s="85">
        <f t="shared" si="407"/>
        <v>158</v>
      </c>
      <c r="AH328" s="85">
        <f t="shared" si="407"/>
        <v>158</v>
      </c>
      <c r="AI328" s="85">
        <f t="shared" si="407"/>
        <v>158</v>
      </c>
      <c r="AJ328" s="85">
        <f t="shared" si="407"/>
        <v>158</v>
      </c>
      <c r="AK328" s="85">
        <f t="shared" si="407"/>
        <v>158</v>
      </c>
      <c r="AL328" s="85">
        <f t="shared" si="407"/>
        <v>158</v>
      </c>
    </row>
    <row r="329" spans="3:38" x14ac:dyDescent="0.35">
      <c r="D329" s="17" t="s">
        <v>211</v>
      </c>
      <c r="K329" s="59" t="str">
        <f t="shared" si="404"/>
        <v>MMJPY</v>
      </c>
      <c r="L329" s="60">
        <f t="shared" si="405"/>
        <v>2064</v>
      </c>
      <c r="O329" s="85">
        <f>O$146</f>
        <v>80</v>
      </c>
      <c r="P329" s="85">
        <f t="shared" ref="P329:AL329" si="408">P$146</f>
        <v>79</v>
      </c>
      <c r="Q329" s="85">
        <f t="shared" si="408"/>
        <v>95</v>
      </c>
      <c r="R329" s="85">
        <f t="shared" si="408"/>
        <v>90</v>
      </c>
      <c r="S329" s="85">
        <f t="shared" si="408"/>
        <v>86</v>
      </c>
      <c r="T329" s="85">
        <f t="shared" si="408"/>
        <v>86</v>
      </c>
      <c r="U329" s="85">
        <f t="shared" si="408"/>
        <v>86</v>
      </c>
      <c r="V329" s="85">
        <f t="shared" si="408"/>
        <v>86</v>
      </c>
      <c r="W329" s="85">
        <f t="shared" si="408"/>
        <v>86</v>
      </c>
      <c r="X329" s="85">
        <f t="shared" si="408"/>
        <v>86</v>
      </c>
      <c r="Y329" s="85">
        <f t="shared" si="408"/>
        <v>86</v>
      </c>
      <c r="Z329" s="85">
        <f t="shared" si="408"/>
        <v>86</v>
      </c>
      <c r="AA329" s="85">
        <f t="shared" si="408"/>
        <v>86</v>
      </c>
      <c r="AB329" s="85">
        <f t="shared" si="408"/>
        <v>86</v>
      </c>
      <c r="AC329" s="85">
        <f t="shared" si="408"/>
        <v>86</v>
      </c>
      <c r="AD329" s="85">
        <f t="shared" si="408"/>
        <v>86</v>
      </c>
      <c r="AE329" s="85">
        <f t="shared" si="408"/>
        <v>86</v>
      </c>
      <c r="AF329" s="85">
        <f t="shared" si="408"/>
        <v>86</v>
      </c>
      <c r="AG329" s="85">
        <f t="shared" si="408"/>
        <v>86</v>
      </c>
      <c r="AH329" s="85">
        <f t="shared" si="408"/>
        <v>86</v>
      </c>
      <c r="AI329" s="85">
        <f t="shared" si="408"/>
        <v>86</v>
      </c>
      <c r="AJ329" s="85">
        <f t="shared" si="408"/>
        <v>86</v>
      </c>
      <c r="AK329" s="85">
        <f t="shared" si="408"/>
        <v>86</v>
      </c>
      <c r="AL329" s="85">
        <f t="shared" si="408"/>
        <v>86</v>
      </c>
    </row>
    <row r="330" spans="3:38" x14ac:dyDescent="0.35">
      <c r="D330" s="8" t="s">
        <v>219</v>
      </c>
      <c r="E330" s="9"/>
      <c r="F330" s="9"/>
      <c r="G330" s="9"/>
      <c r="H330" s="9"/>
      <c r="I330" s="9"/>
      <c r="J330" s="9"/>
      <c r="K330" s="61" t="str">
        <f t="shared" ref="K330" si="409">CurrencyUnit.In</f>
        <v>MMJPY</v>
      </c>
      <c r="L330" s="62">
        <f xml:space="preserve"> SUM(O330:AL330)</f>
        <v>9283.8542726030882</v>
      </c>
      <c r="M330" s="9"/>
      <c r="N330" s="9"/>
      <c r="O330" s="13">
        <f>SUM(O327:O329)</f>
        <v>345</v>
      </c>
      <c r="P330" s="13">
        <f>SUM(P327:P329)</f>
        <v>308</v>
      </c>
      <c r="Q330" s="13">
        <f>SUM(Q327:Q329)</f>
        <v>349</v>
      </c>
      <c r="R330" s="13">
        <f>SUM(R327:R329)</f>
        <v>348</v>
      </c>
      <c r="S330" s="13">
        <f>SUM(S327:S329)</f>
        <v>349.59000000000003</v>
      </c>
      <c r="T330" s="13">
        <f t="shared" ref="T330:AL330" si="410">SUM(T327:T329)</f>
        <v>396.47498611111109</v>
      </c>
      <c r="U330" s="13">
        <f t="shared" si="410"/>
        <v>411.23159196864538</v>
      </c>
      <c r="V330" s="13">
        <f t="shared" si="410"/>
        <v>400.86675962637753</v>
      </c>
      <c r="W330" s="13">
        <f t="shared" si="410"/>
        <v>387.75510697391314</v>
      </c>
      <c r="X330" s="13">
        <f t="shared" si="410"/>
        <v>322.95714093289143</v>
      </c>
      <c r="Y330" s="13">
        <f t="shared" si="410"/>
        <v>307.64165305873183</v>
      </c>
      <c r="Z330" s="13">
        <f t="shared" si="410"/>
        <v>313.53867767436992</v>
      </c>
      <c r="AA330" s="13">
        <f t="shared" si="410"/>
        <v>349.49392584463885</v>
      </c>
      <c r="AB330" s="13">
        <f t="shared" si="410"/>
        <v>395.99696009394364</v>
      </c>
      <c r="AC330" s="13">
        <f t="shared" si="410"/>
        <v>427.20209868761276</v>
      </c>
      <c r="AD330" s="13">
        <f t="shared" si="410"/>
        <v>406.80461417490153</v>
      </c>
      <c r="AE330" s="13">
        <f t="shared" si="410"/>
        <v>409.97146303575414</v>
      </c>
      <c r="AF330" s="13">
        <f t="shared" si="410"/>
        <v>439.67143948269859</v>
      </c>
      <c r="AG330" s="13">
        <f t="shared" si="410"/>
        <v>443.57194169636819</v>
      </c>
      <c r="AH330" s="13">
        <f t="shared" si="410"/>
        <v>445.81221941630088</v>
      </c>
      <c r="AI330" s="13">
        <f t="shared" si="410"/>
        <v>435.92874161046399</v>
      </c>
      <c r="AJ330" s="13">
        <f t="shared" si="410"/>
        <v>421.40976235990189</v>
      </c>
      <c r="AK330" s="13">
        <f t="shared" si="410"/>
        <v>432.80197393779355</v>
      </c>
      <c r="AL330" s="13">
        <f t="shared" si="410"/>
        <v>435.1332159166692</v>
      </c>
    </row>
    <row r="332" spans="3:38" x14ac:dyDescent="0.35">
      <c r="C332" s="16" t="s">
        <v>422</v>
      </c>
    </row>
    <row r="333" spans="3:38" x14ac:dyDescent="0.35">
      <c r="D333" s="124" t="s">
        <v>424</v>
      </c>
      <c r="K333" s="59" t="str">
        <f t="shared" ref="K333" si="411">CurrencyUnit.In</f>
        <v>MMJPY</v>
      </c>
      <c r="L333" s="60">
        <f t="shared" ref="L333" si="412" xml:space="preserve"> SUM(O333:AL333)</f>
        <v>9283.8542726030882</v>
      </c>
      <c r="O333" s="85">
        <f>O330</f>
        <v>345</v>
      </c>
      <c r="P333" s="85">
        <f t="shared" ref="P333:AL333" si="413">P330</f>
        <v>308</v>
      </c>
      <c r="Q333" s="85">
        <f t="shared" si="413"/>
        <v>349</v>
      </c>
      <c r="R333" s="85">
        <f t="shared" si="413"/>
        <v>348</v>
      </c>
      <c r="S333" s="85">
        <f t="shared" si="413"/>
        <v>349.59000000000003</v>
      </c>
      <c r="T333" s="85">
        <f t="shared" si="413"/>
        <v>396.47498611111109</v>
      </c>
      <c r="U333" s="85">
        <f t="shared" si="413"/>
        <v>411.23159196864538</v>
      </c>
      <c r="V333" s="85">
        <f t="shared" si="413"/>
        <v>400.86675962637753</v>
      </c>
      <c r="W333" s="85">
        <f t="shared" si="413"/>
        <v>387.75510697391314</v>
      </c>
      <c r="X333" s="85">
        <f t="shared" si="413"/>
        <v>322.95714093289143</v>
      </c>
      <c r="Y333" s="85">
        <f t="shared" si="413"/>
        <v>307.64165305873183</v>
      </c>
      <c r="Z333" s="85">
        <f t="shared" si="413"/>
        <v>313.53867767436992</v>
      </c>
      <c r="AA333" s="85">
        <f t="shared" si="413"/>
        <v>349.49392584463885</v>
      </c>
      <c r="AB333" s="85">
        <f t="shared" si="413"/>
        <v>395.99696009394364</v>
      </c>
      <c r="AC333" s="85">
        <f t="shared" si="413"/>
        <v>427.20209868761276</v>
      </c>
      <c r="AD333" s="85">
        <f t="shared" si="413"/>
        <v>406.80461417490153</v>
      </c>
      <c r="AE333" s="85">
        <f t="shared" si="413"/>
        <v>409.97146303575414</v>
      </c>
      <c r="AF333" s="85">
        <f t="shared" si="413"/>
        <v>439.67143948269859</v>
      </c>
      <c r="AG333" s="85">
        <f t="shared" si="413"/>
        <v>443.57194169636819</v>
      </c>
      <c r="AH333" s="85">
        <f t="shared" si="413"/>
        <v>445.81221941630088</v>
      </c>
      <c r="AI333" s="85">
        <f t="shared" si="413"/>
        <v>435.92874161046399</v>
      </c>
      <c r="AJ333" s="85">
        <f t="shared" si="413"/>
        <v>421.40976235990189</v>
      </c>
      <c r="AK333" s="85">
        <f t="shared" si="413"/>
        <v>432.80197393779355</v>
      </c>
      <c r="AL333" s="85">
        <f t="shared" si="413"/>
        <v>435.1332159166692</v>
      </c>
    </row>
    <row r="334" spans="3:38" x14ac:dyDescent="0.35">
      <c r="D334" s="17" t="s">
        <v>376</v>
      </c>
      <c r="K334" s="59" t="s">
        <v>375</v>
      </c>
      <c r="M334" s="94">
        <v>12</v>
      </c>
    </row>
    <row r="335" spans="3:38" x14ac:dyDescent="0.35">
      <c r="D335" s="8" t="s">
        <v>416</v>
      </c>
      <c r="E335" s="9"/>
      <c r="F335" s="9"/>
      <c r="G335" s="9"/>
      <c r="H335" s="9"/>
      <c r="I335" s="9"/>
      <c r="J335" s="9"/>
      <c r="K335" s="61" t="str">
        <f t="shared" ref="K335:K337" si="414">CurrencyUnit.In</f>
        <v>MMJPY</v>
      </c>
      <c r="L335" s="62"/>
      <c r="M335" s="9"/>
      <c r="N335" s="9"/>
      <c r="O335" s="13">
        <f>O333/$M334</f>
        <v>28.75</v>
      </c>
      <c r="P335" s="13">
        <f t="shared" ref="P335" si="415">P333/$M334</f>
        <v>25.666666666666668</v>
      </c>
      <c r="Q335" s="13">
        <f t="shared" ref="Q335" si="416">Q333/$M334</f>
        <v>29.083333333333332</v>
      </c>
      <c r="R335" s="13">
        <f t="shared" ref="R335" si="417">R333/$M334</f>
        <v>29</v>
      </c>
      <c r="S335" s="13">
        <f t="shared" ref="S335" si="418">S333/$M334</f>
        <v>29.132500000000004</v>
      </c>
      <c r="T335" s="13">
        <f t="shared" ref="T335" si="419">T333/$M334</f>
        <v>33.039582175925922</v>
      </c>
      <c r="U335" s="13">
        <f t="shared" ref="U335" si="420">U333/$M334</f>
        <v>34.26929933072045</v>
      </c>
      <c r="V335" s="13">
        <f t="shared" ref="V335" si="421">V333/$M334</f>
        <v>33.405563302198125</v>
      </c>
      <c r="W335" s="13">
        <f t="shared" ref="W335" si="422">W333/$M334</f>
        <v>32.312925581159426</v>
      </c>
      <c r="X335" s="13">
        <f t="shared" ref="X335" si="423">X333/$M334</f>
        <v>26.913095077740952</v>
      </c>
      <c r="Y335" s="13">
        <f t="shared" ref="Y335" si="424">Y333/$M334</f>
        <v>25.636804421560985</v>
      </c>
      <c r="Z335" s="13">
        <f t="shared" ref="Z335" si="425">Z333/$M334</f>
        <v>26.128223139530828</v>
      </c>
      <c r="AA335" s="13">
        <f t="shared" ref="AA335" si="426">AA333/$M334</f>
        <v>29.124493820386572</v>
      </c>
      <c r="AB335" s="13">
        <f t="shared" ref="AB335" si="427">AB333/$M334</f>
        <v>32.999746674495306</v>
      </c>
      <c r="AC335" s="13">
        <f t="shared" ref="AC335" si="428">AC333/$M334</f>
        <v>35.600174890634399</v>
      </c>
      <c r="AD335" s="13">
        <f t="shared" ref="AD335" si="429">AD333/$M334</f>
        <v>33.90038451457513</v>
      </c>
      <c r="AE335" s="13">
        <f t="shared" ref="AE335" si="430">AE333/$M334</f>
        <v>34.164288586312843</v>
      </c>
      <c r="AF335" s="13">
        <f t="shared" ref="AF335" si="431">AF333/$M334</f>
        <v>36.639286623558213</v>
      </c>
      <c r="AG335" s="13">
        <f t="shared" ref="AG335" si="432">AG333/$M334</f>
        <v>36.964328474697346</v>
      </c>
      <c r="AH335" s="13">
        <f t="shared" ref="AH335" si="433">AH333/$M334</f>
        <v>37.151018284691737</v>
      </c>
      <c r="AI335" s="13">
        <f t="shared" ref="AI335" si="434">AI333/$M334</f>
        <v>36.327395134205332</v>
      </c>
      <c r="AJ335" s="13">
        <f t="shared" ref="AJ335" si="435">AJ333/$M334</f>
        <v>35.117480196658491</v>
      </c>
      <c r="AK335" s="13">
        <f t="shared" ref="AK335" si="436">AK333/$M334</f>
        <v>36.066831161482796</v>
      </c>
      <c r="AL335" s="13">
        <f t="shared" ref="AL335" si="437">AL333/$M334</f>
        <v>36.261101326389102</v>
      </c>
    </row>
    <row r="336" spans="3:38" x14ac:dyDescent="0.35">
      <c r="D336" s="17" t="s">
        <v>415</v>
      </c>
      <c r="K336" s="59" t="s">
        <v>375</v>
      </c>
      <c r="L336" s="60"/>
      <c r="O336" s="97">
        <f>O324</f>
        <v>2.7478260869565219</v>
      </c>
      <c r="P336" s="97">
        <f t="shared" ref="P336:AL336" si="438">P324</f>
        <v>2.0259740259740258</v>
      </c>
      <c r="Q336" s="97">
        <f t="shared" si="438"/>
        <v>1.2034383954154728</v>
      </c>
      <c r="R336" s="97">
        <f t="shared" si="438"/>
        <v>1.2068965517241379</v>
      </c>
      <c r="S336" s="97">
        <f t="shared" si="438"/>
        <v>1.7960337650175398</v>
      </c>
      <c r="T336" s="97">
        <f t="shared" si="438"/>
        <v>1.7960337650175398</v>
      </c>
      <c r="U336" s="97">
        <f t="shared" si="438"/>
        <v>1.7960337650175398</v>
      </c>
      <c r="V336" s="97">
        <f t="shared" si="438"/>
        <v>1.7960337650175398</v>
      </c>
      <c r="W336" s="97">
        <f t="shared" si="438"/>
        <v>1.7960337650175398</v>
      </c>
      <c r="X336" s="97">
        <f t="shared" si="438"/>
        <v>1.7960337650175398</v>
      </c>
      <c r="Y336" s="97">
        <f t="shared" si="438"/>
        <v>1.7960337650175398</v>
      </c>
      <c r="Z336" s="97">
        <f t="shared" si="438"/>
        <v>1.7960337650175398</v>
      </c>
      <c r="AA336" s="97">
        <f t="shared" si="438"/>
        <v>1.7960337650175398</v>
      </c>
      <c r="AB336" s="97">
        <f t="shared" si="438"/>
        <v>1.7960337650175398</v>
      </c>
      <c r="AC336" s="97">
        <f t="shared" si="438"/>
        <v>1.7960337650175398</v>
      </c>
      <c r="AD336" s="97">
        <f t="shared" si="438"/>
        <v>1.7960337650175398</v>
      </c>
      <c r="AE336" s="97">
        <f t="shared" si="438"/>
        <v>1.7960337650175398</v>
      </c>
      <c r="AF336" s="97">
        <f t="shared" si="438"/>
        <v>1.7960337650175398</v>
      </c>
      <c r="AG336" s="97">
        <f t="shared" si="438"/>
        <v>1.7960337650175398</v>
      </c>
      <c r="AH336" s="97">
        <f t="shared" si="438"/>
        <v>1.7960337650175398</v>
      </c>
      <c r="AI336" s="97">
        <f t="shared" si="438"/>
        <v>1.7960337650175398</v>
      </c>
      <c r="AJ336" s="97">
        <f t="shared" si="438"/>
        <v>1.7960337650175398</v>
      </c>
      <c r="AK336" s="97">
        <f t="shared" si="438"/>
        <v>1.7960337650175398</v>
      </c>
      <c r="AL336" s="97">
        <f t="shared" si="438"/>
        <v>1.7960337650175398</v>
      </c>
    </row>
    <row r="337" spans="2:38" x14ac:dyDescent="0.35">
      <c r="D337" s="8" t="s">
        <v>423</v>
      </c>
      <c r="E337" s="9"/>
      <c r="F337" s="9"/>
      <c r="G337" s="9"/>
      <c r="H337" s="9"/>
      <c r="I337" s="9"/>
      <c r="J337" s="9"/>
      <c r="K337" s="61" t="str">
        <f t="shared" si="414"/>
        <v>MMJPY</v>
      </c>
      <c r="L337" s="62"/>
      <c r="M337" s="9"/>
      <c r="N337" s="9"/>
      <c r="O337" s="77">
        <f t="shared" ref="O337:Z337" si="439">O335*O336</f>
        <v>79</v>
      </c>
      <c r="P337" s="13">
        <f t="shared" si="439"/>
        <v>52</v>
      </c>
      <c r="Q337" s="13">
        <f t="shared" si="439"/>
        <v>35</v>
      </c>
      <c r="R337" s="13">
        <f t="shared" si="439"/>
        <v>35</v>
      </c>
      <c r="S337" s="13">
        <f t="shared" si="439"/>
        <v>52.322953659373482</v>
      </c>
      <c r="T337" s="13">
        <f t="shared" si="439"/>
        <v>59.340205170034629</v>
      </c>
      <c r="U337" s="13">
        <f t="shared" si="439"/>
        <v>61.548818701466907</v>
      </c>
      <c r="V337" s="13">
        <f t="shared" si="439"/>
        <v>59.997519630178658</v>
      </c>
      <c r="W337" s="13">
        <f t="shared" si="439"/>
        <v>58.035105390261336</v>
      </c>
      <c r="X337" s="13">
        <f t="shared" si="439"/>
        <v>48.336827480750095</v>
      </c>
      <c r="Y337" s="13">
        <f t="shared" si="439"/>
        <v>46.044566368274488</v>
      </c>
      <c r="Z337" s="13">
        <f t="shared" si="439"/>
        <v>46.927170978509956</v>
      </c>
      <c r="AA337" s="13">
        <f t="shared" ref="AA337" si="440">AA335*AA336</f>
        <v>52.308574290458964</v>
      </c>
      <c r="AB337" s="13">
        <f t="shared" ref="AB337" si="441">AB335*AB336</f>
        <v>59.268659264418844</v>
      </c>
      <c r="AC337" s="13">
        <f t="shared" ref="AC337" si="442">AC335*AC336</f>
        <v>63.939116144108979</v>
      </c>
      <c r="AD337" s="13">
        <f t="shared" ref="AD337" si="443">AD335*AD336</f>
        <v>60.886235235254674</v>
      </c>
      <c r="AE337" s="13">
        <f t="shared" ref="AE337" si="444">AE335*AE336</f>
        <v>61.360215858821213</v>
      </c>
      <c r="AF337" s="13">
        <f t="shared" ref="AF337" si="445">AF335*AF336</f>
        <v>65.805395902066039</v>
      </c>
      <c r="AG337" s="13">
        <f t="shared" ref="AG337" si="446">AG335*AG336</f>
        <v>66.389182041755731</v>
      </c>
      <c r="AH337" s="13">
        <f t="shared" ref="AH337" si="447">AH335*AH336</f>
        <v>66.724483244090365</v>
      </c>
      <c r="AI337" s="13">
        <f t="shared" ref="AI337" si="448">AI335*AI336</f>
        <v>65.245228256166655</v>
      </c>
      <c r="AJ337" s="13">
        <f t="shared" ref="AJ337" si="449">AJ335*AJ336</f>
        <v>63.07218017553344</v>
      </c>
      <c r="AK337" s="13">
        <f t="shared" ref="AK337" si="450">AK335*AK336</f>
        <v>64.777246563209872</v>
      </c>
      <c r="AL337" s="13">
        <f t="shared" ref="AL337" si="451">AL335*AL336</f>
        <v>65.126162338917126</v>
      </c>
    </row>
    <row r="339" spans="2:38" ht="19.5" x14ac:dyDescent="0.35">
      <c r="B339" s="51" t="s">
        <v>427</v>
      </c>
    </row>
    <row r="340" spans="2:38" x14ac:dyDescent="0.35">
      <c r="C340" s="16" t="s">
        <v>428</v>
      </c>
    </row>
    <row r="341" spans="2:38" x14ac:dyDescent="0.35">
      <c r="D341" s="17" t="s">
        <v>217</v>
      </c>
      <c r="K341" s="59" t="str">
        <f t="shared" ref="K341" si="452">CurrencyUnit.In</f>
        <v>MMJPY</v>
      </c>
      <c r="L341" s="60">
        <f t="shared" ref="L341" si="453" xml:space="preserve"> SUM(O341:AL341)</f>
        <v>7741.607366496527</v>
      </c>
      <c r="N341" s="94">
        <v>0</v>
      </c>
      <c r="O341" s="85">
        <f>O$174</f>
        <v>140.30504909429496</v>
      </c>
      <c r="P341" s="85">
        <f t="shared" ref="P341:AL341" si="454">P$174</f>
        <v>126.72669217157299</v>
      </c>
      <c r="Q341" s="85">
        <f t="shared" si="454"/>
        <v>178.87671471467183</v>
      </c>
      <c r="R341" s="85">
        <f t="shared" si="454"/>
        <v>210.28787279357041</v>
      </c>
      <c r="S341" s="85">
        <f t="shared" si="454"/>
        <v>353.76576779666357</v>
      </c>
      <c r="T341" s="85">
        <f t="shared" si="454"/>
        <v>376.24999085435405</v>
      </c>
      <c r="U341" s="85">
        <f t="shared" si="454"/>
        <v>324.07584615691172</v>
      </c>
      <c r="V341" s="85">
        <f t="shared" si="454"/>
        <v>442.08484868595821</v>
      </c>
      <c r="W341" s="85">
        <f t="shared" si="454"/>
        <v>96.516984975392546</v>
      </c>
      <c r="X341" s="85">
        <f t="shared" si="454"/>
        <v>71.437472606222499</v>
      </c>
      <c r="Y341" s="85">
        <f t="shared" si="454"/>
        <v>96.20692464450083</v>
      </c>
      <c r="Z341" s="85">
        <f t="shared" si="454"/>
        <v>206.56833134618336</v>
      </c>
      <c r="AA341" s="85">
        <f t="shared" si="454"/>
        <v>340.07336413157742</v>
      </c>
      <c r="AB341" s="85">
        <f t="shared" si="454"/>
        <v>423.55785808460848</v>
      </c>
      <c r="AC341" s="85">
        <f t="shared" si="454"/>
        <v>353.77193170569768</v>
      </c>
      <c r="AD341" s="85">
        <f t="shared" si="454"/>
        <v>371.99458981867775</v>
      </c>
      <c r="AE341" s="85">
        <f t="shared" si="454"/>
        <v>463.93318113157562</v>
      </c>
      <c r="AF341" s="85">
        <f t="shared" si="454"/>
        <v>468.79665110477913</v>
      </c>
      <c r="AG341" s="85">
        <f t="shared" si="454"/>
        <v>476.52476697812347</v>
      </c>
      <c r="AH341" s="85">
        <f t="shared" si="454"/>
        <v>447.68792796715479</v>
      </c>
      <c r="AI341" s="85">
        <f t="shared" si="454"/>
        <v>408.4202990928332</v>
      </c>
      <c r="AJ341" s="85">
        <f t="shared" si="454"/>
        <v>449.07597496292192</v>
      </c>
      <c r="AK341" s="85">
        <f t="shared" si="454"/>
        <v>452.72594271708869</v>
      </c>
      <c r="AL341" s="85">
        <f t="shared" si="454"/>
        <v>461.94238296119215</v>
      </c>
    </row>
    <row r="342" spans="2:38" x14ac:dyDescent="0.35">
      <c r="D342" s="17" t="s">
        <v>431</v>
      </c>
      <c r="K342" s="59" t="s">
        <v>61</v>
      </c>
      <c r="M342" s="94">
        <v>2</v>
      </c>
    </row>
    <row r="343" spans="2:38" x14ac:dyDescent="0.35">
      <c r="D343" s="8" t="s">
        <v>429</v>
      </c>
      <c r="E343" s="9"/>
      <c r="F343" s="9"/>
      <c r="G343" s="9"/>
      <c r="H343" s="9"/>
      <c r="I343" s="9"/>
      <c r="J343" s="9"/>
      <c r="K343" s="61" t="str">
        <f t="shared" ref="K343:K345" si="455">CurrencyUnit.In</f>
        <v>MMJPY</v>
      </c>
      <c r="L343" s="62">
        <f t="shared" ref="L343" si="456" xml:space="preserve"> SUM(O343:AL343)</f>
        <v>3639.8324917676673</v>
      </c>
      <c r="M343" s="9"/>
      <c r="N343" s="9"/>
      <c r="O343" s="125">
        <f>N341/$M342</f>
        <v>0</v>
      </c>
      <c r="P343" s="125">
        <f>O341/$M342</f>
        <v>70.152524547147479</v>
      </c>
      <c r="Q343" s="125">
        <f>P341/$M342</f>
        <v>63.363346085786496</v>
      </c>
      <c r="R343" s="125">
        <f>Q341/$M342</f>
        <v>89.438357357335917</v>
      </c>
      <c r="S343" s="125">
        <f t="shared" ref="S343:AL343" si="457">R341/$M342</f>
        <v>105.14393639678521</v>
      </c>
      <c r="T343" s="125">
        <f>S341/$M342</f>
        <v>176.88288389833178</v>
      </c>
      <c r="U343" s="125">
        <f t="shared" si="457"/>
        <v>188.12499542717703</v>
      </c>
      <c r="V343" s="125">
        <f t="shared" si="457"/>
        <v>162.03792307845586</v>
      </c>
      <c r="W343" s="125">
        <f t="shared" si="457"/>
        <v>221.0424243429791</v>
      </c>
      <c r="X343" s="125">
        <f t="shared" si="457"/>
        <v>48.258492487696273</v>
      </c>
      <c r="Y343" s="125">
        <f t="shared" si="457"/>
        <v>35.71873630311125</v>
      </c>
      <c r="Z343" s="125">
        <f t="shared" si="457"/>
        <v>48.103462322250415</v>
      </c>
      <c r="AA343" s="125">
        <f t="shared" si="457"/>
        <v>103.28416567309168</v>
      </c>
      <c r="AB343" s="125">
        <f t="shared" si="457"/>
        <v>170.03668206578871</v>
      </c>
      <c r="AC343" s="125">
        <f t="shared" si="457"/>
        <v>211.77892904230424</v>
      </c>
      <c r="AD343" s="125">
        <f t="shared" si="457"/>
        <v>176.88596585284884</v>
      </c>
      <c r="AE343" s="125">
        <f t="shared" si="457"/>
        <v>185.99729490933888</v>
      </c>
      <c r="AF343" s="125">
        <f t="shared" si="457"/>
        <v>231.96659056578781</v>
      </c>
      <c r="AG343" s="125">
        <f t="shared" si="457"/>
        <v>234.39832555238957</v>
      </c>
      <c r="AH343" s="125">
        <f t="shared" si="457"/>
        <v>238.26238348906173</v>
      </c>
      <c r="AI343" s="125">
        <f t="shared" si="457"/>
        <v>223.8439639835774</v>
      </c>
      <c r="AJ343" s="125">
        <f t="shared" si="457"/>
        <v>204.2101495464166</v>
      </c>
      <c r="AK343" s="125">
        <f t="shared" si="457"/>
        <v>224.53798748146096</v>
      </c>
      <c r="AL343" s="125">
        <f t="shared" si="457"/>
        <v>226.36297135854434</v>
      </c>
    </row>
    <row r="344" spans="2:38" x14ac:dyDescent="0.35">
      <c r="D344" s="17" t="s">
        <v>430</v>
      </c>
      <c r="K344" s="59" t="str">
        <f t="shared" si="455"/>
        <v>MMJPY</v>
      </c>
      <c r="L344" s="60">
        <f t="shared" ref="L344:L345" si="458" xml:space="preserve"> SUM(O344:AL344)</f>
        <v>4101.7748747288597</v>
      </c>
      <c r="N344" s="94">
        <v>0</v>
      </c>
      <c r="O344" s="85">
        <f t="shared" ref="O344:Q344" si="459">O341-O343</f>
        <v>140.30504909429496</v>
      </c>
      <c r="P344" s="85">
        <f t="shared" si="459"/>
        <v>56.574167624425513</v>
      </c>
      <c r="Q344" s="85">
        <f t="shared" si="459"/>
        <v>115.51336862888533</v>
      </c>
      <c r="R344" s="85">
        <f>R341-R343</f>
        <v>120.8495154362345</v>
      </c>
      <c r="S344" s="85">
        <f t="shared" ref="S344:AL344" si="460">S341-S343</f>
        <v>248.62183139987837</v>
      </c>
      <c r="T344" s="85">
        <f t="shared" si="460"/>
        <v>199.36710695602227</v>
      </c>
      <c r="U344" s="85">
        <f t="shared" si="460"/>
        <v>135.9508507297347</v>
      </c>
      <c r="V344" s="85">
        <f t="shared" si="460"/>
        <v>280.04692560750232</v>
      </c>
      <c r="W344" s="85">
        <f t="shared" si="460"/>
        <v>-124.52543936758656</v>
      </c>
      <c r="X344" s="85">
        <f t="shared" si="460"/>
        <v>23.178980118526226</v>
      </c>
      <c r="Y344" s="85">
        <f t="shared" si="460"/>
        <v>60.488188341389581</v>
      </c>
      <c r="Z344" s="85">
        <f t="shared" si="460"/>
        <v>158.46486902393295</v>
      </c>
      <c r="AA344" s="85">
        <f t="shared" si="460"/>
        <v>236.78919845848574</v>
      </c>
      <c r="AB344" s="85">
        <f t="shared" si="460"/>
        <v>253.52117601881977</v>
      </c>
      <c r="AC344" s="85">
        <f t="shared" si="460"/>
        <v>141.99300266339344</v>
      </c>
      <c r="AD344" s="85">
        <f t="shared" si="460"/>
        <v>195.10862396582891</v>
      </c>
      <c r="AE344" s="85">
        <f t="shared" si="460"/>
        <v>277.93588622223672</v>
      </c>
      <c r="AF344" s="85">
        <f t="shared" si="460"/>
        <v>236.83006053899132</v>
      </c>
      <c r="AG344" s="85">
        <f t="shared" si="460"/>
        <v>242.1264414257339</v>
      </c>
      <c r="AH344" s="85">
        <f t="shared" si="460"/>
        <v>209.42554447809306</v>
      </c>
      <c r="AI344" s="85">
        <f t="shared" si="460"/>
        <v>184.57633510925581</v>
      </c>
      <c r="AJ344" s="85">
        <f t="shared" si="460"/>
        <v>244.86582541650532</v>
      </c>
      <c r="AK344" s="85">
        <f t="shared" si="460"/>
        <v>228.18795523562773</v>
      </c>
      <c r="AL344" s="85">
        <f t="shared" si="460"/>
        <v>235.57941160264781</v>
      </c>
    </row>
    <row r="345" spans="2:38" x14ac:dyDescent="0.35">
      <c r="D345" s="8" t="s">
        <v>428</v>
      </c>
      <c r="E345" s="9"/>
      <c r="F345" s="9"/>
      <c r="G345" s="9"/>
      <c r="H345" s="9"/>
      <c r="I345" s="9"/>
      <c r="J345" s="9"/>
      <c r="K345" s="61" t="str">
        <f t="shared" si="455"/>
        <v>MMJPY</v>
      </c>
      <c r="L345" s="62">
        <f t="shared" si="458"/>
        <v>7506.0279548938797</v>
      </c>
      <c r="M345" s="9"/>
      <c r="N345" s="9"/>
      <c r="O345" s="125">
        <f>O343+N344</f>
        <v>0</v>
      </c>
      <c r="P345" s="125">
        <f>P343+O344</f>
        <v>210.45757364144242</v>
      </c>
      <c r="Q345" s="125">
        <f>Q343+P344</f>
        <v>119.93751371021202</v>
      </c>
      <c r="R345" s="125">
        <f>R343+Q344</f>
        <v>204.95172598622125</v>
      </c>
      <c r="S345" s="125">
        <f t="shared" ref="S345:AL345" si="461">S343+R344</f>
        <v>225.99345183301972</v>
      </c>
      <c r="T345" s="125">
        <f t="shared" si="461"/>
        <v>425.50471529821016</v>
      </c>
      <c r="U345" s="125">
        <f t="shared" si="461"/>
        <v>387.49210238319927</v>
      </c>
      <c r="V345" s="125">
        <f t="shared" si="461"/>
        <v>297.98877380819056</v>
      </c>
      <c r="W345" s="125">
        <f t="shared" si="461"/>
        <v>501.08934995048139</v>
      </c>
      <c r="X345" s="125">
        <f t="shared" si="461"/>
        <v>-76.266946879890284</v>
      </c>
      <c r="Y345" s="125">
        <f t="shared" si="461"/>
        <v>58.897716421637476</v>
      </c>
      <c r="Z345" s="125">
        <f t="shared" si="461"/>
        <v>108.59165066364</v>
      </c>
      <c r="AA345" s="125">
        <f t="shared" si="461"/>
        <v>261.74903469702463</v>
      </c>
      <c r="AB345" s="125">
        <f t="shared" si="461"/>
        <v>406.82588052427445</v>
      </c>
      <c r="AC345" s="125">
        <f t="shared" si="461"/>
        <v>465.30010506112399</v>
      </c>
      <c r="AD345" s="125">
        <f t="shared" si="461"/>
        <v>318.87896851624225</v>
      </c>
      <c r="AE345" s="125">
        <f t="shared" si="461"/>
        <v>381.10591887516779</v>
      </c>
      <c r="AF345" s="125">
        <f t="shared" si="461"/>
        <v>509.9024767880245</v>
      </c>
      <c r="AG345" s="125">
        <f t="shared" si="461"/>
        <v>471.22838609138091</v>
      </c>
      <c r="AH345" s="125">
        <f t="shared" si="461"/>
        <v>480.38882491479563</v>
      </c>
      <c r="AI345" s="125">
        <f t="shared" si="461"/>
        <v>433.26950846167045</v>
      </c>
      <c r="AJ345" s="125">
        <f t="shared" si="461"/>
        <v>388.78648465567244</v>
      </c>
      <c r="AK345" s="125">
        <f t="shared" si="461"/>
        <v>469.4038128979663</v>
      </c>
      <c r="AL345" s="125">
        <f t="shared" si="461"/>
        <v>454.5509265941721</v>
      </c>
    </row>
    <row r="347" spans="2:38" x14ac:dyDescent="0.35">
      <c r="C347" s="16" t="s">
        <v>427</v>
      </c>
    </row>
    <row r="348" spans="2:38" x14ac:dyDescent="0.35">
      <c r="D348" s="17" t="s">
        <v>393</v>
      </c>
      <c r="K348" s="59" t="str">
        <f t="shared" ref="K348:K351" si="462">CurrencyUnit.In</f>
        <v>MMJPY</v>
      </c>
      <c r="L348" s="60"/>
      <c r="O348" s="85">
        <f t="shared" ref="O348:AL348" si="463">N351</f>
        <v>0</v>
      </c>
      <c r="P348" s="85">
        <f t="shared" si="463"/>
        <v>247</v>
      </c>
      <c r="Q348" s="85">
        <f t="shared" si="463"/>
        <v>233</v>
      </c>
      <c r="R348" s="85">
        <f t="shared" si="463"/>
        <v>290</v>
      </c>
      <c r="S348" s="85">
        <f t="shared" si="463"/>
        <v>298</v>
      </c>
      <c r="T348" s="85">
        <f t="shared" si="463"/>
        <v>425.77231596364385</v>
      </c>
      <c r="U348" s="85">
        <f t="shared" si="463"/>
        <v>376.51759151978774</v>
      </c>
      <c r="V348" s="85">
        <f t="shared" si="463"/>
        <v>313.10133529350026</v>
      </c>
      <c r="W348" s="85">
        <f t="shared" si="463"/>
        <v>457.19741017126796</v>
      </c>
      <c r="X348" s="85">
        <f t="shared" si="463"/>
        <v>52.625045196179144</v>
      </c>
      <c r="Y348" s="85">
        <f t="shared" si="463"/>
        <v>200.32946468229193</v>
      </c>
      <c r="Z348" s="85">
        <f t="shared" si="463"/>
        <v>237.63867290515526</v>
      </c>
      <c r="AA348" s="85">
        <f t="shared" si="463"/>
        <v>335.61535358769862</v>
      </c>
      <c r="AB348" s="85">
        <f t="shared" si="463"/>
        <v>413.93968302225142</v>
      </c>
      <c r="AC348" s="85">
        <f t="shared" si="463"/>
        <v>430.67166058258545</v>
      </c>
      <c r="AD348" s="85">
        <f t="shared" si="463"/>
        <v>319.14348722715908</v>
      </c>
      <c r="AE348" s="85">
        <f t="shared" si="463"/>
        <v>372.25910852959453</v>
      </c>
      <c r="AF348" s="85">
        <f t="shared" si="463"/>
        <v>455.08637078600242</v>
      </c>
      <c r="AG348" s="85">
        <f t="shared" si="463"/>
        <v>413.98054510275699</v>
      </c>
      <c r="AH348" s="85">
        <f t="shared" si="463"/>
        <v>419.27692598949955</v>
      </c>
      <c r="AI348" s="85">
        <f t="shared" si="463"/>
        <v>386.5760290418587</v>
      </c>
      <c r="AJ348" s="85">
        <f t="shared" si="463"/>
        <v>361.72681967302145</v>
      </c>
      <c r="AK348" s="85">
        <f t="shared" si="463"/>
        <v>422.01630998027099</v>
      </c>
      <c r="AL348" s="85">
        <f t="shared" si="463"/>
        <v>405.33843979939331</v>
      </c>
    </row>
    <row r="349" spans="2:38" x14ac:dyDescent="0.35">
      <c r="D349" s="17" t="s">
        <v>217</v>
      </c>
      <c r="K349" s="59" t="str">
        <f t="shared" si="462"/>
        <v>MMJPY</v>
      </c>
      <c r="L349" s="60">
        <f t="shared" ref="L349:L350" si="464" xml:space="preserve"> SUM(O349:AL349)</f>
        <v>7741.607366496527</v>
      </c>
      <c r="O349" s="85">
        <f>O$174</f>
        <v>140.30504909429496</v>
      </c>
      <c r="P349" s="85">
        <f t="shared" ref="P349:AL349" si="465">P$174</f>
        <v>126.72669217157299</v>
      </c>
      <c r="Q349" s="85">
        <f t="shared" si="465"/>
        <v>178.87671471467183</v>
      </c>
      <c r="R349" s="85">
        <f t="shared" si="465"/>
        <v>210.28787279357041</v>
      </c>
      <c r="S349" s="85">
        <f t="shared" si="465"/>
        <v>353.76576779666357</v>
      </c>
      <c r="T349" s="85">
        <f t="shared" si="465"/>
        <v>376.24999085435405</v>
      </c>
      <c r="U349" s="85">
        <f t="shared" si="465"/>
        <v>324.07584615691172</v>
      </c>
      <c r="V349" s="85">
        <f t="shared" si="465"/>
        <v>442.08484868595821</v>
      </c>
      <c r="W349" s="85">
        <f t="shared" si="465"/>
        <v>96.516984975392546</v>
      </c>
      <c r="X349" s="85">
        <f t="shared" si="465"/>
        <v>71.437472606222499</v>
      </c>
      <c r="Y349" s="85">
        <f t="shared" si="465"/>
        <v>96.20692464450083</v>
      </c>
      <c r="Z349" s="85">
        <f t="shared" si="465"/>
        <v>206.56833134618336</v>
      </c>
      <c r="AA349" s="85">
        <f t="shared" si="465"/>
        <v>340.07336413157742</v>
      </c>
      <c r="AB349" s="85">
        <f t="shared" si="465"/>
        <v>423.55785808460848</v>
      </c>
      <c r="AC349" s="85">
        <f t="shared" si="465"/>
        <v>353.77193170569768</v>
      </c>
      <c r="AD349" s="85">
        <f t="shared" si="465"/>
        <v>371.99458981867775</v>
      </c>
      <c r="AE349" s="85">
        <f t="shared" si="465"/>
        <v>463.93318113157562</v>
      </c>
      <c r="AF349" s="85">
        <f t="shared" si="465"/>
        <v>468.79665110477913</v>
      </c>
      <c r="AG349" s="85">
        <f t="shared" si="465"/>
        <v>476.52476697812347</v>
      </c>
      <c r="AH349" s="85">
        <f t="shared" si="465"/>
        <v>447.68792796715479</v>
      </c>
      <c r="AI349" s="85">
        <f t="shared" si="465"/>
        <v>408.4202990928332</v>
      </c>
      <c r="AJ349" s="85">
        <f t="shared" si="465"/>
        <v>449.07597496292192</v>
      </c>
      <c r="AK349" s="85">
        <f t="shared" si="465"/>
        <v>452.72594271708869</v>
      </c>
      <c r="AL349" s="85">
        <f t="shared" si="465"/>
        <v>461.94238296119215</v>
      </c>
    </row>
    <row r="350" spans="2:38" x14ac:dyDescent="0.35">
      <c r="D350" s="17" t="s">
        <v>428</v>
      </c>
      <c r="K350" s="59" t="str">
        <f t="shared" si="462"/>
        <v>MMJPY</v>
      </c>
      <c r="L350" s="60">
        <f t="shared" si="464"/>
        <v>-7506.0279548938797</v>
      </c>
      <c r="O350" s="85">
        <f>0-O345</f>
        <v>0</v>
      </c>
      <c r="P350" s="85">
        <f t="shared" ref="P350:AL350" si="466">0-P345</f>
        <v>-210.45757364144242</v>
      </c>
      <c r="Q350" s="85">
        <f t="shared" si="466"/>
        <v>-119.93751371021202</v>
      </c>
      <c r="R350" s="85">
        <f t="shared" si="466"/>
        <v>-204.95172598622125</v>
      </c>
      <c r="S350" s="85">
        <f t="shared" si="466"/>
        <v>-225.99345183301972</v>
      </c>
      <c r="T350" s="85">
        <f t="shared" si="466"/>
        <v>-425.50471529821016</v>
      </c>
      <c r="U350" s="85">
        <f t="shared" si="466"/>
        <v>-387.49210238319927</v>
      </c>
      <c r="V350" s="85">
        <f t="shared" si="466"/>
        <v>-297.98877380819056</v>
      </c>
      <c r="W350" s="85">
        <f t="shared" si="466"/>
        <v>-501.08934995048139</v>
      </c>
      <c r="X350" s="85">
        <f t="shared" si="466"/>
        <v>76.266946879890284</v>
      </c>
      <c r="Y350" s="85">
        <f t="shared" si="466"/>
        <v>-58.897716421637476</v>
      </c>
      <c r="Z350" s="85">
        <f t="shared" si="466"/>
        <v>-108.59165066364</v>
      </c>
      <c r="AA350" s="85">
        <f t="shared" si="466"/>
        <v>-261.74903469702463</v>
      </c>
      <c r="AB350" s="85">
        <f t="shared" si="466"/>
        <v>-406.82588052427445</v>
      </c>
      <c r="AC350" s="85">
        <f t="shared" si="466"/>
        <v>-465.30010506112399</v>
      </c>
      <c r="AD350" s="85">
        <f t="shared" si="466"/>
        <v>-318.87896851624225</v>
      </c>
      <c r="AE350" s="85">
        <f t="shared" si="466"/>
        <v>-381.10591887516779</v>
      </c>
      <c r="AF350" s="85">
        <f t="shared" si="466"/>
        <v>-509.9024767880245</v>
      </c>
      <c r="AG350" s="85">
        <f t="shared" si="466"/>
        <v>-471.22838609138091</v>
      </c>
      <c r="AH350" s="85">
        <f t="shared" si="466"/>
        <v>-480.38882491479563</v>
      </c>
      <c r="AI350" s="85">
        <f t="shared" si="466"/>
        <v>-433.26950846167045</v>
      </c>
      <c r="AJ350" s="85">
        <f t="shared" si="466"/>
        <v>-388.78648465567244</v>
      </c>
      <c r="AK350" s="85">
        <f t="shared" si="466"/>
        <v>-469.4038128979663</v>
      </c>
      <c r="AL350" s="85">
        <f t="shared" si="466"/>
        <v>-454.5509265941721</v>
      </c>
    </row>
    <row r="351" spans="2:38" x14ac:dyDescent="0.35">
      <c r="D351" s="8" t="s">
        <v>366</v>
      </c>
      <c r="E351" s="9"/>
      <c r="F351" s="9"/>
      <c r="G351" s="9"/>
      <c r="H351" s="9"/>
      <c r="I351" s="9"/>
      <c r="J351" s="9"/>
      <c r="K351" s="61" t="str">
        <f t="shared" si="462"/>
        <v>MMJPY</v>
      </c>
      <c r="L351" s="62"/>
      <c r="M351" s="9"/>
      <c r="N351" s="9"/>
      <c r="O351" s="98">
        <f>'Actual Data'!O$56</f>
        <v>247</v>
      </c>
      <c r="P351" s="98">
        <f>'Actual Data'!P$56</f>
        <v>233</v>
      </c>
      <c r="Q351" s="98">
        <f>'Actual Data'!Q$56</f>
        <v>290</v>
      </c>
      <c r="R351" s="98">
        <f>'Actual Data'!R$56</f>
        <v>298</v>
      </c>
      <c r="S351" s="77">
        <f t="shared" ref="S351:AL351" si="467">SUM(S348:S350)</f>
        <v>425.77231596364385</v>
      </c>
      <c r="T351" s="77">
        <f t="shared" si="467"/>
        <v>376.51759151978774</v>
      </c>
      <c r="U351" s="77">
        <f t="shared" si="467"/>
        <v>313.10133529350026</v>
      </c>
      <c r="V351" s="77">
        <f t="shared" si="467"/>
        <v>457.19741017126796</v>
      </c>
      <c r="W351" s="77">
        <f t="shared" si="467"/>
        <v>52.625045196179144</v>
      </c>
      <c r="X351" s="77">
        <f t="shared" si="467"/>
        <v>200.32946468229193</v>
      </c>
      <c r="Y351" s="77">
        <f t="shared" si="467"/>
        <v>237.63867290515526</v>
      </c>
      <c r="Z351" s="77">
        <f t="shared" si="467"/>
        <v>335.61535358769862</v>
      </c>
      <c r="AA351" s="77">
        <f t="shared" si="467"/>
        <v>413.93968302225142</v>
      </c>
      <c r="AB351" s="77">
        <f t="shared" si="467"/>
        <v>430.67166058258545</v>
      </c>
      <c r="AC351" s="77">
        <f t="shared" si="467"/>
        <v>319.14348722715908</v>
      </c>
      <c r="AD351" s="77">
        <f t="shared" si="467"/>
        <v>372.25910852959453</v>
      </c>
      <c r="AE351" s="77">
        <f t="shared" si="467"/>
        <v>455.08637078600242</v>
      </c>
      <c r="AF351" s="77">
        <f t="shared" si="467"/>
        <v>413.98054510275699</v>
      </c>
      <c r="AG351" s="77">
        <f t="shared" si="467"/>
        <v>419.27692598949955</v>
      </c>
      <c r="AH351" s="77">
        <f t="shared" si="467"/>
        <v>386.5760290418587</v>
      </c>
      <c r="AI351" s="77">
        <f t="shared" si="467"/>
        <v>361.72681967302145</v>
      </c>
      <c r="AJ351" s="77">
        <f t="shared" si="467"/>
        <v>422.01630998027099</v>
      </c>
      <c r="AK351" s="77">
        <f t="shared" si="467"/>
        <v>405.33843979939331</v>
      </c>
      <c r="AL351" s="77">
        <f t="shared" si="467"/>
        <v>412.72989616641337</v>
      </c>
    </row>
    <row r="353" spans="2:38" ht="19.5" x14ac:dyDescent="0.35">
      <c r="B353" s="51" t="s">
        <v>367</v>
      </c>
    </row>
    <row r="354" spans="2:38" x14ac:dyDescent="0.35">
      <c r="C354" s="16" t="s">
        <v>310</v>
      </c>
    </row>
    <row r="355" spans="2:38" x14ac:dyDescent="0.35">
      <c r="D355" s="17" t="s">
        <v>311</v>
      </c>
      <c r="K355" s="59" t="str">
        <f t="shared" ref="K355" si="468">CurrencyUnit.In</f>
        <v>MMJPY</v>
      </c>
      <c r="M355" s="100">
        <f>'Actual Data'!M219</f>
        <v>750</v>
      </c>
      <c r="O355" s="81"/>
    </row>
    <row r="356" spans="2:38" x14ac:dyDescent="0.35">
      <c r="D356" s="17" t="s">
        <v>312</v>
      </c>
      <c r="K356" s="59" t="s">
        <v>246</v>
      </c>
      <c r="M356" s="101">
        <f>'Actual Data'!M220</f>
        <v>2.5000000000000001E-2</v>
      </c>
    </row>
    <row r="357" spans="2:38" x14ac:dyDescent="0.35">
      <c r="D357" s="17" t="s">
        <v>313</v>
      </c>
      <c r="K357" s="59" t="s">
        <v>26</v>
      </c>
      <c r="M357" s="102">
        <f>'Actual Data'!M221</f>
        <v>41365</v>
      </c>
    </row>
    <row r="358" spans="2:38" x14ac:dyDescent="0.35">
      <c r="D358" s="17" t="s">
        <v>314</v>
      </c>
      <c r="K358" s="59" t="s">
        <v>63</v>
      </c>
      <c r="M358" s="100">
        <f>'Actual Data'!M222</f>
        <v>20</v>
      </c>
    </row>
    <row r="360" spans="2:38" x14ac:dyDescent="0.35">
      <c r="C360" s="16" t="s">
        <v>321</v>
      </c>
    </row>
    <row r="361" spans="2:38" x14ac:dyDescent="0.35">
      <c r="D361" s="17" t="s">
        <v>322</v>
      </c>
      <c r="K361" s="59" t="s">
        <v>61</v>
      </c>
      <c r="O361" s="81">
        <f>IFERROR(IF(DATEDIF($M357,O$7,"Y")+1&gt;$M358,0,DATEDIF($M357,O$7,"Y")+1),0)</f>
        <v>6</v>
      </c>
      <c r="P361" s="81">
        <f t="shared" ref="P361:AL361" si="469">IFERROR(IF(DATEDIF($M357,P$7,"Y")+1&gt;$M358,0,DATEDIF($M357,P$7,"Y")+1),0)</f>
        <v>7</v>
      </c>
      <c r="Q361" s="81">
        <f t="shared" si="469"/>
        <v>8</v>
      </c>
      <c r="R361" s="81">
        <f t="shared" si="469"/>
        <v>9</v>
      </c>
      <c r="S361" s="81">
        <f t="shared" si="469"/>
        <v>10</v>
      </c>
      <c r="T361" s="81">
        <f t="shared" si="469"/>
        <v>11</v>
      </c>
      <c r="U361" s="81">
        <f t="shared" si="469"/>
        <v>12</v>
      </c>
      <c r="V361" s="81">
        <f t="shared" si="469"/>
        <v>13</v>
      </c>
      <c r="W361" s="81">
        <f t="shared" si="469"/>
        <v>14</v>
      </c>
      <c r="X361" s="81">
        <f t="shared" si="469"/>
        <v>15</v>
      </c>
      <c r="Y361" s="81">
        <f t="shared" si="469"/>
        <v>16</v>
      </c>
      <c r="Z361" s="81">
        <f t="shared" si="469"/>
        <v>17</v>
      </c>
      <c r="AA361" s="81">
        <f t="shared" si="469"/>
        <v>18</v>
      </c>
      <c r="AB361" s="81">
        <f t="shared" si="469"/>
        <v>19</v>
      </c>
      <c r="AC361" s="81">
        <f t="shared" si="469"/>
        <v>20</v>
      </c>
      <c r="AD361" s="81">
        <f t="shared" si="469"/>
        <v>0</v>
      </c>
      <c r="AE361" s="81">
        <f t="shared" si="469"/>
        <v>0</v>
      </c>
      <c r="AF361" s="81">
        <f t="shared" si="469"/>
        <v>0</v>
      </c>
      <c r="AG361" s="81">
        <f t="shared" si="469"/>
        <v>0</v>
      </c>
      <c r="AH361" s="81">
        <f t="shared" si="469"/>
        <v>0</v>
      </c>
      <c r="AI361" s="81">
        <f t="shared" si="469"/>
        <v>0</v>
      </c>
      <c r="AJ361" s="81">
        <f t="shared" si="469"/>
        <v>0</v>
      </c>
      <c r="AK361" s="81">
        <f t="shared" si="469"/>
        <v>0</v>
      </c>
      <c r="AL361" s="81">
        <f t="shared" si="469"/>
        <v>0</v>
      </c>
    </row>
    <row r="362" spans="2:38" x14ac:dyDescent="0.35">
      <c r="D362" s="17" t="s">
        <v>323</v>
      </c>
      <c r="K362" s="59" t="str">
        <f t="shared" ref="K362:K364" si="470">CurrencyUnit.In</f>
        <v>MMJPY</v>
      </c>
      <c r="L362" s="60">
        <f t="shared" ref="L362" si="471" xml:space="preserve"> SUM(O362:AL362)</f>
        <v>595.67237319610422</v>
      </c>
      <c r="O362" s="81">
        <f>0-IF(O361=0,0,PPMT($M356,O361,$M358,$M355,0))</f>
        <v>33.21853722095323</v>
      </c>
      <c r="P362" s="81">
        <f t="shared" ref="P362:AL362" si="472">0-IF(P361=0,0,PPMT($M356,P361,$M358,$M355,0))</f>
        <v>34.049000651477058</v>
      </c>
      <c r="Q362" s="81">
        <f t="shared" si="472"/>
        <v>34.900225667763991</v>
      </c>
      <c r="R362" s="81">
        <f t="shared" si="472"/>
        <v>35.772731309458088</v>
      </c>
      <c r="S362" s="81">
        <f t="shared" si="472"/>
        <v>36.667049592194537</v>
      </c>
      <c r="T362" s="81">
        <f t="shared" si="472"/>
        <v>37.583725831999409</v>
      </c>
      <c r="U362" s="81">
        <f t="shared" si="472"/>
        <v>38.523318977799391</v>
      </c>
      <c r="V362" s="81">
        <f t="shared" si="472"/>
        <v>39.486401952244378</v>
      </c>
      <c r="W362" s="81">
        <f t="shared" si="472"/>
        <v>40.473562001050482</v>
      </c>
      <c r="X362" s="81">
        <f t="shared" si="472"/>
        <v>41.485401051076749</v>
      </c>
      <c r="Y362" s="81">
        <f t="shared" si="472"/>
        <v>42.522536077353664</v>
      </c>
      <c r="Z362" s="81">
        <f t="shared" si="472"/>
        <v>43.585599479287509</v>
      </c>
      <c r="AA362" s="81">
        <f t="shared" si="472"/>
        <v>44.675239466269701</v>
      </c>
      <c r="AB362" s="81">
        <f t="shared" si="472"/>
        <v>45.79212045292644</v>
      </c>
      <c r="AC362" s="81">
        <f t="shared" si="472"/>
        <v>46.936923464249595</v>
      </c>
      <c r="AD362" s="81">
        <f t="shared" si="472"/>
        <v>0</v>
      </c>
      <c r="AE362" s="81">
        <f t="shared" si="472"/>
        <v>0</v>
      </c>
      <c r="AF362" s="81">
        <f t="shared" si="472"/>
        <v>0</v>
      </c>
      <c r="AG362" s="81">
        <f t="shared" si="472"/>
        <v>0</v>
      </c>
      <c r="AH362" s="81">
        <f t="shared" si="472"/>
        <v>0</v>
      </c>
      <c r="AI362" s="81">
        <f t="shared" si="472"/>
        <v>0</v>
      </c>
      <c r="AJ362" s="81">
        <f t="shared" si="472"/>
        <v>0</v>
      </c>
      <c r="AK362" s="81">
        <f t="shared" si="472"/>
        <v>0</v>
      </c>
      <c r="AL362" s="81">
        <f t="shared" si="472"/>
        <v>0</v>
      </c>
    </row>
    <row r="363" spans="2:38" x14ac:dyDescent="0.35">
      <c r="D363" s="17" t="s">
        <v>214</v>
      </c>
      <c r="K363" s="59" t="str">
        <f t="shared" si="470"/>
        <v>MMJPY</v>
      </c>
      <c r="L363" s="60">
        <f t="shared" ref="L363" si="473" xml:space="preserve"> SUM(O363:AL363)</f>
        <v>125.98282506673335</v>
      </c>
      <c r="O363" s="81">
        <f>0-IF(O361=0,0,IPMT($M356,O361,$M358,$M355,0))</f>
        <v>14.891809329902609</v>
      </c>
      <c r="P363" s="81">
        <f t="shared" ref="P363:AL363" si="474">0-IF(P361=0,0,IPMT($M356,P361,$M358,$M355,0))</f>
        <v>14.061345899378777</v>
      </c>
      <c r="Q363" s="81">
        <f t="shared" si="474"/>
        <v>13.210120883091847</v>
      </c>
      <c r="R363" s="81">
        <f t="shared" si="474"/>
        <v>12.337615241397749</v>
      </c>
      <c r="S363" s="81">
        <f t="shared" si="474"/>
        <v>11.4432969586613</v>
      </c>
      <c r="T363" s="81">
        <f t="shared" si="474"/>
        <v>10.526620718856435</v>
      </c>
      <c r="U363" s="81">
        <f t="shared" si="474"/>
        <v>9.5870275730564494</v>
      </c>
      <c r="V363" s="81">
        <f t="shared" si="474"/>
        <v>8.6239445986114642</v>
      </c>
      <c r="W363" s="81">
        <f t="shared" si="474"/>
        <v>7.6367845498053546</v>
      </c>
      <c r="X363" s="81">
        <f t="shared" si="474"/>
        <v>6.6249454997790922</v>
      </c>
      <c r="Y363" s="81">
        <f t="shared" si="474"/>
        <v>5.5878104735021736</v>
      </c>
      <c r="Z363" s="81">
        <f t="shared" si="474"/>
        <v>4.5247470715683313</v>
      </c>
      <c r="AA363" s="81">
        <f t="shared" si="474"/>
        <v>3.4351070845861447</v>
      </c>
      <c r="AB363" s="81">
        <f t="shared" si="474"/>
        <v>2.3182260979294016</v>
      </c>
      <c r="AC363" s="81">
        <f t="shared" si="474"/>
        <v>1.1734230866062401</v>
      </c>
      <c r="AD363" s="81">
        <f t="shared" si="474"/>
        <v>0</v>
      </c>
      <c r="AE363" s="81">
        <f t="shared" si="474"/>
        <v>0</v>
      </c>
      <c r="AF363" s="81">
        <f t="shared" si="474"/>
        <v>0</v>
      </c>
      <c r="AG363" s="81">
        <f t="shared" si="474"/>
        <v>0</v>
      </c>
      <c r="AH363" s="81">
        <f t="shared" si="474"/>
        <v>0</v>
      </c>
      <c r="AI363" s="81">
        <f t="shared" si="474"/>
        <v>0</v>
      </c>
      <c r="AJ363" s="81">
        <f t="shared" si="474"/>
        <v>0</v>
      </c>
      <c r="AK363" s="81">
        <f t="shared" si="474"/>
        <v>0</v>
      </c>
      <c r="AL363" s="81">
        <f t="shared" si="474"/>
        <v>0</v>
      </c>
    </row>
    <row r="364" spans="2:38" x14ac:dyDescent="0.35">
      <c r="D364" s="8" t="s">
        <v>219</v>
      </c>
      <c r="E364" s="9"/>
      <c r="F364" s="9"/>
      <c r="G364" s="9"/>
      <c r="H364" s="9"/>
      <c r="I364" s="9"/>
      <c r="J364" s="9"/>
      <c r="K364" s="61" t="str">
        <f t="shared" si="470"/>
        <v>MMJPY</v>
      </c>
      <c r="L364" s="62">
        <f xml:space="preserve"> SUM(O364:AL364)</f>
        <v>721.65519826283776</v>
      </c>
      <c r="M364" s="9"/>
      <c r="N364" s="9"/>
      <c r="O364" s="13">
        <f>SUM(O362:O363)</f>
        <v>48.110346550855837</v>
      </c>
      <c r="P364" s="13">
        <f t="shared" ref="P364:AL364" si="475">SUM(P362:P363)</f>
        <v>48.110346550855837</v>
      </c>
      <c r="Q364" s="13">
        <f t="shared" si="475"/>
        <v>48.110346550855837</v>
      </c>
      <c r="R364" s="13">
        <f t="shared" si="475"/>
        <v>48.110346550855837</v>
      </c>
      <c r="S364" s="13">
        <f t="shared" si="475"/>
        <v>48.110346550855837</v>
      </c>
      <c r="T364" s="13">
        <f t="shared" si="475"/>
        <v>48.110346550855844</v>
      </c>
      <c r="U364" s="13">
        <f t="shared" si="475"/>
        <v>48.110346550855837</v>
      </c>
      <c r="V364" s="13">
        <f t="shared" si="475"/>
        <v>48.110346550855844</v>
      </c>
      <c r="W364" s="13">
        <f t="shared" si="475"/>
        <v>48.110346550855837</v>
      </c>
      <c r="X364" s="13">
        <f t="shared" si="475"/>
        <v>48.110346550855844</v>
      </c>
      <c r="Y364" s="13">
        <f t="shared" si="475"/>
        <v>48.110346550855837</v>
      </c>
      <c r="Z364" s="13">
        <f t="shared" si="475"/>
        <v>48.110346550855837</v>
      </c>
      <c r="AA364" s="13">
        <f t="shared" si="475"/>
        <v>48.110346550855844</v>
      </c>
      <c r="AB364" s="13">
        <f t="shared" si="475"/>
        <v>48.110346550855844</v>
      </c>
      <c r="AC364" s="13">
        <f t="shared" si="475"/>
        <v>48.110346550855837</v>
      </c>
      <c r="AD364" s="13">
        <f t="shared" si="475"/>
        <v>0</v>
      </c>
      <c r="AE364" s="13">
        <f t="shared" si="475"/>
        <v>0</v>
      </c>
      <c r="AF364" s="13">
        <f t="shared" si="475"/>
        <v>0</v>
      </c>
      <c r="AG364" s="13">
        <f t="shared" si="475"/>
        <v>0</v>
      </c>
      <c r="AH364" s="13">
        <f t="shared" si="475"/>
        <v>0</v>
      </c>
      <c r="AI364" s="13">
        <f t="shared" si="475"/>
        <v>0</v>
      </c>
      <c r="AJ364" s="13">
        <f t="shared" si="475"/>
        <v>0</v>
      </c>
      <c r="AK364" s="13">
        <f t="shared" si="475"/>
        <v>0</v>
      </c>
      <c r="AL364" s="13">
        <f t="shared" si="475"/>
        <v>0</v>
      </c>
    </row>
    <row r="366" spans="2:38" x14ac:dyDescent="0.35">
      <c r="C366" s="16" t="s">
        <v>367</v>
      </c>
    </row>
    <row r="367" spans="2:38" x14ac:dyDescent="0.35">
      <c r="D367" s="17" t="s">
        <v>393</v>
      </c>
      <c r="K367" s="59" t="str">
        <f t="shared" ref="K367:K370" si="476">CurrencyUnit.In</f>
        <v>MMJPY</v>
      </c>
      <c r="L367" s="60"/>
      <c r="O367" s="85">
        <f t="shared" ref="O367:U367" si="477">N370</f>
        <v>595.67237319610422</v>
      </c>
      <c r="P367" s="85">
        <f t="shared" si="477"/>
        <v>562.45383597515104</v>
      </c>
      <c r="Q367" s="85">
        <f t="shared" si="477"/>
        <v>528.40483532367398</v>
      </c>
      <c r="R367" s="85">
        <f t="shared" si="477"/>
        <v>493.50460965590997</v>
      </c>
      <c r="S367" s="85">
        <f t="shared" si="477"/>
        <v>457.73187834645188</v>
      </c>
      <c r="T367" s="85">
        <f t="shared" si="477"/>
        <v>421.06482875425735</v>
      </c>
      <c r="U367" s="85">
        <f t="shared" si="477"/>
        <v>383.48110292225795</v>
      </c>
      <c r="V367" s="85">
        <f t="shared" ref="V367:AL367" si="478">U370</f>
        <v>344.95778394445858</v>
      </c>
      <c r="W367" s="85">
        <f t="shared" si="478"/>
        <v>305.47138199221422</v>
      </c>
      <c r="X367" s="85">
        <f t="shared" si="478"/>
        <v>264.99781999116374</v>
      </c>
      <c r="Y367" s="85">
        <f t="shared" si="478"/>
        <v>223.512418940087</v>
      </c>
      <c r="Z367" s="85">
        <f t="shared" si="478"/>
        <v>180.98988286273334</v>
      </c>
      <c r="AA367" s="85">
        <f t="shared" si="478"/>
        <v>137.40428338344583</v>
      </c>
      <c r="AB367" s="85">
        <f t="shared" si="478"/>
        <v>92.729043917176128</v>
      </c>
      <c r="AC367" s="85">
        <f t="shared" si="478"/>
        <v>46.936923464249688</v>
      </c>
      <c r="AD367" s="85">
        <f t="shared" si="478"/>
        <v>9.2370555648813024E-14</v>
      </c>
      <c r="AE367" s="85">
        <f t="shared" si="478"/>
        <v>9.2370555648813024E-14</v>
      </c>
      <c r="AF367" s="85">
        <f t="shared" si="478"/>
        <v>9.2370555648813024E-14</v>
      </c>
      <c r="AG367" s="85">
        <f t="shared" si="478"/>
        <v>9.2370555648813024E-14</v>
      </c>
      <c r="AH367" s="85">
        <f t="shared" si="478"/>
        <v>9.2370555648813024E-14</v>
      </c>
      <c r="AI367" s="85">
        <f t="shared" si="478"/>
        <v>9.2370555648813024E-14</v>
      </c>
      <c r="AJ367" s="85">
        <f t="shared" si="478"/>
        <v>9.2370555648813024E-14</v>
      </c>
      <c r="AK367" s="85">
        <f t="shared" si="478"/>
        <v>9.2370555648813024E-14</v>
      </c>
      <c r="AL367" s="85">
        <f t="shared" si="478"/>
        <v>9.2370555648813024E-14</v>
      </c>
    </row>
    <row r="368" spans="2:38" x14ac:dyDescent="0.35">
      <c r="D368" s="17" t="s">
        <v>432</v>
      </c>
      <c r="K368" s="59" t="str">
        <f t="shared" si="476"/>
        <v>MMJPY</v>
      </c>
      <c r="L368" s="60">
        <f t="shared" ref="L368:L369" si="479" xml:space="preserve"> SUM(O368:AL368)</f>
        <v>0</v>
      </c>
      <c r="O368" s="73"/>
      <c r="P368" s="73"/>
      <c r="Q368" s="73"/>
      <c r="R368" s="73"/>
      <c r="S368" s="73"/>
      <c r="T368" s="73"/>
      <c r="U368" s="73"/>
      <c r="V368" s="73"/>
      <c r="W368" s="73"/>
      <c r="X368" s="73"/>
      <c r="Y368" s="73"/>
      <c r="Z368" s="73"/>
      <c r="AA368" s="73"/>
      <c r="AB368" s="73"/>
      <c r="AC368" s="73"/>
      <c r="AD368" s="73"/>
      <c r="AE368" s="73"/>
      <c r="AF368" s="73"/>
      <c r="AG368" s="73"/>
      <c r="AH368" s="73"/>
      <c r="AI368" s="73"/>
      <c r="AJ368" s="73"/>
      <c r="AK368" s="73"/>
      <c r="AL368" s="73"/>
    </row>
    <row r="369" spans="2:38" x14ac:dyDescent="0.35">
      <c r="D369" s="17" t="s">
        <v>433</v>
      </c>
      <c r="K369" s="59" t="str">
        <f t="shared" si="476"/>
        <v>MMJPY</v>
      </c>
      <c r="L369" s="60">
        <f t="shared" si="479"/>
        <v>-595.67237319610422</v>
      </c>
      <c r="O369" s="85">
        <f t="shared" ref="O369:W369" si="480">0-O362</f>
        <v>-33.21853722095323</v>
      </c>
      <c r="P369" s="85">
        <f t="shared" si="480"/>
        <v>-34.049000651477058</v>
      </c>
      <c r="Q369" s="85">
        <f t="shared" si="480"/>
        <v>-34.900225667763991</v>
      </c>
      <c r="R369" s="85">
        <f t="shared" si="480"/>
        <v>-35.772731309458088</v>
      </c>
      <c r="S369" s="85">
        <f t="shared" si="480"/>
        <v>-36.667049592194537</v>
      </c>
      <c r="T369" s="85">
        <f t="shared" si="480"/>
        <v>-37.583725831999409</v>
      </c>
      <c r="U369" s="85">
        <f t="shared" si="480"/>
        <v>-38.523318977799391</v>
      </c>
      <c r="V369" s="85">
        <f t="shared" si="480"/>
        <v>-39.486401952244378</v>
      </c>
      <c r="W369" s="85">
        <f t="shared" si="480"/>
        <v>-40.473562001050482</v>
      </c>
      <c r="X369" s="85">
        <f t="shared" ref="X369:AL369" si="481">0-X362</f>
        <v>-41.485401051076749</v>
      </c>
      <c r="Y369" s="85">
        <f t="shared" si="481"/>
        <v>-42.522536077353664</v>
      </c>
      <c r="Z369" s="85">
        <f t="shared" si="481"/>
        <v>-43.585599479287509</v>
      </c>
      <c r="AA369" s="85">
        <f t="shared" si="481"/>
        <v>-44.675239466269701</v>
      </c>
      <c r="AB369" s="85">
        <f t="shared" si="481"/>
        <v>-45.79212045292644</v>
      </c>
      <c r="AC369" s="85">
        <f t="shared" si="481"/>
        <v>-46.936923464249595</v>
      </c>
      <c r="AD369" s="85">
        <f t="shared" si="481"/>
        <v>0</v>
      </c>
      <c r="AE369" s="85">
        <f t="shared" si="481"/>
        <v>0</v>
      </c>
      <c r="AF369" s="85">
        <f t="shared" si="481"/>
        <v>0</v>
      </c>
      <c r="AG369" s="85">
        <f t="shared" si="481"/>
        <v>0</v>
      </c>
      <c r="AH369" s="85">
        <f t="shared" si="481"/>
        <v>0</v>
      </c>
      <c r="AI369" s="85">
        <f t="shared" si="481"/>
        <v>0</v>
      </c>
      <c r="AJ369" s="85">
        <f t="shared" si="481"/>
        <v>0</v>
      </c>
      <c r="AK369" s="85">
        <f t="shared" si="481"/>
        <v>0</v>
      </c>
      <c r="AL369" s="85">
        <f t="shared" si="481"/>
        <v>0</v>
      </c>
    </row>
    <row r="370" spans="2:38" x14ac:dyDescent="0.35">
      <c r="D370" s="8" t="s">
        <v>366</v>
      </c>
      <c r="E370" s="9"/>
      <c r="F370" s="9"/>
      <c r="G370" s="9"/>
      <c r="H370" s="9"/>
      <c r="I370" s="9"/>
      <c r="J370" s="9"/>
      <c r="K370" s="61" t="str">
        <f t="shared" si="476"/>
        <v>MMJPY</v>
      </c>
      <c r="L370" s="62"/>
      <c r="M370" s="9"/>
      <c r="N370" s="126">
        <f>SUM(O362:AL362)</f>
        <v>595.67237319610422</v>
      </c>
      <c r="O370" s="77">
        <f t="shared" ref="O370:V370" si="482">SUM(O367:O369)</f>
        <v>562.45383597515104</v>
      </c>
      <c r="P370" s="77">
        <f t="shared" si="482"/>
        <v>528.40483532367398</v>
      </c>
      <c r="Q370" s="77">
        <f t="shared" si="482"/>
        <v>493.50460965590997</v>
      </c>
      <c r="R370" s="77">
        <f t="shared" si="482"/>
        <v>457.73187834645188</v>
      </c>
      <c r="S370" s="77">
        <f t="shared" si="482"/>
        <v>421.06482875425735</v>
      </c>
      <c r="T370" s="77">
        <f t="shared" si="482"/>
        <v>383.48110292225795</v>
      </c>
      <c r="U370" s="77">
        <f t="shared" si="482"/>
        <v>344.95778394445858</v>
      </c>
      <c r="V370" s="77">
        <f t="shared" si="482"/>
        <v>305.47138199221422</v>
      </c>
      <c r="W370" s="77">
        <f t="shared" ref="W370" si="483">SUM(W367:W369)</f>
        <v>264.99781999116374</v>
      </c>
      <c r="X370" s="77">
        <f t="shared" ref="X370" si="484">SUM(X367:X369)</f>
        <v>223.512418940087</v>
      </c>
      <c r="Y370" s="77">
        <f t="shared" ref="Y370" si="485">SUM(Y367:Y369)</f>
        <v>180.98988286273334</v>
      </c>
      <c r="Z370" s="77">
        <f t="shared" ref="Z370" si="486">SUM(Z367:Z369)</f>
        <v>137.40428338344583</v>
      </c>
      <c r="AA370" s="77">
        <f t="shared" ref="AA370" si="487">SUM(AA367:AA369)</f>
        <v>92.729043917176128</v>
      </c>
      <c r="AB370" s="77">
        <f t="shared" ref="AB370" si="488">SUM(AB367:AB369)</f>
        <v>46.936923464249688</v>
      </c>
      <c r="AC370" s="77">
        <f>SUM(AC367:AC369)</f>
        <v>9.2370555648813024E-14</v>
      </c>
      <c r="AD370" s="77">
        <f>SUM(AD367:AD369)</f>
        <v>9.2370555648813024E-14</v>
      </c>
      <c r="AE370" s="77">
        <f>SUM(AE367:AE369)</f>
        <v>9.2370555648813024E-14</v>
      </c>
      <c r="AF370" s="77">
        <f>SUM(AF367:AF369)</f>
        <v>9.2370555648813024E-14</v>
      </c>
      <c r="AG370" s="77">
        <f t="shared" ref="AG370" si="489">SUM(AG367:AG369)</f>
        <v>9.2370555648813024E-14</v>
      </c>
      <c r="AH370" s="77">
        <f t="shared" ref="AH370" si="490">SUM(AH367:AH369)</f>
        <v>9.2370555648813024E-14</v>
      </c>
      <c r="AI370" s="77">
        <f t="shared" ref="AI370" si="491">SUM(AI367:AI369)</f>
        <v>9.2370555648813024E-14</v>
      </c>
      <c r="AJ370" s="77">
        <f t="shared" ref="AJ370" si="492">SUM(AJ367:AJ369)</f>
        <v>9.2370555648813024E-14</v>
      </c>
      <c r="AK370" s="77">
        <f t="shared" ref="AK370" si="493">SUM(AK367:AK369)</f>
        <v>9.2370555648813024E-14</v>
      </c>
      <c r="AL370" s="77">
        <f t="shared" ref="AL370" si="494">SUM(AL367:AL369)</f>
        <v>9.2370555648813024E-14</v>
      </c>
    </row>
    <row r="372" spans="2:38" ht="19.5" x14ac:dyDescent="0.35">
      <c r="B372" s="51" t="s">
        <v>368</v>
      </c>
    </row>
    <row r="373" spans="2:38" x14ac:dyDescent="0.35">
      <c r="C373" s="16" t="s">
        <v>310</v>
      </c>
    </row>
    <row r="374" spans="2:38" x14ac:dyDescent="0.35">
      <c r="D374" s="17" t="s">
        <v>311</v>
      </c>
      <c r="K374" s="59" t="str">
        <f t="shared" ref="K374" si="495">CurrencyUnit.In</f>
        <v>MMJPY</v>
      </c>
      <c r="M374" s="100">
        <f>'Actual Data'!M225</f>
        <v>400</v>
      </c>
      <c r="O374" s="81"/>
    </row>
    <row r="375" spans="2:38" x14ac:dyDescent="0.35">
      <c r="D375" s="17" t="s">
        <v>312</v>
      </c>
      <c r="K375" s="59" t="s">
        <v>246</v>
      </c>
      <c r="M375" s="101">
        <f>'Actual Data'!M226</f>
        <v>2.5000000000000001E-2</v>
      </c>
    </row>
    <row r="376" spans="2:38" x14ac:dyDescent="0.35">
      <c r="D376" s="17" t="s">
        <v>313</v>
      </c>
      <c r="K376" s="59" t="s">
        <v>26</v>
      </c>
      <c r="M376" s="102">
        <f>'Actual Data'!M227</f>
        <v>43191</v>
      </c>
    </row>
    <row r="377" spans="2:38" x14ac:dyDescent="0.35">
      <c r="D377" s="17" t="s">
        <v>314</v>
      </c>
      <c r="K377" s="59" t="s">
        <v>63</v>
      </c>
      <c r="M377" s="100">
        <f>'Actual Data'!M228</f>
        <v>20</v>
      </c>
    </row>
    <row r="379" spans="2:38" x14ac:dyDescent="0.35">
      <c r="C379" s="16" t="s">
        <v>321</v>
      </c>
    </row>
    <row r="380" spans="2:38" x14ac:dyDescent="0.35">
      <c r="D380" s="17" t="s">
        <v>322</v>
      </c>
      <c r="K380" s="59" t="s">
        <v>61</v>
      </c>
      <c r="O380" s="81">
        <f>IFERROR(IF(DATEDIF($M376,O$7,"Y")+1&gt;$M377,0,DATEDIF($M376,O$7,"Y")+1),0)</f>
        <v>1</v>
      </c>
      <c r="P380" s="81">
        <f t="shared" ref="P380:AL380" si="496">IFERROR(IF(DATEDIF($M376,P$7,"Y")+1&gt;$M377,0,DATEDIF($M376,P$7,"Y")+1),0)</f>
        <v>2</v>
      </c>
      <c r="Q380" s="81">
        <f t="shared" si="496"/>
        <v>3</v>
      </c>
      <c r="R380" s="81">
        <f t="shared" si="496"/>
        <v>4</v>
      </c>
      <c r="S380" s="81">
        <f t="shared" si="496"/>
        <v>5</v>
      </c>
      <c r="T380" s="81">
        <f t="shared" si="496"/>
        <v>6</v>
      </c>
      <c r="U380" s="81">
        <f t="shared" si="496"/>
        <v>7</v>
      </c>
      <c r="V380" s="81">
        <f t="shared" si="496"/>
        <v>8</v>
      </c>
      <c r="W380" s="81">
        <f t="shared" si="496"/>
        <v>9</v>
      </c>
      <c r="X380" s="81">
        <f t="shared" si="496"/>
        <v>10</v>
      </c>
      <c r="Y380" s="81">
        <f t="shared" si="496"/>
        <v>11</v>
      </c>
      <c r="Z380" s="81">
        <f t="shared" si="496"/>
        <v>12</v>
      </c>
      <c r="AA380" s="81">
        <f t="shared" si="496"/>
        <v>13</v>
      </c>
      <c r="AB380" s="81">
        <f t="shared" si="496"/>
        <v>14</v>
      </c>
      <c r="AC380" s="81">
        <f t="shared" si="496"/>
        <v>15</v>
      </c>
      <c r="AD380" s="81">
        <f t="shared" si="496"/>
        <v>16</v>
      </c>
      <c r="AE380" s="81">
        <f t="shared" si="496"/>
        <v>17</v>
      </c>
      <c r="AF380" s="81">
        <f t="shared" si="496"/>
        <v>18</v>
      </c>
      <c r="AG380" s="81">
        <f t="shared" si="496"/>
        <v>19</v>
      </c>
      <c r="AH380" s="81">
        <f t="shared" si="496"/>
        <v>20</v>
      </c>
      <c r="AI380" s="81">
        <f t="shared" si="496"/>
        <v>0</v>
      </c>
      <c r="AJ380" s="81">
        <f t="shared" si="496"/>
        <v>0</v>
      </c>
      <c r="AK380" s="81">
        <f t="shared" si="496"/>
        <v>0</v>
      </c>
      <c r="AL380" s="81">
        <f t="shared" si="496"/>
        <v>0</v>
      </c>
    </row>
    <row r="381" spans="2:38" x14ac:dyDescent="0.35">
      <c r="D381" s="17" t="s">
        <v>323</v>
      </c>
      <c r="K381" s="59" t="str">
        <f t="shared" ref="K381:K383" si="497">CurrencyUnit.In</f>
        <v>MMJPY</v>
      </c>
      <c r="L381" s="60">
        <f t="shared" ref="L381:L382" si="498" xml:space="preserve"> SUM(O381:AL381)</f>
        <v>399.99999999999994</v>
      </c>
      <c r="O381" s="81">
        <f>0-IF(O380=0,0,PPMT($M375,O380,$M377,$M374,0))</f>
        <v>15.658851493789783</v>
      </c>
      <c r="P381" s="81">
        <f t="shared" ref="P381" si="499">0-IF(P380=0,0,PPMT($M375,P380,$M377,$M374,0))</f>
        <v>16.050322781134525</v>
      </c>
      <c r="Q381" s="81">
        <f t="shared" ref="Q381" si="500">0-IF(Q380=0,0,PPMT($M375,Q380,$M377,$M374,0))</f>
        <v>16.451580850662889</v>
      </c>
      <c r="R381" s="81">
        <f t="shared" ref="R381" si="501">0-IF(R380=0,0,PPMT($M375,R380,$M377,$M374,0))</f>
        <v>16.862870371929461</v>
      </c>
      <c r="S381" s="81">
        <f t="shared" ref="S381" si="502">0-IF(S380=0,0,PPMT($M375,S380,$M377,$M374,0))</f>
        <v>17.284442131227699</v>
      </c>
      <c r="T381" s="81">
        <f t="shared" ref="T381" si="503">0-IF(T380=0,0,PPMT($M375,T380,$M377,$M374,0))</f>
        <v>17.716553184508388</v>
      </c>
      <c r="U381" s="81">
        <f t="shared" ref="U381" si="504">0-IF(U380=0,0,PPMT($M375,U380,$M377,$M374,0))</f>
        <v>18.159467014121102</v>
      </c>
      <c r="V381" s="81">
        <f t="shared" ref="V381" si="505">0-IF(V380=0,0,PPMT($M375,V380,$M377,$M374,0))</f>
        <v>18.613453689474127</v>
      </c>
      <c r="W381" s="81">
        <f t="shared" ref="W381" si="506">0-IF(W380=0,0,PPMT($M375,W380,$M377,$M374,0))</f>
        <v>19.07879003171098</v>
      </c>
      <c r="X381" s="81">
        <f t="shared" ref="X381" si="507">0-IF(X380=0,0,PPMT($M375,X380,$M377,$M374,0))</f>
        <v>19.555759782503756</v>
      </c>
      <c r="Y381" s="81">
        <f t="shared" ref="Y381" si="508">0-IF(Y380=0,0,PPMT($M375,Y380,$M377,$M374,0))</f>
        <v>20.044653777066351</v>
      </c>
      <c r="Z381" s="81">
        <f t="shared" ref="Z381" si="509">0-IF(Z380=0,0,PPMT($M375,Z380,$M377,$M374,0))</f>
        <v>20.545770121493007</v>
      </c>
      <c r="AA381" s="81">
        <f t="shared" ref="AA381" si="510">0-IF(AA380=0,0,PPMT($M375,AA380,$M377,$M374,0))</f>
        <v>21.059414374530334</v>
      </c>
      <c r="AB381" s="81">
        <f t="shared" ref="AB381" si="511">0-IF(AB380=0,0,PPMT($M375,AB380,$M377,$M374,0))</f>
        <v>21.585899733893591</v>
      </c>
      <c r="AC381" s="81">
        <f t="shared" ref="AC381" si="512">0-IF(AC380=0,0,PPMT($M375,AC380,$M377,$M374,0))</f>
        <v>22.125547227240929</v>
      </c>
      <c r="AD381" s="81">
        <f t="shared" ref="AD381" si="513">0-IF(AD380=0,0,PPMT($M375,AD380,$M377,$M374,0))</f>
        <v>22.678685907921956</v>
      </c>
      <c r="AE381" s="81">
        <f t="shared" ref="AE381" si="514">0-IF(AE380=0,0,PPMT($M375,AE380,$M377,$M374,0))</f>
        <v>23.245653055620007</v>
      </c>
      <c r="AF381" s="81">
        <f t="shared" ref="AF381" si="515">0-IF(AF380=0,0,PPMT($M375,AF380,$M377,$M374,0))</f>
        <v>23.826794382010505</v>
      </c>
      <c r="AG381" s="81">
        <f t="shared" ref="AG381" si="516">0-IF(AG380=0,0,PPMT($M375,AG380,$M377,$M374,0))</f>
        <v>24.422464241560768</v>
      </c>
      <c r="AH381" s="81">
        <f t="shared" ref="AH381" si="517">0-IF(AH380=0,0,PPMT($M375,AH380,$M377,$M374,0))</f>
        <v>25.033025847599788</v>
      </c>
      <c r="AI381" s="81">
        <f t="shared" ref="AI381" si="518">0-IF(AI380=0,0,PPMT($M375,AI380,$M377,$M374,0))</f>
        <v>0</v>
      </c>
      <c r="AJ381" s="81">
        <f t="shared" ref="AJ381" si="519">0-IF(AJ380=0,0,PPMT($M375,AJ380,$M377,$M374,0))</f>
        <v>0</v>
      </c>
      <c r="AK381" s="81">
        <f t="shared" ref="AK381" si="520">0-IF(AK380=0,0,PPMT($M375,AK380,$M377,$M374,0))</f>
        <v>0</v>
      </c>
      <c r="AL381" s="81">
        <f t="shared" ref="AL381" si="521">0-IF(AL380=0,0,PPMT($M375,AL380,$M377,$M374,0))</f>
        <v>0</v>
      </c>
    </row>
    <row r="382" spans="2:38" x14ac:dyDescent="0.35">
      <c r="D382" s="17" t="s">
        <v>214</v>
      </c>
      <c r="K382" s="59" t="str">
        <f t="shared" si="497"/>
        <v>MMJPY</v>
      </c>
      <c r="L382" s="60">
        <f t="shared" si="498"/>
        <v>113.17702987579568</v>
      </c>
      <c r="O382" s="81">
        <f>0-IF(O380=0,0,IPMT($M375,O380,$M377,$M374,0))</f>
        <v>10</v>
      </c>
      <c r="P382" s="81">
        <f t="shared" ref="P382:AL382" si="522">0-IF(P380=0,0,IPMT($M375,P380,$M377,$M374,0))</f>
        <v>9.6085287126552572</v>
      </c>
      <c r="Q382" s="81">
        <f t="shared" si="522"/>
        <v>9.2072706431268916</v>
      </c>
      <c r="R382" s="81">
        <f t="shared" si="522"/>
        <v>8.7959811218603203</v>
      </c>
      <c r="S382" s="81">
        <f t="shared" si="522"/>
        <v>8.3744093625620835</v>
      </c>
      <c r="T382" s="81">
        <f t="shared" si="522"/>
        <v>7.9422983092813908</v>
      </c>
      <c r="U382" s="81">
        <f t="shared" si="522"/>
        <v>7.4993844796686808</v>
      </c>
      <c r="V382" s="81">
        <f t="shared" si="522"/>
        <v>7.0453978043156527</v>
      </c>
      <c r="W382" s="81">
        <f t="shared" si="522"/>
        <v>6.5800614620787998</v>
      </c>
      <c r="X382" s="81">
        <f t="shared" si="522"/>
        <v>6.1030917112860257</v>
      </c>
      <c r="Y382" s="81">
        <f t="shared" si="522"/>
        <v>5.6141977167234316</v>
      </c>
      <c r="Z382" s="81">
        <f t="shared" si="522"/>
        <v>5.1130813722967723</v>
      </c>
      <c r="AA382" s="81">
        <f t="shared" si="522"/>
        <v>4.5994371192594476</v>
      </c>
      <c r="AB382" s="81">
        <f t="shared" si="522"/>
        <v>4.0729517598961893</v>
      </c>
      <c r="AC382" s="81">
        <f t="shared" si="522"/>
        <v>3.5333042665488494</v>
      </c>
      <c r="AD382" s="81">
        <f t="shared" si="522"/>
        <v>2.9801655858678258</v>
      </c>
      <c r="AE382" s="81">
        <f t="shared" si="522"/>
        <v>2.4131984381697769</v>
      </c>
      <c r="AF382" s="81">
        <f t="shared" si="522"/>
        <v>1.8320571117792768</v>
      </c>
      <c r="AG382" s="81">
        <f t="shared" si="522"/>
        <v>1.2363872522290142</v>
      </c>
      <c r="AH382" s="81">
        <f t="shared" si="522"/>
        <v>0.6258256461899947</v>
      </c>
      <c r="AI382" s="81">
        <f t="shared" si="522"/>
        <v>0</v>
      </c>
      <c r="AJ382" s="81">
        <f t="shared" si="522"/>
        <v>0</v>
      </c>
      <c r="AK382" s="81">
        <f t="shared" si="522"/>
        <v>0</v>
      </c>
      <c r="AL382" s="81">
        <f t="shared" si="522"/>
        <v>0</v>
      </c>
    </row>
    <row r="383" spans="2:38" x14ac:dyDescent="0.35">
      <c r="D383" s="8" t="s">
        <v>219</v>
      </c>
      <c r="E383" s="9"/>
      <c r="F383" s="9"/>
      <c r="G383" s="9"/>
      <c r="H383" s="9"/>
      <c r="I383" s="9"/>
      <c r="J383" s="9"/>
      <c r="K383" s="61" t="str">
        <f t="shared" si="497"/>
        <v>MMJPY</v>
      </c>
      <c r="L383" s="62">
        <f xml:space="preserve"> SUM(O383:AL383)</f>
        <v>513.17702987579548</v>
      </c>
      <c r="M383" s="9"/>
      <c r="N383" s="9"/>
      <c r="O383" s="13">
        <f>SUM(O381:O382)</f>
        <v>25.658851493789783</v>
      </c>
      <c r="P383" s="13">
        <f t="shared" ref="P383" si="523">SUM(P381:P382)</f>
        <v>25.658851493789783</v>
      </c>
      <c r="Q383" s="13">
        <f t="shared" ref="Q383" si="524">SUM(Q381:Q382)</f>
        <v>25.658851493789783</v>
      </c>
      <c r="R383" s="13">
        <f t="shared" ref="R383" si="525">SUM(R381:R382)</f>
        <v>25.658851493789783</v>
      </c>
      <c r="S383" s="13">
        <f t="shared" ref="S383" si="526">SUM(S381:S382)</f>
        <v>25.658851493789783</v>
      </c>
      <c r="T383" s="13">
        <f t="shared" ref="T383" si="527">SUM(T381:T382)</f>
        <v>25.658851493789779</v>
      </c>
      <c r="U383" s="13">
        <f t="shared" ref="U383" si="528">SUM(U381:U382)</f>
        <v>25.658851493789783</v>
      </c>
      <c r="V383" s="13">
        <f t="shared" ref="V383" si="529">SUM(V381:V382)</f>
        <v>25.658851493789779</v>
      </c>
      <c r="W383" s="13">
        <f t="shared" ref="W383" si="530">SUM(W381:W382)</f>
        <v>25.658851493789779</v>
      </c>
      <c r="X383" s="13">
        <f t="shared" ref="X383" si="531">SUM(X381:X382)</f>
        <v>25.658851493789783</v>
      </c>
      <c r="Y383" s="13">
        <f t="shared" ref="Y383" si="532">SUM(Y381:Y382)</f>
        <v>25.658851493789783</v>
      </c>
      <c r="Z383" s="13">
        <f t="shared" ref="Z383" si="533">SUM(Z381:Z382)</f>
        <v>25.658851493789779</v>
      </c>
      <c r="AA383" s="13">
        <f t="shared" ref="AA383" si="534">SUM(AA381:AA382)</f>
        <v>25.658851493789783</v>
      </c>
      <c r="AB383" s="13">
        <f t="shared" ref="AB383" si="535">SUM(AB381:AB382)</f>
        <v>25.658851493789779</v>
      </c>
      <c r="AC383" s="13">
        <f t="shared" ref="AC383" si="536">SUM(AC381:AC382)</f>
        <v>25.658851493789779</v>
      </c>
      <c r="AD383" s="13">
        <f t="shared" ref="AD383" si="537">SUM(AD381:AD382)</f>
        <v>25.658851493789783</v>
      </c>
      <c r="AE383" s="13">
        <f t="shared" ref="AE383" si="538">SUM(AE381:AE382)</f>
        <v>25.658851493789783</v>
      </c>
      <c r="AF383" s="13">
        <f t="shared" ref="AF383" si="539">SUM(AF381:AF382)</f>
        <v>25.658851493789783</v>
      </c>
      <c r="AG383" s="13">
        <f t="shared" ref="AG383" si="540">SUM(AG381:AG382)</f>
        <v>25.658851493789783</v>
      </c>
      <c r="AH383" s="13">
        <f t="shared" ref="AH383" si="541">SUM(AH381:AH382)</f>
        <v>25.658851493789783</v>
      </c>
      <c r="AI383" s="13">
        <f t="shared" ref="AI383" si="542">SUM(AI381:AI382)</f>
        <v>0</v>
      </c>
      <c r="AJ383" s="13">
        <f t="shared" ref="AJ383" si="543">SUM(AJ381:AJ382)</f>
        <v>0</v>
      </c>
      <c r="AK383" s="13">
        <f t="shared" ref="AK383" si="544">SUM(AK381:AK382)</f>
        <v>0</v>
      </c>
      <c r="AL383" s="13">
        <f t="shared" ref="AL383" si="545">SUM(AL381:AL382)</f>
        <v>0</v>
      </c>
    </row>
    <row r="385" spans="2:38" x14ac:dyDescent="0.35">
      <c r="C385" s="16" t="s">
        <v>434</v>
      </c>
    </row>
    <row r="386" spans="2:38" x14ac:dyDescent="0.35">
      <c r="D386" s="17" t="s">
        <v>393</v>
      </c>
      <c r="K386" s="59" t="str">
        <f t="shared" ref="K386:K389" si="546">CurrencyUnit.In</f>
        <v>MMJPY</v>
      </c>
      <c r="L386" s="60"/>
      <c r="O386" s="85">
        <f t="shared" ref="O386:U386" si="547">N389</f>
        <v>0</v>
      </c>
      <c r="P386" s="85">
        <f t="shared" si="547"/>
        <v>384.34114850621023</v>
      </c>
      <c r="Q386" s="85">
        <f t="shared" si="547"/>
        <v>368.29082572507571</v>
      </c>
      <c r="R386" s="85">
        <f t="shared" si="547"/>
        <v>351.83924487441283</v>
      </c>
      <c r="S386" s="85">
        <f t="shared" si="547"/>
        <v>334.9763745024834</v>
      </c>
      <c r="T386" s="85">
        <f t="shared" si="547"/>
        <v>317.69193237125569</v>
      </c>
      <c r="U386" s="85">
        <f t="shared" si="547"/>
        <v>299.97537918674732</v>
      </c>
      <c r="V386" s="85">
        <f t="shared" ref="V386:AL386" si="548">U389</f>
        <v>281.81591217262621</v>
      </c>
      <c r="W386" s="85">
        <f t="shared" si="548"/>
        <v>263.2024584831521</v>
      </c>
      <c r="X386" s="85">
        <f t="shared" si="548"/>
        <v>244.12366845144112</v>
      </c>
      <c r="Y386" s="85">
        <f t="shared" si="548"/>
        <v>224.56790866893738</v>
      </c>
      <c r="Z386" s="85">
        <f t="shared" si="548"/>
        <v>204.52325489187103</v>
      </c>
      <c r="AA386" s="85">
        <f t="shared" si="548"/>
        <v>183.97748477037803</v>
      </c>
      <c r="AB386" s="85">
        <f t="shared" si="548"/>
        <v>162.91807039584768</v>
      </c>
      <c r="AC386" s="85">
        <f t="shared" si="548"/>
        <v>141.33217066195408</v>
      </c>
      <c r="AD386" s="85">
        <f t="shared" si="548"/>
        <v>119.20662343471315</v>
      </c>
      <c r="AE386" s="85">
        <f t="shared" si="548"/>
        <v>96.527937526791192</v>
      </c>
      <c r="AF386" s="85">
        <f t="shared" si="548"/>
        <v>73.282284471171181</v>
      </c>
      <c r="AG386" s="85">
        <f t="shared" si="548"/>
        <v>49.455490089160676</v>
      </c>
      <c r="AH386" s="85">
        <f t="shared" si="548"/>
        <v>25.033025847599909</v>
      </c>
      <c r="AI386" s="85">
        <f t="shared" si="548"/>
        <v>1.2079226507921703E-13</v>
      </c>
      <c r="AJ386" s="85">
        <f t="shared" si="548"/>
        <v>1.2079226507921703E-13</v>
      </c>
      <c r="AK386" s="85">
        <f t="shared" si="548"/>
        <v>1.2079226507921703E-13</v>
      </c>
      <c r="AL386" s="85">
        <f t="shared" si="548"/>
        <v>1.2079226507921703E-13</v>
      </c>
    </row>
    <row r="387" spans="2:38" x14ac:dyDescent="0.35">
      <c r="D387" s="17" t="s">
        <v>432</v>
      </c>
      <c r="K387" s="59" t="str">
        <f t="shared" si="546"/>
        <v>MMJPY</v>
      </c>
      <c r="L387" s="60">
        <f t="shared" ref="L387:L388" si="549" xml:space="preserve"> SUM(O387:AL387)</f>
        <v>400</v>
      </c>
      <c r="O387" s="85">
        <f>IF(AND(O$6&lt;=$M376,$M376&lt;=O$7),$M374,0)</f>
        <v>400</v>
      </c>
      <c r="P387" s="85">
        <f t="shared" ref="P387:AL387" si="550">IF(AND(P$6&lt;=$M376,$M376&lt;=P$7),$M374,0)</f>
        <v>0</v>
      </c>
      <c r="Q387" s="85">
        <f t="shared" si="550"/>
        <v>0</v>
      </c>
      <c r="R387" s="85">
        <f t="shared" si="550"/>
        <v>0</v>
      </c>
      <c r="S387" s="85">
        <f t="shared" si="550"/>
        <v>0</v>
      </c>
      <c r="T387" s="85">
        <f t="shared" si="550"/>
        <v>0</v>
      </c>
      <c r="U387" s="85">
        <f t="shared" si="550"/>
        <v>0</v>
      </c>
      <c r="V387" s="85">
        <f t="shared" si="550"/>
        <v>0</v>
      </c>
      <c r="W387" s="85">
        <f t="shared" si="550"/>
        <v>0</v>
      </c>
      <c r="X387" s="85">
        <f t="shared" si="550"/>
        <v>0</v>
      </c>
      <c r="Y387" s="85">
        <f t="shared" si="550"/>
        <v>0</v>
      </c>
      <c r="Z387" s="85">
        <f t="shared" si="550"/>
        <v>0</v>
      </c>
      <c r="AA387" s="85">
        <f t="shared" si="550"/>
        <v>0</v>
      </c>
      <c r="AB387" s="85">
        <f t="shared" si="550"/>
        <v>0</v>
      </c>
      <c r="AC387" s="85">
        <f t="shared" si="550"/>
        <v>0</v>
      </c>
      <c r="AD387" s="85">
        <f t="shared" si="550"/>
        <v>0</v>
      </c>
      <c r="AE387" s="85">
        <f t="shared" si="550"/>
        <v>0</v>
      </c>
      <c r="AF387" s="85">
        <f t="shared" si="550"/>
        <v>0</v>
      </c>
      <c r="AG387" s="85">
        <f t="shared" si="550"/>
        <v>0</v>
      </c>
      <c r="AH387" s="85">
        <f t="shared" si="550"/>
        <v>0</v>
      </c>
      <c r="AI387" s="85">
        <f t="shared" si="550"/>
        <v>0</v>
      </c>
      <c r="AJ387" s="85">
        <f t="shared" si="550"/>
        <v>0</v>
      </c>
      <c r="AK387" s="85">
        <f t="shared" si="550"/>
        <v>0</v>
      </c>
      <c r="AL387" s="85">
        <f t="shared" si="550"/>
        <v>0</v>
      </c>
    </row>
    <row r="388" spans="2:38" x14ac:dyDescent="0.35">
      <c r="D388" s="17" t="s">
        <v>433</v>
      </c>
      <c r="K388" s="59" t="str">
        <f t="shared" si="546"/>
        <v>MMJPY</v>
      </c>
      <c r="L388" s="60">
        <f t="shared" si="549"/>
        <v>-399.99999999999994</v>
      </c>
      <c r="O388" s="85">
        <f t="shared" ref="O388:W388" si="551">0-O381</f>
        <v>-15.658851493789783</v>
      </c>
      <c r="P388" s="85">
        <f t="shared" si="551"/>
        <v>-16.050322781134525</v>
      </c>
      <c r="Q388" s="85">
        <f t="shared" si="551"/>
        <v>-16.451580850662889</v>
      </c>
      <c r="R388" s="85">
        <f t="shared" si="551"/>
        <v>-16.862870371929461</v>
      </c>
      <c r="S388" s="85">
        <f t="shared" si="551"/>
        <v>-17.284442131227699</v>
      </c>
      <c r="T388" s="85">
        <f t="shared" si="551"/>
        <v>-17.716553184508388</v>
      </c>
      <c r="U388" s="85">
        <f t="shared" si="551"/>
        <v>-18.159467014121102</v>
      </c>
      <c r="V388" s="85">
        <f t="shared" si="551"/>
        <v>-18.613453689474127</v>
      </c>
      <c r="W388" s="85">
        <f t="shared" si="551"/>
        <v>-19.07879003171098</v>
      </c>
      <c r="X388" s="85">
        <f t="shared" ref="X388:AL388" si="552">0-X381</f>
        <v>-19.555759782503756</v>
      </c>
      <c r="Y388" s="85">
        <f t="shared" si="552"/>
        <v>-20.044653777066351</v>
      </c>
      <c r="Z388" s="85">
        <f t="shared" si="552"/>
        <v>-20.545770121493007</v>
      </c>
      <c r="AA388" s="85">
        <f t="shared" si="552"/>
        <v>-21.059414374530334</v>
      </c>
      <c r="AB388" s="85">
        <f t="shared" si="552"/>
        <v>-21.585899733893591</v>
      </c>
      <c r="AC388" s="85">
        <f t="shared" si="552"/>
        <v>-22.125547227240929</v>
      </c>
      <c r="AD388" s="85">
        <f t="shared" si="552"/>
        <v>-22.678685907921956</v>
      </c>
      <c r="AE388" s="85">
        <f t="shared" si="552"/>
        <v>-23.245653055620007</v>
      </c>
      <c r="AF388" s="85">
        <f t="shared" si="552"/>
        <v>-23.826794382010505</v>
      </c>
      <c r="AG388" s="85">
        <f t="shared" si="552"/>
        <v>-24.422464241560768</v>
      </c>
      <c r="AH388" s="85">
        <f t="shared" si="552"/>
        <v>-25.033025847599788</v>
      </c>
      <c r="AI388" s="85">
        <f t="shared" si="552"/>
        <v>0</v>
      </c>
      <c r="AJ388" s="85">
        <f t="shared" si="552"/>
        <v>0</v>
      </c>
      <c r="AK388" s="85">
        <f t="shared" si="552"/>
        <v>0</v>
      </c>
      <c r="AL388" s="85">
        <f t="shared" si="552"/>
        <v>0</v>
      </c>
    </row>
    <row r="389" spans="2:38" x14ac:dyDescent="0.35">
      <c r="D389" s="8" t="s">
        <v>366</v>
      </c>
      <c r="E389" s="9"/>
      <c r="F389" s="9"/>
      <c r="G389" s="9"/>
      <c r="H389" s="9"/>
      <c r="I389" s="9"/>
      <c r="J389" s="9"/>
      <c r="K389" s="61" t="str">
        <f t="shared" si="546"/>
        <v>MMJPY</v>
      </c>
      <c r="L389" s="62"/>
      <c r="M389" s="9"/>
      <c r="N389" s="94">
        <v>0</v>
      </c>
      <c r="O389" s="77">
        <f t="shared" ref="O389:V389" si="553">SUM(O386:O388)</f>
        <v>384.34114850621023</v>
      </c>
      <c r="P389" s="77">
        <f t="shared" si="553"/>
        <v>368.29082572507571</v>
      </c>
      <c r="Q389" s="77">
        <f t="shared" si="553"/>
        <v>351.83924487441283</v>
      </c>
      <c r="R389" s="77">
        <f t="shared" si="553"/>
        <v>334.9763745024834</v>
      </c>
      <c r="S389" s="77">
        <f t="shared" si="553"/>
        <v>317.69193237125569</v>
      </c>
      <c r="T389" s="77">
        <f t="shared" si="553"/>
        <v>299.97537918674732</v>
      </c>
      <c r="U389" s="77">
        <f t="shared" si="553"/>
        <v>281.81591217262621</v>
      </c>
      <c r="V389" s="77">
        <f t="shared" si="553"/>
        <v>263.2024584831521</v>
      </c>
      <c r="W389" s="77">
        <f t="shared" ref="W389" si="554">SUM(W386:W388)</f>
        <v>244.12366845144112</v>
      </c>
      <c r="X389" s="77">
        <f t="shared" ref="X389" si="555">SUM(X386:X388)</f>
        <v>224.56790866893738</v>
      </c>
      <c r="Y389" s="77">
        <f t="shared" ref="Y389" si="556">SUM(Y386:Y388)</f>
        <v>204.52325489187103</v>
      </c>
      <c r="Z389" s="77">
        <f t="shared" ref="Z389" si="557">SUM(Z386:Z388)</f>
        <v>183.97748477037803</v>
      </c>
      <c r="AA389" s="77">
        <f t="shared" ref="AA389" si="558">SUM(AA386:AA388)</f>
        <v>162.91807039584768</v>
      </c>
      <c r="AB389" s="77">
        <f t="shared" ref="AB389" si="559">SUM(AB386:AB388)</f>
        <v>141.33217066195408</v>
      </c>
      <c r="AC389" s="77">
        <f>SUM(AC386:AC388)</f>
        <v>119.20662343471315</v>
      </c>
      <c r="AD389" s="77">
        <f>SUM(AD386:AD388)</f>
        <v>96.527937526791192</v>
      </c>
      <c r="AE389" s="77">
        <f>SUM(AE386:AE388)</f>
        <v>73.282284471171181</v>
      </c>
      <c r="AF389" s="77">
        <f>SUM(AF386:AF388)</f>
        <v>49.455490089160676</v>
      </c>
      <c r="AG389" s="77">
        <f t="shared" ref="AG389" si="560">SUM(AG386:AG388)</f>
        <v>25.033025847599909</v>
      </c>
      <c r="AH389" s="77">
        <f t="shared" ref="AH389" si="561">SUM(AH386:AH388)</f>
        <v>1.2079226507921703E-13</v>
      </c>
      <c r="AI389" s="77">
        <f t="shared" ref="AI389" si="562">SUM(AI386:AI388)</f>
        <v>1.2079226507921703E-13</v>
      </c>
      <c r="AJ389" s="77">
        <f t="shared" ref="AJ389" si="563">SUM(AJ386:AJ388)</f>
        <v>1.2079226507921703E-13</v>
      </c>
      <c r="AK389" s="77">
        <f t="shared" ref="AK389" si="564">SUM(AK386:AK388)</f>
        <v>1.2079226507921703E-13</v>
      </c>
      <c r="AL389" s="77">
        <f t="shared" ref="AL389" si="565">SUM(AL386:AL388)</f>
        <v>1.2079226507921703E-13</v>
      </c>
    </row>
    <row r="391" spans="2:38" ht="19.5" x14ac:dyDescent="0.35">
      <c r="B391" s="51" t="s">
        <v>369</v>
      </c>
    </row>
    <row r="392" spans="2:38" x14ac:dyDescent="0.35">
      <c r="C392" s="16" t="s">
        <v>310</v>
      </c>
    </row>
    <row r="393" spans="2:38" x14ac:dyDescent="0.35">
      <c r="D393" s="17" t="s">
        <v>311</v>
      </c>
      <c r="K393" s="59" t="str">
        <f t="shared" ref="K393" si="566">CurrencyUnit.In</f>
        <v>MMJPY</v>
      </c>
      <c r="M393" s="100">
        <f>'Actual Data'!M232</f>
        <v>1300</v>
      </c>
      <c r="O393" s="81"/>
    </row>
    <row r="394" spans="2:38" x14ac:dyDescent="0.35">
      <c r="D394" s="17" t="s">
        <v>312</v>
      </c>
      <c r="K394" s="59" t="s">
        <v>246</v>
      </c>
      <c r="M394" s="101">
        <f>'Actual Data'!M233</f>
        <v>2.1999999999999999E-2</v>
      </c>
    </row>
    <row r="395" spans="2:38" x14ac:dyDescent="0.35">
      <c r="D395" s="17" t="s">
        <v>313</v>
      </c>
      <c r="K395" s="59" t="s">
        <v>26</v>
      </c>
      <c r="M395" s="102">
        <f>'Actual Data'!M234</f>
        <v>45017</v>
      </c>
    </row>
    <row r="396" spans="2:38" x14ac:dyDescent="0.35">
      <c r="D396" s="17" t="s">
        <v>314</v>
      </c>
      <c r="K396" s="59" t="s">
        <v>63</v>
      </c>
      <c r="M396" s="100">
        <f>'Actual Data'!M235</f>
        <v>15</v>
      </c>
    </row>
    <row r="398" spans="2:38" x14ac:dyDescent="0.35">
      <c r="C398" s="16" t="s">
        <v>321</v>
      </c>
    </row>
    <row r="399" spans="2:38" x14ac:dyDescent="0.35">
      <c r="D399" s="17" t="s">
        <v>322</v>
      </c>
      <c r="K399" s="59" t="s">
        <v>61</v>
      </c>
      <c r="O399" s="81">
        <f>IFERROR(IF(DATEDIF($M395,O$7,"Y")+1&gt;$M396,0,DATEDIF($M395,O$7,"Y")+1),0)</f>
        <v>0</v>
      </c>
      <c r="P399" s="81">
        <f t="shared" ref="P399:AL399" si="567">IFERROR(IF(DATEDIF($M395,P$7,"Y")+1&gt;$M396,0,DATEDIF($M395,P$7,"Y")+1),0)</f>
        <v>0</v>
      </c>
      <c r="Q399" s="81">
        <f t="shared" si="567"/>
        <v>0</v>
      </c>
      <c r="R399" s="81">
        <f t="shared" si="567"/>
        <v>0</v>
      </c>
      <c r="S399" s="81">
        <f t="shared" si="567"/>
        <v>0</v>
      </c>
      <c r="T399" s="81">
        <f t="shared" si="567"/>
        <v>1</v>
      </c>
      <c r="U399" s="81">
        <f t="shared" si="567"/>
        <v>2</v>
      </c>
      <c r="V399" s="81">
        <f t="shared" si="567"/>
        <v>3</v>
      </c>
      <c r="W399" s="81">
        <f t="shared" si="567"/>
        <v>4</v>
      </c>
      <c r="X399" s="81">
        <f t="shared" si="567"/>
        <v>5</v>
      </c>
      <c r="Y399" s="81">
        <f t="shared" si="567"/>
        <v>6</v>
      </c>
      <c r="Z399" s="81">
        <f t="shared" si="567"/>
        <v>7</v>
      </c>
      <c r="AA399" s="81">
        <f t="shared" si="567"/>
        <v>8</v>
      </c>
      <c r="AB399" s="81">
        <f t="shared" si="567"/>
        <v>9</v>
      </c>
      <c r="AC399" s="81">
        <f t="shared" si="567"/>
        <v>10</v>
      </c>
      <c r="AD399" s="81">
        <f t="shared" si="567"/>
        <v>11</v>
      </c>
      <c r="AE399" s="81">
        <f t="shared" si="567"/>
        <v>12</v>
      </c>
      <c r="AF399" s="81">
        <f t="shared" si="567"/>
        <v>13</v>
      </c>
      <c r="AG399" s="81">
        <f t="shared" si="567"/>
        <v>14</v>
      </c>
      <c r="AH399" s="81">
        <f t="shared" si="567"/>
        <v>15</v>
      </c>
      <c r="AI399" s="81">
        <f t="shared" si="567"/>
        <v>0</v>
      </c>
      <c r="AJ399" s="81">
        <f t="shared" si="567"/>
        <v>0</v>
      </c>
      <c r="AK399" s="81">
        <f t="shared" si="567"/>
        <v>0</v>
      </c>
      <c r="AL399" s="81">
        <f t="shared" si="567"/>
        <v>0</v>
      </c>
    </row>
    <row r="400" spans="2:38" x14ac:dyDescent="0.35">
      <c r="D400" s="17" t="s">
        <v>323</v>
      </c>
      <c r="K400" s="59" t="str">
        <f t="shared" ref="K400:K402" si="568">CurrencyUnit.In</f>
        <v>MMJPY</v>
      </c>
      <c r="L400" s="60">
        <f t="shared" ref="L400:L401" si="569" xml:space="preserve"> SUM(O400:AL400)</f>
        <v>1300</v>
      </c>
      <c r="O400" s="81">
        <f>0-IF(O399=0,0,PPMT($M394,O399,$M396,$M393,0))</f>
        <v>0</v>
      </c>
      <c r="P400" s="81">
        <f t="shared" ref="P400" si="570">0-IF(P399=0,0,PPMT($M394,P399,$M396,$M393,0))</f>
        <v>0</v>
      </c>
      <c r="Q400" s="81">
        <f t="shared" ref="Q400" si="571">0-IF(Q399=0,0,PPMT($M394,Q399,$M396,$M393,0))</f>
        <v>0</v>
      </c>
      <c r="R400" s="81">
        <f t="shared" ref="R400" si="572">0-IF(R399=0,0,PPMT($M394,R399,$M396,$M393,0))</f>
        <v>0</v>
      </c>
      <c r="S400" s="81">
        <f t="shared" ref="S400" si="573">0-IF(S399=0,0,PPMT($M394,S399,$M396,$M393,0))</f>
        <v>0</v>
      </c>
      <c r="T400" s="81">
        <f t="shared" ref="T400" si="574">0-IF(T399=0,0,PPMT($M394,T399,$M396,$M393,0))</f>
        <v>74.093137623578968</v>
      </c>
      <c r="U400" s="81">
        <f t="shared" ref="U400" si="575">0-IF(U399=0,0,PPMT($M394,U399,$M396,$M393,0))</f>
        <v>75.723186651297709</v>
      </c>
      <c r="V400" s="81">
        <f t="shared" ref="V400" si="576">0-IF(V399=0,0,PPMT($M394,V399,$M396,$M393,0))</f>
        <v>77.389096757626263</v>
      </c>
      <c r="W400" s="81">
        <f t="shared" ref="W400" si="577">0-IF(W399=0,0,PPMT($M394,W399,$M396,$M393,0))</f>
        <v>79.091656886294047</v>
      </c>
      <c r="X400" s="81">
        <f t="shared" ref="X400" si="578">0-IF(X399=0,0,PPMT($M394,X399,$M396,$M393,0))</f>
        <v>80.831673337792509</v>
      </c>
      <c r="Y400" s="81">
        <f t="shared" ref="Y400" si="579">0-IF(Y399=0,0,PPMT($M394,Y399,$M396,$M393,0))</f>
        <v>82.609970151223948</v>
      </c>
      <c r="Z400" s="81">
        <f t="shared" ref="Z400" si="580">0-IF(Z399=0,0,PPMT($M394,Z399,$M396,$M393,0))</f>
        <v>84.427389494550866</v>
      </c>
      <c r="AA400" s="81">
        <f t="shared" ref="AA400" si="581">0-IF(AA399=0,0,PPMT($M394,AA399,$M396,$M393,0))</f>
        <v>86.284792063430999</v>
      </c>
      <c r="AB400" s="81">
        <f t="shared" ref="AB400" si="582">0-IF(AB399=0,0,PPMT($M394,AB399,$M396,$M393,0))</f>
        <v>88.183057488826478</v>
      </c>
      <c r="AC400" s="81">
        <f t="shared" ref="AC400" si="583">0-IF(AC399=0,0,PPMT($M394,AC399,$M396,$M393,0))</f>
        <v>90.12308475358067</v>
      </c>
      <c r="AD400" s="81">
        <f t="shared" ref="AD400" si="584">0-IF(AD399=0,0,PPMT($M394,AD399,$M396,$M393,0))</f>
        <v>92.105792618159427</v>
      </c>
      <c r="AE400" s="81">
        <f t="shared" ref="AE400" si="585">0-IF(AE399=0,0,PPMT($M394,AE399,$M396,$M393,0))</f>
        <v>94.132120055758946</v>
      </c>
      <c r="AF400" s="81">
        <f t="shared" ref="AF400" si="586">0-IF(AF399=0,0,PPMT($M394,AF399,$M396,$M393,0))</f>
        <v>96.203026696985631</v>
      </c>
      <c r="AG400" s="81">
        <f t="shared" ref="AG400" si="587">0-IF(AG399=0,0,PPMT($M394,AG399,$M396,$M393,0))</f>
        <v>98.319493284319321</v>
      </c>
      <c r="AH400" s="81">
        <f t="shared" ref="AH400" si="588">0-IF(AH399=0,0,PPMT($M394,AH399,$M396,$M393,0))</f>
        <v>100.48252213657435</v>
      </c>
      <c r="AI400" s="81">
        <f t="shared" ref="AI400" si="589">0-IF(AI399=0,0,PPMT($M394,AI399,$M396,$M393,0))</f>
        <v>0</v>
      </c>
      <c r="AJ400" s="81">
        <f t="shared" ref="AJ400" si="590">0-IF(AJ399=0,0,PPMT($M394,AJ399,$M396,$M393,0))</f>
        <v>0</v>
      </c>
      <c r="AK400" s="81">
        <f t="shared" ref="AK400" si="591">0-IF(AK399=0,0,PPMT($M394,AK399,$M396,$M393,0))</f>
        <v>0</v>
      </c>
      <c r="AL400" s="81">
        <f t="shared" ref="AL400" si="592">0-IF(AL399=0,0,PPMT($M394,AL399,$M396,$M393,0))</f>
        <v>0</v>
      </c>
    </row>
    <row r="401" spans="2:38" x14ac:dyDescent="0.35">
      <c r="D401" s="17" t="s">
        <v>214</v>
      </c>
      <c r="K401" s="59" t="str">
        <f t="shared" si="568"/>
        <v>MMJPY</v>
      </c>
      <c r="L401" s="60">
        <f t="shared" si="569"/>
        <v>240.39706435368458</v>
      </c>
      <c r="O401" s="81">
        <f>0-IF(O399=0,0,IPMT($M394,O399,$M396,$M393,0))</f>
        <v>0</v>
      </c>
      <c r="P401" s="81">
        <f t="shared" ref="P401:AL401" si="593">0-IF(P399=0,0,IPMT($M394,P399,$M396,$M393,0))</f>
        <v>0</v>
      </c>
      <c r="Q401" s="81">
        <f t="shared" si="593"/>
        <v>0</v>
      </c>
      <c r="R401" s="81">
        <f t="shared" si="593"/>
        <v>0</v>
      </c>
      <c r="S401" s="81">
        <f t="shared" si="593"/>
        <v>0</v>
      </c>
      <c r="T401" s="81">
        <f t="shared" si="593"/>
        <v>28.600000000000005</v>
      </c>
      <c r="U401" s="81">
        <f t="shared" si="593"/>
        <v>26.969950972281268</v>
      </c>
      <c r="V401" s="81">
        <f t="shared" si="593"/>
        <v>25.304040865952715</v>
      </c>
      <c r="W401" s="81">
        <f t="shared" si="593"/>
        <v>23.601480737284938</v>
      </c>
      <c r="X401" s="81">
        <f t="shared" si="593"/>
        <v>21.861464285786468</v>
      </c>
      <c r="Y401" s="81">
        <f t="shared" si="593"/>
        <v>20.083167472355036</v>
      </c>
      <c r="Z401" s="81">
        <f t="shared" si="593"/>
        <v>18.265748129028108</v>
      </c>
      <c r="AA401" s="81">
        <f t="shared" si="593"/>
        <v>16.408345560147989</v>
      </c>
      <c r="AB401" s="81">
        <f t="shared" si="593"/>
        <v>14.510080134752508</v>
      </c>
      <c r="AC401" s="81">
        <f t="shared" si="593"/>
        <v>12.570052869998324</v>
      </c>
      <c r="AD401" s="81">
        <f t="shared" si="593"/>
        <v>10.58734500541955</v>
      </c>
      <c r="AE401" s="81">
        <f t="shared" si="593"/>
        <v>8.5610175678200431</v>
      </c>
      <c r="AF401" s="81">
        <f t="shared" si="593"/>
        <v>6.4901109265933448</v>
      </c>
      <c r="AG401" s="81">
        <f t="shared" si="593"/>
        <v>4.37364433925966</v>
      </c>
      <c r="AH401" s="81">
        <f t="shared" si="593"/>
        <v>2.2106154870046355</v>
      </c>
      <c r="AI401" s="81">
        <f t="shared" si="593"/>
        <v>0</v>
      </c>
      <c r="AJ401" s="81">
        <f t="shared" si="593"/>
        <v>0</v>
      </c>
      <c r="AK401" s="81">
        <f t="shared" si="593"/>
        <v>0</v>
      </c>
      <c r="AL401" s="81">
        <f t="shared" si="593"/>
        <v>0</v>
      </c>
    </row>
    <row r="402" spans="2:38" x14ac:dyDescent="0.35">
      <c r="D402" s="8" t="s">
        <v>219</v>
      </c>
      <c r="E402" s="9"/>
      <c r="F402" s="9"/>
      <c r="G402" s="9"/>
      <c r="H402" s="9"/>
      <c r="I402" s="9"/>
      <c r="J402" s="9"/>
      <c r="K402" s="61" t="str">
        <f t="shared" si="568"/>
        <v>MMJPY</v>
      </c>
      <c r="L402" s="62">
        <f xml:space="preserve"> SUM(O402:AL402)</f>
        <v>1540.3970643536841</v>
      </c>
      <c r="M402" s="9"/>
      <c r="N402" s="9"/>
      <c r="O402" s="13">
        <f>SUM(O400:O401)</f>
        <v>0</v>
      </c>
      <c r="P402" s="13">
        <f>SUM(P400:P401)</f>
        <v>0</v>
      </c>
      <c r="Q402" s="13">
        <f>SUM(Q400:Q401)</f>
        <v>0</v>
      </c>
      <c r="R402" s="13">
        <f>SUM(R400:R401)</f>
        <v>0</v>
      </c>
      <c r="S402" s="13">
        <f t="shared" ref="S402" si="594">SUM(S400:S401)</f>
        <v>0</v>
      </c>
      <c r="T402" s="13">
        <f t="shared" ref="T402" si="595">SUM(T400:T401)</f>
        <v>102.69313762357898</v>
      </c>
      <c r="U402" s="13">
        <f t="shared" ref="U402" si="596">SUM(U400:U401)</f>
        <v>102.69313762357898</v>
      </c>
      <c r="V402" s="13">
        <f t="shared" ref="V402" si="597">SUM(V400:V401)</f>
        <v>102.69313762357898</v>
      </c>
      <c r="W402" s="13">
        <f t="shared" ref="W402" si="598">SUM(W400:W401)</f>
        <v>102.69313762357899</v>
      </c>
      <c r="X402" s="13">
        <f t="shared" ref="X402" si="599">SUM(X400:X401)</f>
        <v>102.69313762357898</v>
      </c>
      <c r="Y402" s="13">
        <f t="shared" ref="Y402" si="600">SUM(Y400:Y401)</f>
        <v>102.69313762357899</v>
      </c>
      <c r="Z402" s="13">
        <f t="shared" ref="Z402" si="601">SUM(Z400:Z401)</f>
        <v>102.69313762357898</v>
      </c>
      <c r="AA402" s="13">
        <f t="shared" ref="AA402" si="602">SUM(AA400:AA401)</f>
        <v>102.69313762357899</v>
      </c>
      <c r="AB402" s="13">
        <f t="shared" ref="AB402" si="603">SUM(AB400:AB401)</f>
        <v>102.69313762357899</v>
      </c>
      <c r="AC402" s="13">
        <f t="shared" ref="AC402" si="604">SUM(AC400:AC401)</f>
        <v>102.69313762357899</v>
      </c>
      <c r="AD402" s="13">
        <f t="shared" ref="AD402" si="605">SUM(AD400:AD401)</f>
        <v>102.69313762357898</v>
      </c>
      <c r="AE402" s="13">
        <f t="shared" ref="AE402" si="606">SUM(AE400:AE401)</f>
        <v>102.69313762357899</v>
      </c>
      <c r="AF402" s="13">
        <f t="shared" ref="AF402" si="607">SUM(AF400:AF401)</f>
        <v>102.69313762357898</v>
      </c>
      <c r="AG402" s="13">
        <f t="shared" ref="AG402" si="608">SUM(AG400:AG401)</f>
        <v>102.69313762357898</v>
      </c>
      <c r="AH402" s="13">
        <f t="shared" ref="AH402" si="609">SUM(AH400:AH401)</f>
        <v>102.69313762357898</v>
      </c>
      <c r="AI402" s="13">
        <f t="shared" ref="AI402" si="610">SUM(AI400:AI401)</f>
        <v>0</v>
      </c>
      <c r="AJ402" s="13">
        <f t="shared" ref="AJ402" si="611">SUM(AJ400:AJ401)</f>
        <v>0</v>
      </c>
      <c r="AK402" s="13">
        <f t="shared" ref="AK402" si="612">SUM(AK400:AK401)</f>
        <v>0</v>
      </c>
      <c r="AL402" s="13">
        <f t="shared" ref="AL402" si="613">SUM(AL400:AL401)</f>
        <v>0</v>
      </c>
    </row>
    <row r="404" spans="2:38" x14ac:dyDescent="0.35">
      <c r="C404" s="16" t="s">
        <v>435</v>
      </c>
    </row>
    <row r="405" spans="2:38" x14ac:dyDescent="0.35">
      <c r="D405" s="17" t="s">
        <v>393</v>
      </c>
      <c r="K405" s="59" t="str">
        <f t="shared" ref="K405:K408" si="614">CurrencyUnit.In</f>
        <v>MMJPY</v>
      </c>
      <c r="L405" s="60"/>
      <c r="O405" s="85">
        <f t="shared" ref="O405:U405" si="615">N408</f>
        <v>0</v>
      </c>
      <c r="P405" s="85">
        <f t="shared" si="615"/>
        <v>0</v>
      </c>
      <c r="Q405" s="85">
        <f t="shared" si="615"/>
        <v>0</v>
      </c>
      <c r="R405" s="85">
        <f t="shared" si="615"/>
        <v>0</v>
      </c>
      <c r="S405" s="85">
        <f t="shared" si="615"/>
        <v>0</v>
      </c>
      <c r="T405" s="85">
        <f t="shared" si="615"/>
        <v>0</v>
      </c>
      <c r="U405" s="85">
        <f t="shared" si="615"/>
        <v>1225.906862376421</v>
      </c>
      <c r="V405" s="85">
        <f t="shared" ref="V405:AL405" si="616">U408</f>
        <v>1150.1836757251233</v>
      </c>
      <c r="W405" s="85">
        <f t="shared" si="616"/>
        <v>1072.794578967497</v>
      </c>
      <c r="X405" s="85">
        <f t="shared" si="616"/>
        <v>993.70292208120304</v>
      </c>
      <c r="Y405" s="85">
        <f t="shared" si="616"/>
        <v>912.87124874341055</v>
      </c>
      <c r="Z405" s="85">
        <f t="shared" si="616"/>
        <v>830.26127859218661</v>
      </c>
      <c r="AA405" s="85">
        <f t="shared" si="616"/>
        <v>745.83388909763573</v>
      </c>
      <c r="AB405" s="85">
        <f t="shared" si="616"/>
        <v>659.54909703420469</v>
      </c>
      <c r="AC405" s="85">
        <f t="shared" si="616"/>
        <v>571.36603954537827</v>
      </c>
      <c r="AD405" s="85">
        <f t="shared" si="616"/>
        <v>481.24295479179762</v>
      </c>
      <c r="AE405" s="85">
        <f t="shared" si="616"/>
        <v>389.13716217363822</v>
      </c>
      <c r="AF405" s="85">
        <f t="shared" si="616"/>
        <v>295.00504211787927</v>
      </c>
      <c r="AG405" s="85">
        <f t="shared" si="616"/>
        <v>198.80201542089364</v>
      </c>
      <c r="AH405" s="85">
        <f t="shared" si="616"/>
        <v>100.48252213657432</v>
      </c>
      <c r="AI405" s="85">
        <f t="shared" si="616"/>
        <v>0</v>
      </c>
      <c r="AJ405" s="85">
        <f t="shared" si="616"/>
        <v>0</v>
      </c>
      <c r="AK405" s="85">
        <f t="shared" si="616"/>
        <v>0</v>
      </c>
      <c r="AL405" s="85">
        <f t="shared" si="616"/>
        <v>0</v>
      </c>
    </row>
    <row r="406" spans="2:38" x14ac:dyDescent="0.35">
      <c r="D406" s="17" t="s">
        <v>432</v>
      </c>
      <c r="K406" s="59" t="str">
        <f t="shared" si="614"/>
        <v>MMJPY</v>
      </c>
      <c r="L406" s="60">
        <f t="shared" ref="L406:L407" si="617" xml:space="preserve"> SUM(O406:AL406)</f>
        <v>1300</v>
      </c>
      <c r="O406" s="85">
        <f>IF(AND(O$6&lt;=$M395,$M395&lt;=O$7),$M393,0)</f>
        <v>0</v>
      </c>
      <c r="P406" s="85">
        <f t="shared" ref="P406:AL406" si="618">IF(AND(P$6&lt;=$M395,$M395&lt;=P$7),$M393,0)</f>
        <v>0</v>
      </c>
      <c r="Q406" s="85">
        <f t="shared" si="618"/>
        <v>0</v>
      </c>
      <c r="R406" s="85">
        <f t="shared" si="618"/>
        <v>0</v>
      </c>
      <c r="S406" s="85">
        <f t="shared" si="618"/>
        <v>0</v>
      </c>
      <c r="T406" s="85">
        <f t="shared" si="618"/>
        <v>1300</v>
      </c>
      <c r="U406" s="85">
        <f t="shared" si="618"/>
        <v>0</v>
      </c>
      <c r="V406" s="85">
        <f t="shared" si="618"/>
        <v>0</v>
      </c>
      <c r="W406" s="85">
        <f t="shared" si="618"/>
        <v>0</v>
      </c>
      <c r="X406" s="85">
        <f t="shared" si="618"/>
        <v>0</v>
      </c>
      <c r="Y406" s="85">
        <f t="shared" si="618"/>
        <v>0</v>
      </c>
      <c r="Z406" s="85">
        <f t="shared" si="618"/>
        <v>0</v>
      </c>
      <c r="AA406" s="85">
        <f t="shared" si="618"/>
        <v>0</v>
      </c>
      <c r="AB406" s="85">
        <f t="shared" si="618"/>
        <v>0</v>
      </c>
      <c r="AC406" s="85">
        <f t="shared" si="618"/>
        <v>0</v>
      </c>
      <c r="AD406" s="85">
        <f t="shared" si="618"/>
        <v>0</v>
      </c>
      <c r="AE406" s="85">
        <f t="shared" si="618"/>
        <v>0</v>
      </c>
      <c r="AF406" s="85">
        <f t="shared" si="618"/>
        <v>0</v>
      </c>
      <c r="AG406" s="85">
        <f t="shared" si="618"/>
        <v>0</v>
      </c>
      <c r="AH406" s="85">
        <f t="shared" si="618"/>
        <v>0</v>
      </c>
      <c r="AI406" s="85">
        <f t="shared" si="618"/>
        <v>0</v>
      </c>
      <c r="AJ406" s="85">
        <f t="shared" si="618"/>
        <v>0</v>
      </c>
      <c r="AK406" s="85">
        <f t="shared" si="618"/>
        <v>0</v>
      </c>
      <c r="AL406" s="85">
        <f t="shared" si="618"/>
        <v>0</v>
      </c>
    </row>
    <row r="407" spans="2:38" x14ac:dyDescent="0.35">
      <c r="D407" s="17" t="s">
        <v>433</v>
      </c>
      <c r="K407" s="59" t="str">
        <f t="shared" si="614"/>
        <v>MMJPY</v>
      </c>
      <c r="L407" s="60">
        <f t="shared" si="617"/>
        <v>-1300</v>
      </c>
      <c r="O407" s="85">
        <f t="shared" ref="O407:W407" si="619">0-O400</f>
        <v>0</v>
      </c>
      <c r="P407" s="85">
        <f t="shared" si="619"/>
        <v>0</v>
      </c>
      <c r="Q407" s="85">
        <f t="shared" si="619"/>
        <v>0</v>
      </c>
      <c r="R407" s="85">
        <f t="shared" si="619"/>
        <v>0</v>
      </c>
      <c r="S407" s="85">
        <f t="shared" si="619"/>
        <v>0</v>
      </c>
      <c r="T407" s="85">
        <f t="shared" si="619"/>
        <v>-74.093137623578968</v>
      </c>
      <c r="U407" s="85">
        <f t="shared" si="619"/>
        <v>-75.723186651297709</v>
      </c>
      <c r="V407" s="85">
        <f t="shared" si="619"/>
        <v>-77.389096757626263</v>
      </c>
      <c r="W407" s="85">
        <f t="shared" si="619"/>
        <v>-79.091656886294047</v>
      </c>
      <c r="X407" s="85">
        <f t="shared" ref="X407:AL407" si="620">0-X400</f>
        <v>-80.831673337792509</v>
      </c>
      <c r="Y407" s="85">
        <f t="shared" si="620"/>
        <v>-82.609970151223948</v>
      </c>
      <c r="Z407" s="85">
        <f t="shared" si="620"/>
        <v>-84.427389494550866</v>
      </c>
      <c r="AA407" s="85">
        <f t="shared" si="620"/>
        <v>-86.284792063430999</v>
      </c>
      <c r="AB407" s="85">
        <f t="shared" si="620"/>
        <v>-88.183057488826478</v>
      </c>
      <c r="AC407" s="85">
        <f t="shared" si="620"/>
        <v>-90.12308475358067</v>
      </c>
      <c r="AD407" s="85">
        <f t="shared" si="620"/>
        <v>-92.105792618159427</v>
      </c>
      <c r="AE407" s="85">
        <f t="shared" si="620"/>
        <v>-94.132120055758946</v>
      </c>
      <c r="AF407" s="85">
        <f t="shared" si="620"/>
        <v>-96.203026696985631</v>
      </c>
      <c r="AG407" s="85">
        <f t="shared" si="620"/>
        <v>-98.319493284319321</v>
      </c>
      <c r="AH407" s="85">
        <f t="shared" si="620"/>
        <v>-100.48252213657435</v>
      </c>
      <c r="AI407" s="85">
        <f t="shared" si="620"/>
        <v>0</v>
      </c>
      <c r="AJ407" s="85">
        <f t="shared" si="620"/>
        <v>0</v>
      </c>
      <c r="AK407" s="85">
        <f t="shared" si="620"/>
        <v>0</v>
      </c>
      <c r="AL407" s="85">
        <f t="shared" si="620"/>
        <v>0</v>
      </c>
    </row>
    <row r="408" spans="2:38" x14ac:dyDescent="0.35">
      <c r="D408" s="8" t="s">
        <v>366</v>
      </c>
      <c r="E408" s="9"/>
      <c r="F408" s="9"/>
      <c r="G408" s="9"/>
      <c r="H408" s="9"/>
      <c r="I408" s="9"/>
      <c r="J408" s="9"/>
      <c r="K408" s="61" t="str">
        <f t="shared" si="614"/>
        <v>MMJPY</v>
      </c>
      <c r="L408" s="62"/>
      <c r="M408" s="9"/>
      <c r="N408" s="94">
        <v>0</v>
      </c>
      <c r="O408" s="77">
        <f t="shared" ref="O408:V408" si="621">SUM(O405:O407)</f>
        <v>0</v>
      </c>
      <c r="P408" s="77">
        <f t="shared" si="621"/>
        <v>0</v>
      </c>
      <c r="Q408" s="77">
        <f t="shared" si="621"/>
        <v>0</v>
      </c>
      <c r="R408" s="77">
        <f t="shared" si="621"/>
        <v>0</v>
      </c>
      <c r="S408" s="77">
        <f t="shared" si="621"/>
        <v>0</v>
      </c>
      <c r="T408" s="77">
        <f t="shared" si="621"/>
        <v>1225.906862376421</v>
      </c>
      <c r="U408" s="77">
        <f t="shared" si="621"/>
        <v>1150.1836757251233</v>
      </c>
      <c r="V408" s="77">
        <f t="shared" si="621"/>
        <v>1072.794578967497</v>
      </c>
      <c r="W408" s="77">
        <f t="shared" ref="W408" si="622">SUM(W405:W407)</f>
        <v>993.70292208120304</v>
      </c>
      <c r="X408" s="77">
        <f t="shared" ref="X408" si="623">SUM(X405:X407)</f>
        <v>912.87124874341055</v>
      </c>
      <c r="Y408" s="77">
        <f t="shared" ref="Y408" si="624">SUM(Y405:Y407)</f>
        <v>830.26127859218661</v>
      </c>
      <c r="Z408" s="77">
        <f t="shared" ref="Z408" si="625">SUM(Z405:Z407)</f>
        <v>745.83388909763573</v>
      </c>
      <c r="AA408" s="77">
        <f t="shared" ref="AA408" si="626">SUM(AA405:AA407)</f>
        <v>659.54909703420469</v>
      </c>
      <c r="AB408" s="77">
        <f t="shared" ref="AB408" si="627">SUM(AB405:AB407)</f>
        <v>571.36603954537827</v>
      </c>
      <c r="AC408" s="77">
        <f>SUM(AC405:AC407)</f>
        <v>481.24295479179762</v>
      </c>
      <c r="AD408" s="77">
        <f>SUM(AD405:AD407)</f>
        <v>389.13716217363822</v>
      </c>
      <c r="AE408" s="77">
        <f>SUM(AE405:AE407)</f>
        <v>295.00504211787927</v>
      </c>
      <c r="AF408" s="77">
        <f>SUM(AF405:AF407)</f>
        <v>198.80201542089364</v>
      </c>
      <c r="AG408" s="77">
        <f t="shared" ref="AG408" si="628">SUM(AG405:AG407)</f>
        <v>100.48252213657432</v>
      </c>
      <c r="AH408" s="77">
        <f t="shared" ref="AH408" si="629">SUM(AH405:AH407)</f>
        <v>0</v>
      </c>
      <c r="AI408" s="77">
        <f t="shared" ref="AI408" si="630">SUM(AI405:AI407)</f>
        <v>0</v>
      </c>
      <c r="AJ408" s="77">
        <f t="shared" ref="AJ408" si="631">SUM(AJ405:AJ407)</f>
        <v>0</v>
      </c>
      <c r="AK408" s="77">
        <f t="shared" ref="AK408" si="632">SUM(AK405:AK407)</f>
        <v>0</v>
      </c>
      <c r="AL408" s="77">
        <f t="shared" ref="AL408" si="633">SUM(AL405:AL407)</f>
        <v>0</v>
      </c>
    </row>
    <row r="410" spans="2:38" ht="19.5" x14ac:dyDescent="0.35">
      <c r="B410" s="51" t="s">
        <v>370</v>
      </c>
    </row>
    <row r="411" spans="2:38" x14ac:dyDescent="0.35">
      <c r="C411" s="16" t="s">
        <v>310</v>
      </c>
    </row>
    <row r="412" spans="2:38" x14ac:dyDescent="0.35">
      <c r="D412" s="17" t="s">
        <v>311</v>
      </c>
      <c r="K412" s="59" t="str">
        <f t="shared" ref="K412" si="634">CurrencyUnit.In</f>
        <v>MMJPY</v>
      </c>
      <c r="M412" s="100">
        <f>'Actual Data'!M238</f>
        <v>2200</v>
      </c>
      <c r="O412" s="81"/>
    </row>
    <row r="413" spans="2:38" x14ac:dyDescent="0.35">
      <c r="D413" s="17" t="s">
        <v>312</v>
      </c>
      <c r="K413" s="59" t="s">
        <v>246</v>
      </c>
      <c r="M413" s="101">
        <f>'Actual Data'!M239</f>
        <v>2.5000000000000001E-2</v>
      </c>
    </row>
    <row r="414" spans="2:38" x14ac:dyDescent="0.35">
      <c r="D414" s="17" t="s">
        <v>313</v>
      </c>
      <c r="K414" s="59" t="s">
        <v>26</v>
      </c>
      <c r="M414" s="102">
        <f>'Actual Data'!M240</f>
        <v>45383</v>
      </c>
    </row>
    <row r="415" spans="2:38" x14ac:dyDescent="0.35">
      <c r="D415" s="17" t="s">
        <v>314</v>
      </c>
      <c r="K415" s="59" t="s">
        <v>63</v>
      </c>
      <c r="M415" s="100">
        <f>'Actual Data'!M241</f>
        <v>15</v>
      </c>
    </row>
    <row r="417" spans="2:38" x14ac:dyDescent="0.35">
      <c r="C417" s="16" t="s">
        <v>321</v>
      </c>
    </row>
    <row r="418" spans="2:38" x14ac:dyDescent="0.35">
      <c r="D418" s="17" t="s">
        <v>322</v>
      </c>
      <c r="K418" s="59" t="s">
        <v>61</v>
      </c>
      <c r="O418" s="81">
        <f>IFERROR(IF(DATEDIF($M414,O$7,"Y")+1&gt;$M415,0,DATEDIF($M414,O$7,"Y")+1),0)</f>
        <v>0</v>
      </c>
      <c r="P418" s="81">
        <f t="shared" ref="P418:AL418" si="635">IFERROR(IF(DATEDIF($M414,P$7,"Y")+1&gt;$M415,0,DATEDIF($M414,P$7,"Y")+1),0)</f>
        <v>0</v>
      </c>
      <c r="Q418" s="81">
        <f t="shared" si="635"/>
        <v>0</v>
      </c>
      <c r="R418" s="81">
        <f t="shared" si="635"/>
        <v>0</v>
      </c>
      <c r="S418" s="81">
        <f t="shared" si="635"/>
        <v>0</v>
      </c>
      <c r="T418" s="81">
        <f t="shared" si="635"/>
        <v>0</v>
      </c>
      <c r="U418" s="81">
        <f t="shared" si="635"/>
        <v>1</v>
      </c>
      <c r="V418" s="81">
        <f t="shared" si="635"/>
        <v>2</v>
      </c>
      <c r="W418" s="81">
        <f t="shared" si="635"/>
        <v>3</v>
      </c>
      <c r="X418" s="81">
        <f t="shared" si="635"/>
        <v>4</v>
      </c>
      <c r="Y418" s="81">
        <f t="shared" si="635"/>
        <v>5</v>
      </c>
      <c r="Z418" s="81">
        <f t="shared" si="635"/>
        <v>6</v>
      </c>
      <c r="AA418" s="81">
        <f t="shared" si="635"/>
        <v>7</v>
      </c>
      <c r="AB418" s="81">
        <f t="shared" si="635"/>
        <v>8</v>
      </c>
      <c r="AC418" s="81">
        <f t="shared" si="635"/>
        <v>9</v>
      </c>
      <c r="AD418" s="81">
        <f t="shared" si="635"/>
        <v>10</v>
      </c>
      <c r="AE418" s="81">
        <f t="shared" si="635"/>
        <v>11</v>
      </c>
      <c r="AF418" s="81">
        <f t="shared" si="635"/>
        <v>12</v>
      </c>
      <c r="AG418" s="81">
        <f t="shared" si="635"/>
        <v>13</v>
      </c>
      <c r="AH418" s="81">
        <f t="shared" si="635"/>
        <v>14</v>
      </c>
      <c r="AI418" s="81">
        <f t="shared" si="635"/>
        <v>15</v>
      </c>
      <c r="AJ418" s="81">
        <f t="shared" si="635"/>
        <v>0</v>
      </c>
      <c r="AK418" s="81">
        <f t="shared" si="635"/>
        <v>0</v>
      </c>
      <c r="AL418" s="81">
        <f t="shared" si="635"/>
        <v>0</v>
      </c>
    </row>
    <row r="419" spans="2:38" x14ac:dyDescent="0.35">
      <c r="D419" s="17" t="s">
        <v>323</v>
      </c>
      <c r="K419" s="59" t="str">
        <f t="shared" ref="K419:K421" si="636">CurrencyUnit.In</f>
        <v>MMJPY</v>
      </c>
      <c r="L419" s="60">
        <f t="shared" ref="L419:L420" si="637" xml:space="preserve"> SUM(O419:AL419)</f>
        <v>2200</v>
      </c>
      <c r="O419" s="81">
        <f>0-IF(O418=0,0,PPMT($M413,O418,$M415,$M412,0))</f>
        <v>0</v>
      </c>
      <c r="P419" s="81">
        <f t="shared" ref="P419" si="638">0-IF(P418=0,0,PPMT($M413,P418,$M415,$M412,0))</f>
        <v>0</v>
      </c>
      <c r="Q419" s="81">
        <f t="shared" ref="Q419" si="639">0-IF(Q418=0,0,PPMT($M413,Q418,$M415,$M412,0))</f>
        <v>0</v>
      </c>
      <c r="R419" s="81">
        <f t="shared" ref="R419" si="640">0-IF(R418=0,0,PPMT($M413,R418,$M415,$M412,0))</f>
        <v>0</v>
      </c>
      <c r="S419" s="81">
        <f t="shared" ref="S419" si="641">0-IF(S418=0,0,PPMT($M413,S418,$M415,$M412,0))</f>
        <v>0</v>
      </c>
      <c r="T419" s="81">
        <f t="shared" ref="T419" si="642">0-IF(T418=0,0,PPMT($M413,T418,$M415,$M412,0))</f>
        <v>0</v>
      </c>
      <c r="U419" s="81">
        <f t="shared" ref="U419" si="643">0-IF(U418=0,0,PPMT($M413,U418,$M415,$M412,0))</f>
        <v>122.68620331337377</v>
      </c>
      <c r="V419" s="81">
        <f t="shared" ref="V419" si="644">0-IF(V418=0,0,PPMT($M413,V418,$M415,$M412,0))</f>
        <v>125.75335839620811</v>
      </c>
      <c r="W419" s="81">
        <f t="shared" ref="W419" si="645">0-IF(W418=0,0,PPMT($M413,W418,$M415,$M412,0))</f>
        <v>128.89719235611332</v>
      </c>
      <c r="X419" s="81">
        <f t="shared" ref="X419" si="646">0-IF(X418=0,0,PPMT($M413,X418,$M415,$M412,0))</f>
        <v>132.11962216501615</v>
      </c>
      <c r="Y419" s="81">
        <f t="shared" ref="Y419" si="647">0-IF(Y418=0,0,PPMT($M413,Y418,$M415,$M412,0))</f>
        <v>135.42261271914157</v>
      </c>
      <c r="Z419" s="81">
        <f t="shared" ref="Z419" si="648">0-IF(Z418=0,0,PPMT($M413,Z418,$M415,$M412,0))</f>
        <v>138.80817803712009</v>
      </c>
      <c r="AA419" s="81">
        <f t="shared" ref="AA419" si="649">0-IF(AA418=0,0,PPMT($M413,AA418,$M415,$M412,0))</f>
        <v>142.27838248804809</v>
      </c>
      <c r="AB419" s="81">
        <f t="shared" ref="AB419" si="650">0-IF(AB418=0,0,PPMT($M413,AB418,$M415,$M412,0))</f>
        <v>145.8353420502493</v>
      </c>
      <c r="AC419" s="81">
        <f t="shared" ref="AC419" si="651">0-IF(AC418=0,0,PPMT($M413,AC418,$M415,$M412,0))</f>
        <v>149.48122560150554</v>
      </c>
      <c r="AD419" s="81">
        <f t="shared" ref="AD419" si="652">0-IF(AD418=0,0,PPMT($M413,AD418,$M415,$M412,0))</f>
        <v>153.21825624154317</v>
      </c>
      <c r="AE419" s="81">
        <f t="shared" ref="AE419" si="653">0-IF(AE418=0,0,PPMT($M413,AE418,$M415,$M412,0))</f>
        <v>157.04871264758177</v>
      </c>
      <c r="AF419" s="81">
        <f t="shared" ref="AF419" si="654">0-IF(AF418=0,0,PPMT($M413,AF418,$M415,$M412,0))</f>
        <v>160.97493046377133</v>
      </c>
      <c r="AG419" s="81">
        <f t="shared" ref="AG419" si="655">0-IF(AG418=0,0,PPMT($M413,AG418,$M415,$M412,0))</f>
        <v>164.99930372536559</v>
      </c>
      <c r="AH419" s="81">
        <f t="shared" ref="AH419" si="656">0-IF(AH418=0,0,PPMT($M413,AH418,$M415,$M412,0))</f>
        <v>169.12428631849974</v>
      </c>
      <c r="AI419" s="81">
        <f t="shared" ref="AI419" si="657">0-IF(AI418=0,0,PPMT($M413,AI418,$M415,$M412,0))</f>
        <v>173.35239347646223</v>
      </c>
      <c r="AJ419" s="81">
        <f t="shared" ref="AJ419" si="658">0-IF(AJ418=0,0,PPMT($M413,AJ418,$M415,$M412,0))</f>
        <v>0</v>
      </c>
      <c r="AK419" s="81">
        <f t="shared" ref="AK419" si="659">0-IF(AK418=0,0,PPMT($M413,AK418,$M415,$M412,0))</f>
        <v>0</v>
      </c>
      <c r="AL419" s="81">
        <f t="shared" ref="AL419" si="660">0-IF(AL418=0,0,PPMT($M413,AL418,$M415,$M412,0))</f>
        <v>0</v>
      </c>
    </row>
    <row r="420" spans="2:38" x14ac:dyDescent="0.35">
      <c r="D420" s="17" t="s">
        <v>214</v>
      </c>
      <c r="K420" s="59" t="str">
        <f t="shared" si="636"/>
        <v>MMJPY</v>
      </c>
      <c r="L420" s="60">
        <f t="shared" si="637"/>
        <v>465.29304970060684</v>
      </c>
      <c r="O420" s="81">
        <f>0-IF(O418=0,0,IPMT($M413,O418,$M415,$M412,0))</f>
        <v>0</v>
      </c>
      <c r="P420" s="81">
        <f t="shared" ref="P420:AL420" si="661">0-IF(P418=0,0,IPMT($M413,P418,$M415,$M412,0))</f>
        <v>0</v>
      </c>
      <c r="Q420" s="81">
        <f t="shared" si="661"/>
        <v>0</v>
      </c>
      <c r="R420" s="81">
        <f t="shared" si="661"/>
        <v>0</v>
      </c>
      <c r="S420" s="81">
        <f t="shared" si="661"/>
        <v>0</v>
      </c>
      <c r="T420" s="81">
        <f t="shared" si="661"/>
        <v>0</v>
      </c>
      <c r="U420" s="81">
        <f t="shared" si="661"/>
        <v>55</v>
      </c>
      <c r="V420" s="81">
        <f t="shared" si="661"/>
        <v>51.932844917165653</v>
      </c>
      <c r="W420" s="81">
        <f t="shared" si="661"/>
        <v>48.789010957260444</v>
      </c>
      <c r="X420" s="81">
        <f t="shared" si="661"/>
        <v>45.566581148357614</v>
      </c>
      <c r="Y420" s="81">
        <f t="shared" si="661"/>
        <v>42.26359059423222</v>
      </c>
      <c r="Z420" s="81">
        <f t="shared" si="661"/>
        <v>38.87802527625368</v>
      </c>
      <c r="AA420" s="81">
        <f t="shared" si="661"/>
        <v>35.407820825325672</v>
      </c>
      <c r="AB420" s="81">
        <f t="shared" si="661"/>
        <v>31.850861263124468</v>
      </c>
      <c r="AC420" s="81">
        <f t="shared" si="661"/>
        <v>28.204977711868239</v>
      </c>
      <c r="AD420" s="81">
        <f t="shared" si="661"/>
        <v>24.467947071830597</v>
      </c>
      <c r="AE420" s="81">
        <f t="shared" si="661"/>
        <v>20.637490665792015</v>
      </c>
      <c r="AF420" s="81">
        <f t="shared" si="661"/>
        <v>16.711272849602473</v>
      </c>
      <c r="AG420" s="81">
        <f t="shared" si="661"/>
        <v>12.686899588008192</v>
      </c>
      <c r="AH420" s="81">
        <f t="shared" si="661"/>
        <v>8.5619169948740517</v>
      </c>
      <c r="AI420" s="81">
        <f t="shared" si="661"/>
        <v>4.3338098369115565</v>
      </c>
      <c r="AJ420" s="81">
        <f t="shared" si="661"/>
        <v>0</v>
      </c>
      <c r="AK420" s="81">
        <f t="shared" si="661"/>
        <v>0</v>
      </c>
      <c r="AL420" s="81">
        <f t="shared" si="661"/>
        <v>0</v>
      </c>
    </row>
    <row r="421" spans="2:38" x14ac:dyDescent="0.35">
      <c r="D421" s="8" t="s">
        <v>219</v>
      </c>
      <c r="E421" s="9"/>
      <c r="F421" s="9"/>
      <c r="G421" s="9"/>
      <c r="H421" s="9"/>
      <c r="I421" s="9"/>
      <c r="J421" s="9"/>
      <c r="K421" s="61" t="str">
        <f t="shared" si="636"/>
        <v>MMJPY</v>
      </c>
      <c r="L421" s="62">
        <f xml:space="preserve"> SUM(O421:AL421)</f>
        <v>2665.2930497006073</v>
      </c>
      <c r="M421" s="9"/>
      <c r="N421" s="9"/>
      <c r="O421" s="13">
        <f>SUM(O419:O420)</f>
        <v>0</v>
      </c>
      <c r="P421" s="13">
        <f>SUM(P419:P420)</f>
        <v>0</v>
      </c>
      <c r="Q421" s="13">
        <f>SUM(Q419:Q420)</f>
        <v>0</v>
      </c>
      <c r="R421" s="13">
        <f>SUM(R419:R420)</f>
        <v>0</v>
      </c>
      <c r="S421" s="13">
        <f>SUM(S419:S420)</f>
        <v>0</v>
      </c>
      <c r="T421" s="13">
        <f t="shared" ref="T421" si="662">SUM(T419:T420)</f>
        <v>0</v>
      </c>
      <c r="U421" s="13">
        <f t="shared" ref="U421" si="663">SUM(U419:U420)</f>
        <v>177.68620331337377</v>
      </c>
      <c r="V421" s="13">
        <f t="shared" ref="V421" si="664">SUM(V419:V420)</f>
        <v>177.68620331337377</v>
      </c>
      <c r="W421" s="13">
        <f t="shared" ref="W421" si="665">SUM(W419:W420)</f>
        <v>177.68620331337377</v>
      </c>
      <c r="X421" s="13">
        <f t="shared" ref="X421" si="666">SUM(X419:X420)</f>
        <v>177.68620331337377</v>
      </c>
      <c r="Y421" s="13">
        <f t="shared" ref="Y421" si="667">SUM(Y419:Y420)</f>
        <v>177.6862033133738</v>
      </c>
      <c r="Z421" s="13">
        <f t="shared" ref="Z421" si="668">SUM(Z419:Z420)</f>
        <v>177.68620331337377</v>
      </c>
      <c r="AA421" s="13">
        <f t="shared" ref="AA421" si="669">SUM(AA419:AA420)</f>
        <v>177.68620331337377</v>
      </c>
      <c r="AB421" s="13">
        <f t="shared" ref="AB421" si="670">SUM(AB419:AB420)</f>
        <v>177.68620331337377</v>
      </c>
      <c r="AC421" s="13">
        <f t="shared" ref="AC421" si="671">SUM(AC419:AC420)</f>
        <v>177.68620331337377</v>
      </c>
      <c r="AD421" s="13">
        <f t="shared" ref="AD421" si="672">SUM(AD419:AD420)</f>
        <v>177.68620331337377</v>
      </c>
      <c r="AE421" s="13">
        <f t="shared" ref="AE421" si="673">SUM(AE419:AE420)</f>
        <v>177.68620331337377</v>
      </c>
      <c r="AF421" s="13">
        <f t="shared" ref="AF421" si="674">SUM(AF419:AF420)</f>
        <v>177.6862033133738</v>
      </c>
      <c r="AG421" s="13">
        <f t="shared" ref="AG421" si="675">SUM(AG419:AG420)</f>
        <v>177.6862033133738</v>
      </c>
      <c r="AH421" s="13">
        <f t="shared" ref="AH421" si="676">SUM(AH419:AH420)</f>
        <v>177.6862033133738</v>
      </c>
      <c r="AI421" s="13">
        <f t="shared" ref="AI421" si="677">SUM(AI419:AI420)</f>
        <v>177.6862033133738</v>
      </c>
      <c r="AJ421" s="13">
        <f t="shared" ref="AJ421" si="678">SUM(AJ419:AJ420)</f>
        <v>0</v>
      </c>
      <c r="AK421" s="13">
        <f t="shared" ref="AK421" si="679">SUM(AK419:AK420)</f>
        <v>0</v>
      </c>
      <c r="AL421" s="13">
        <f t="shared" ref="AL421" si="680">SUM(AL419:AL420)</f>
        <v>0</v>
      </c>
    </row>
    <row r="423" spans="2:38" x14ac:dyDescent="0.35">
      <c r="C423" s="16" t="s">
        <v>436</v>
      </c>
    </row>
    <row r="424" spans="2:38" x14ac:dyDescent="0.35">
      <c r="D424" s="17" t="s">
        <v>393</v>
      </c>
      <c r="K424" s="59" t="str">
        <f t="shared" ref="K424:K427" si="681">CurrencyUnit.In</f>
        <v>MMJPY</v>
      </c>
      <c r="L424" s="60"/>
      <c r="O424" s="85">
        <f t="shared" ref="O424:U424" si="682">N427</f>
        <v>0</v>
      </c>
      <c r="P424" s="85">
        <f t="shared" si="682"/>
        <v>0</v>
      </c>
      <c r="Q424" s="85">
        <f t="shared" si="682"/>
        <v>0</v>
      </c>
      <c r="R424" s="85">
        <f t="shared" si="682"/>
        <v>0</v>
      </c>
      <c r="S424" s="85">
        <f t="shared" si="682"/>
        <v>0</v>
      </c>
      <c r="T424" s="85">
        <f t="shared" si="682"/>
        <v>0</v>
      </c>
      <c r="U424" s="85">
        <f t="shared" si="682"/>
        <v>0</v>
      </c>
      <c r="V424" s="85">
        <f t="shared" ref="V424:AL424" si="683">U427</f>
        <v>2077.3137966866261</v>
      </c>
      <c r="W424" s="85">
        <f t="shared" si="683"/>
        <v>1951.560438290418</v>
      </c>
      <c r="X424" s="85">
        <f t="shared" si="683"/>
        <v>1822.6632459343048</v>
      </c>
      <c r="Y424" s="85">
        <f t="shared" si="683"/>
        <v>1690.5436237692886</v>
      </c>
      <c r="Z424" s="85">
        <f t="shared" si="683"/>
        <v>1555.121011050147</v>
      </c>
      <c r="AA424" s="85">
        <f t="shared" si="683"/>
        <v>1416.3128330130269</v>
      </c>
      <c r="AB424" s="85">
        <f t="shared" si="683"/>
        <v>1274.0344505249789</v>
      </c>
      <c r="AC424" s="85">
        <f t="shared" si="683"/>
        <v>1128.1991084747297</v>
      </c>
      <c r="AD424" s="85">
        <f t="shared" si="683"/>
        <v>978.71788287322408</v>
      </c>
      <c r="AE424" s="85">
        <f t="shared" si="683"/>
        <v>825.49962663168094</v>
      </c>
      <c r="AF424" s="85">
        <f t="shared" si="683"/>
        <v>668.4509139840992</v>
      </c>
      <c r="AG424" s="85">
        <f t="shared" si="683"/>
        <v>507.47598352032787</v>
      </c>
      <c r="AH424" s="85">
        <f t="shared" si="683"/>
        <v>342.47667979496225</v>
      </c>
      <c r="AI424" s="85">
        <f t="shared" si="683"/>
        <v>173.35239347646251</v>
      </c>
      <c r="AJ424" s="85">
        <f t="shared" si="683"/>
        <v>2.8421709430404007E-13</v>
      </c>
      <c r="AK424" s="85">
        <f t="shared" si="683"/>
        <v>2.8421709430404007E-13</v>
      </c>
      <c r="AL424" s="85">
        <f t="shared" si="683"/>
        <v>2.8421709430404007E-13</v>
      </c>
    </row>
    <row r="425" spans="2:38" x14ac:dyDescent="0.35">
      <c r="D425" s="17" t="s">
        <v>432</v>
      </c>
      <c r="K425" s="59" t="str">
        <f t="shared" si="681"/>
        <v>MMJPY</v>
      </c>
      <c r="L425" s="60">
        <f t="shared" ref="L425:L426" si="684" xml:space="preserve"> SUM(O425:AL425)</f>
        <v>2200</v>
      </c>
      <c r="O425" s="85">
        <f>IF(AND(O$6&lt;=$M414,$M414&lt;=O$7),$M412,0)</f>
        <v>0</v>
      </c>
      <c r="P425" s="85">
        <f t="shared" ref="P425:AL425" si="685">IF(AND(P$6&lt;=$M414,$M414&lt;=P$7),$M412,0)</f>
        <v>0</v>
      </c>
      <c r="Q425" s="85">
        <f t="shared" si="685"/>
        <v>0</v>
      </c>
      <c r="R425" s="85">
        <f t="shared" si="685"/>
        <v>0</v>
      </c>
      <c r="S425" s="85">
        <f t="shared" si="685"/>
        <v>0</v>
      </c>
      <c r="T425" s="85">
        <f t="shared" si="685"/>
        <v>0</v>
      </c>
      <c r="U425" s="85">
        <f t="shared" si="685"/>
        <v>2200</v>
      </c>
      <c r="V425" s="85">
        <f t="shared" si="685"/>
        <v>0</v>
      </c>
      <c r="W425" s="85">
        <f t="shared" si="685"/>
        <v>0</v>
      </c>
      <c r="X425" s="85">
        <f t="shared" si="685"/>
        <v>0</v>
      </c>
      <c r="Y425" s="85">
        <f t="shared" si="685"/>
        <v>0</v>
      </c>
      <c r="Z425" s="85">
        <f t="shared" si="685"/>
        <v>0</v>
      </c>
      <c r="AA425" s="85">
        <f t="shared" si="685"/>
        <v>0</v>
      </c>
      <c r="AB425" s="85">
        <f t="shared" si="685"/>
        <v>0</v>
      </c>
      <c r="AC425" s="85">
        <f t="shared" si="685"/>
        <v>0</v>
      </c>
      <c r="AD425" s="85">
        <f t="shared" si="685"/>
        <v>0</v>
      </c>
      <c r="AE425" s="85">
        <f t="shared" si="685"/>
        <v>0</v>
      </c>
      <c r="AF425" s="85">
        <f t="shared" si="685"/>
        <v>0</v>
      </c>
      <c r="AG425" s="85">
        <f t="shared" si="685"/>
        <v>0</v>
      </c>
      <c r="AH425" s="85">
        <f t="shared" si="685"/>
        <v>0</v>
      </c>
      <c r="AI425" s="85">
        <f t="shared" si="685"/>
        <v>0</v>
      </c>
      <c r="AJ425" s="85">
        <f t="shared" si="685"/>
        <v>0</v>
      </c>
      <c r="AK425" s="85">
        <f t="shared" si="685"/>
        <v>0</v>
      </c>
      <c r="AL425" s="85">
        <f t="shared" si="685"/>
        <v>0</v>
      </c>
    </row>
    <row r="426" spans="2:38" x14ac:dyDescent="0.35">
      <c r="D426" s="17" t="s">
        <v>433</v>
      </c>
      <c r="K426" s="59" t="str">
        <f t="shared" si="681"/>
        <v>MMJPY</v>
      </c>
      <c r="L426" s="60">
        <f t="shared" si="684"/>
        <v>-2200</v>
      </c>
      <c r="O426" s="85">
        <f t="shared" ref="O426:W426" si="686">0-O419</f>
        <v>0</v>
      </c>
      <c r="P426" s="85">
        <f t="shared" si="686"/>
        <v>0</v>
      </c>
      <c r="Q426" s="85">
        <f t="shared" si="686"/>
        <v>0</v>
      </c>
      <c r="R426" s="85">
        <f t="shared" si="686"/>
        <v>0</v>
      </c>
      <c r="S426" s="85">
        <f t="shared" si="686"/>
        <v>0</v>
      </c>
      <c r="T426" s="85">
        <f t="shared" si="686"/>
        <v>0</v>
      </c>
      <c r="U426" s="85">
        <f t="shared" si="686"/>
        <v>-122.68620331337377</v>
      </c>
      <c r="V426" s="85">
        <f t="shared" si="686"/>
        <v>-125.75335839620811</v>
      </c>
      <c r="W426" s="85">
        <f t="shared" si="686"/>
        <v>-128.89719235611332</v>
      </c>
      <c r="X426" s="85">
        <f t="shared" ref="X426:AL426" si="687">0-X419</f>
        <v>-132.11962216501615</v>
      </c>
      <c r="Y426" s="85">
        <f t="shared" si="687"/>
        <v>-135.42261271914157</v>
      </c>
      <c r="Z426" s="85">
        <f t="shared" si="687"/>
        <v>-138.80817803712009</v>
      </c>
      <c r="AA426" s="85">
        <f t="shared" si="687"/>
        <v>-142.27838248804809</v>
      </c>
      <c r="AB426" s="85">
        <f t="shared" si="687"/>
        <v>-145.8353420502493</v>
      </c>
      <c r="AC426" s="85">
        <f t="shared" si="687"/>
        <v>-149.48122560150554</v>
      </c>
      <c r="AD426" s="85">
        <f t="shared" si="687"/>
        <v>-153.21825624154317</v>
      </c>
      <c r="AE426" s="85">
        <f t="shared" si="687"/>
        <v>-157.04871264758177</v>
      </c>
      <c r="AF426" s="85">
        <f t="shared" si="687"/>
        <v>-160.97493046377133</v>
      </c>
      <c r="AG426" s="85">
        <f t="shared" si="687"/>
        <v>-164.99930372536559</v>
      </c>
      <c r="AH426" s="85">
        <f t="shared" si="687"/>
        <v>-169.12428631849974</v>
      </c>
      <c r="AI426" s="85">
        <f t="shared" si="687"/>
        <v>-173.35239347646223</v>
      </c>
      <c r="AJ426" s="85">
        <f t="shared" si="687"/>
        <v>0</v>
      </c>
      <c r="AK426" s="85">
        <f t="shared" si="687"/>
        <v>0</v>
      </c>
      <c r="AL426" s="85">
        <f t="shared" si="687"/>
        <v>0</v>
      </c>
    </row>
    <row r="427" spans="2:38" x14ac:dyDescent="0.35">
      <c r="D427" s="8" t="s">
        <v>366</v>
      </c>
      <c r="E427" s="9"/>
      <c r="F427" s="9"/>
      <c r="G427" s="9"/>
      <c r="H427" s="9"/>
      <c r="I427" s="9"/>
      <c r="J427" s="9"/>
      <c r="K427" s="61" t="str">
        <f t="shared" si="681"/>
        <v>MMJPY</v>
      </c>
      <c r="L427" s="62"/>
      <c r="M427" s="9"/>
      <c r="N427" s="94">
        <v>0</v>
      </c>
      <c r="O427" s="77">
        <f t="shared" ref="O427:V427" si="688">SUM(O424:O426)</f>
        <v>0</v>
      </c>
      <c r="P427" s="77">
        <f t="shared" si="688"/>
        <v>0</v>
      </c>
      <c r="Q427" s="77">
        <f t="shared" si="688"/>
        <v>0</v>
      </c>
      <c r="R427" s="77">
        <f t="shared" si="688"/>
        <v>0</v>
      </c>
      <c r="S427" s="77">
        <f t="shared" si="688"/>
        <v>0</v>
      </c>
      <c r="T427" s="77">
        <f t="shared" si="688"/>
        <v>0</v>
      </c>
      <c r="U427" s="77">
        <f t="shared" si="688"/>
        <v>2077.3137966866261</v>
      </c>
      <c r="V427" s="77">
        <f t="shared" si="688"/>
        <v>1951.560438290418</v>
      </c>
      <c r="W427" s="77">
        <f t="shared" ref="W427" si="689">SUM(W424:W426)</f>
        <v>1822.6632459343048</v>
      </c>
      <c r="X427" s="77">
        <f t="shared" ref="X427" si="690">SUM(X424:X426)</f>
        <v>1690.5436237692886</v>
      </c>
      <c r="Y427" s="77">
        <f t="shared" ref="Y427" si="691">SUM(Y424:Y426)</f>
        <v>1555.121011050147</v>
      </c>
      <c r="Z427" s="77">
        <f t="shared" ref="Z427" si="692">SUM(Z424:Z426)</f>
        <v>1416.3128330130269</v>
      </c>
      <c r="AA427" s="77">
        <f t="shared" ref="AA427" si="693">SUM(AA424:AA426)</f>
        <v>1274.0344505249789</v>
      </c>
      <c r="AB427" s="77">
        <f t="shared" ref="AB427" si="694">SUM(AB424:AB426)</f>
        <v>1128.1991084747297</v>
      </c>
      <c r="AC427" s="77">
        <f>SUM(AC424:AC426)</f>
        <v>978.71788287322408</v>
      </c>
      <c r="AD427" s="77">
        <f>SUM(AD424:AD426)</f>
        <v>825.49962663168094</v>
      </c>
      <c r="AE427" s="77">
        <f>SUM(AE424:AE426)</f>
        <v>668.4509139840992</v>
      </c>
      <c r="AF427" s="77">
        <f>SUM(AF424:AF426)</f>
        <v>507.47598352032787</v>
      </c>
      <c r="AG427" s="77">
        <f t="shared" ref="AG427" si="695">SUM(AG424:AG426)</f>
        <v>342.47667979496225</v>
      </c>
      <c r="AH427" s="77">
        <f t="shared" ref="AH427" si="696">SUM(AH424:AH426)</f>
        <v>173.35239347646251</v>
      </c>
      <c r="AI427" s="77">
        <f t="shared" ref="AI427" si="697">SUM(AI424:AI426)</f>
        <v>2.8421709430404007E-13</v>
      </c>
      <c r="AJ427" s="77">
        <f t="shared" ref="AJ427" si="698">SUM(AJ424:AJ426)</f>
        <v>2.8421709430404007E-13</v>
      </c>
      <c r="AK427" s="77">
        <f t="shared" ref="AK427" si="699">SUM(AK424:AK426)</f>
        <v>2.8421709430404007E-13</v>
      </c>
      <c r="AL427" s="77">
        <f t="shared" ref="AL427" si="700">SUM(AL424:AL426)</f>
        <v>2.8421709430404007E-13</v>
      </c>
    </row>
    <row r="429" spans="2:38" ht="19.5" x14ac:dyDescent="0.35">
      <c r="B429" s="51" t="s">
        <v>437</v>
      </c>
    </row>
    <row r="430" spans="2:38" x14ac:dyDescent="0.35">
      <c r="C430" s="16" t="s">
        <v>433</v>
      </c>
    </row>
    <row r="431" spans="2:38" x14ac:dyDescent="0.35">
      <c r="D431" s="17" t="s">
        <v>315</v>
      </c>
      <c r="K431" s="59" t="str">
        <f t="shared" ref="K431:K435" si="701">CurrencyUnit.In</f>
        <v>MMJPY</v>
      </c>
      <c r="L431" s="60">
        <f t="shared" ref="L431:L434" si="702" xml:space="preserve"> SUM(O431:AL431)</f>
        <v>595.67237319610422</v>
      </c>
      <c r="O431" s="85">
        <f>O362</f>
        <v>33.21853722095323</v>
      </c>
      <c r="P431" s="85">
        <f t="shared" ref="P431:AL431" si="703">P362</f>
        <v>34.049000651477058</v>
      </c>
      <c r="Q431" s="85">
        <f t="shared" si="703"/>
        <v>34.900225667763991</v>
      </c>
      <c r="R431" s="85">
        <f t="shared" si="703"/>
        <v>35.772731309458088</v>
      </c>
      <c r="S431" s="85">
        <f t="shared" si="703"/>
        <v>36.667049592194537</v>
      </c>
      <c r="T431" s="85">
        <f t="shared" si="703"/>
        <v>37.583725831999409</v>
      </c>
      <c r="U431" s="85">
        <f t="shared" si="703"/>
        <v>38.523318977799391</v>
      </c>
      <c r="V431" s="85">
        <f t="shared" si="703"/>
        <v>39.486401952244378</v>
      </c>
      <c r="W431" s="85">
        <f t="shared" si="703"/>
        <v>40.473562001050482</v>
      </c>
      <c r="X431" s="85">
        <f t="shared" si="703"/>
        <v>41.485401051076749</v>
      </c>
      <c r="Y431" s="85">
        <f t="shared" si="703"/>
        <v>42.522536077353664</v>
      </c>
      <c r="Z431" s="85">
        <f t="shared" si="703"/>
        <v>43.585599479287509</v>
      </c>
      <c r="AA431" s="85">
        <f t="shared" si="703"/>
        <v>44.675239466269701</v>
      </c>
      <c r="AB431" s="85">
        <f t="shared" si="703"/>
        <v>45.79212045292644</v>
      </c>
      <c r="AC431" s="85">
        <f t="shared" si="703"/>
        <v>46.936923464249595</v>
      </c>
      <c r="AD431" s="85">
        <f t="shared" si="703"/>
        <v>0</v>
      </c>
      <c r="AE431" s="85">
        <f t="shared" si="703"/>
        <v>0</v>
      </c>
      <c r="AF431" s="85">
        <f t="shared" si="703"/>
        <v>0</v>
      </c>
      <c r="AG431" s="85">
        <f t="shared" si="703"/>
        <v>0</v>
      </c>
      <c r="AH431" s="85">
        <f t="shared" si="703"/>
        <v>0</v>
      </c>
      <c r="AI431" s="85">
        <f t="shared" si="703"/>
        <v>0</v>
      </c>
      <c r="AJ431" s="85">
        <f t="shared" si="703"/>
        <v>0</v>
      </c>
      <c r="AK431" s="85">
        <f t="shared" si="703"/>
        <v>0</v>
      </c>
      <c r="AL431" s="85">
        <f t="shared" si="703"/>
        <v>0</v>
      </c>
    </row>
    <row r="432" spans="2:38" x14ac:dyDescent="0.35">
      <c r="D432" s="17" t="s">
        <v>316</v>
      </c>
      <c r="K432" s="59" t="str">
        <f t="shared" si="701"/>
        <v>MMJPY</v>
      </c>
      <c r="L432" s="60">
        <f t="shared" si="702"/>
        <v>399.99999999999994</v>
      </c>
      <c r="O432" s="85">
        <f>O381</f>
        <v>15.658851493789783</v>
      </c>
      <c r="P432" s="85">
        <f t="shared" ref="P432:AL432" si="704">P381</f>
        <v>16.050322781134525</v>
      </c>
      <c r="Q432" s="85">
        <f t="shared" si="704"/>
        <v>16.451580850662889</v>
      </c>
      <c r="R432" s="85">
        <f t="shared" si="704"/>
        <v>16.862870371929461</v>
      </c>
      <c r="S432" s="85">
        <f t="shared" si="704"/>
        <v>17.284442131227699</v>
      </c>
      <c r="T432" s="85">
        <f t="shared" si="704"/>
        <v>17.716553184508388</v>
      </c>
      <c r="U432" s="85">
        <f t="shared" si="704"/>
        <v>18.159467014121102</v>
      </c>
      <c r="V432" s="85">
        <f t="shared" si="704"/>
        <v>18.613453689474127</v>
      </c>
      <c r="W432" s="85">
        <f t="shared" si="704"/>
        <v>19.07879003171098</v>
      </c>
      <c r="X432" s="85">
        <f t="shared" si="704"/>
        <v>19.555759782503756</v>
      </c>
      <c r="Y432" s="85">
        <f t="shared" si="704"/>
        <v>20.044653777066351</v>
      </c>
      <c r="Z432" s="85">
        <f t="shared" si="704"/>
        <v>20.545770121493007</v>
      </c>
      <c r="AA432" s="85">
        <f t="shared" si="704"/>
        <v>21.059414374530334</v>
      </c>
      <c r="AB432" s="85">
        <f t="shared" si="704"/>
        <v>21.585899733893591</v>
      </c>
      <c r="AC432" s="85">
        <f t="shared" si="704"/>
        <v>22.125547227240929</v>
      </c>
      <c r="AD432" s="85">
        <f t="shared" si="704"/>
        <v>22.678685907921956</v>
      </c>
      <c r="AE432" s="85">
        <f t="shared" si="704"/>
        <v>23.245653055620007</v>
      </c>
      <c r="AF432" s="85">
        <f t="shared" si="704"/>
        <v>23.826794382010505</v>
      </c>
      <c r="AG432" s="85">
        <f t="shared" si="704"/>
        <v>24.422464241560768</v>
      </c>
      <c r="AH432" s="85">
        <f t="shared" si="704"/>
        <v>25.033025847599788</v>
      </c>
      <c r="AI432" s="85">
        <f t="shared" si="704"/>
        <v>0</v>
      </c>
      <c r="AJ432" s="85">
        <f t="shared" si="704"/>
        <v>0</v>
      </c>
      <c r="AK432" s="85">
        <f t="shared" si="704"/>
        <v>0</v>
      </c>
      <c r="AL432" s="85">
        <f t="shared" si="704"/>
        <v>0</v>
      </c>
    </row>
    <row r="433" spans="2:38" x14ac:dyDescent="0.35">
      <c r="D433" s="17" t="s">
        <v>317</v>
      </c>
      <c r="K433" s="59" t="str">
        <f t="shared" si="701"/>
        <v>MMJPY</v>
      </c>
      <c r="L433" s="60">
        <f t="shared" si="702"/>
        <v>1300</v>
      </c>
      <c r="O433" s="85">
        <f>O400</f>
        <v>0</v>
      </c>
      <c r="P433" s="85">
        <f t="shared" ref="P433:AL433" si="705">P400</f>
        <v>0</v>
      </c>
      <c r="Q433" s="85">
        <f t="shared" si="705"/>
        <v>0</v>
      </c>
      <c r="R433" s="85">
        <f t="shared" si="705"/>
        <v>0</v>
      </c>
      <c r="S433" s="85">
        <f t="shared" si="705"/>
        <v>0</v>
      </c>
      <c r="T433" s="85">
        <f t="shared" si="705"/>
        <v>74.093137623578968</v>
      </c>
      <c r="U433" s="85">
        <f t="shared" si="705"/>
        <v>75.723186651297709</v>
      </c>
      <c r="V433" s="85">
        <f t="shared" si="705"/>
        <v>77.389096757626263</v>
      </c>
      <c r="W433" s="85">
        <f t="shared" si="705"/>
        <v>79.091656886294047</v>
      </c>
      <c r="X433" s="85">
        <f t="shared" si="705"/>
        <v>80.831673337792509</v>
      </c>
      <c r="Y433" s="85">
        <f t="shared" si="705"/>
        <v>82.609970151223948</v>
      </c>
      <c r="Z433" s="85">
        <f t="shared" si="705"/>
        <v>84.427389494550866</v>
      </c>
      <c r="AA433" s="85">
        <f t="shared" si="705"/>
        <v>86.284792063430999</v>
      </c>
      <c r="AB433" s="85">
        <f t="shared" si="705"/>
        <v>88.183057488826478</v>
      </c>
      <c r="AC433" s="85">
        <f t="shared" si="705"/>
        <v>90.12308475358067</v>
      </c>
      <c r="AD433" s="85">
        <f t="shared" si="705"/>
        <v>92.105792618159427</v>
      </c>
      <c r="AE433" s="85">
        <f t="shared" si="705"/>
        <v>94.132120055758946</v>
      </c>
      <c r="AF433" s="85">
        <f t="shared" si="705"/>
        <v>96.203026696985631</v>
      </c>
      <c r="AG433" s="85">
        <f t="shared" si="705"/>
        <v>98.319493284319321</v>
      </c>
      <c r="AH433" s="85">
        <f t="shared" si="705"/>
        <v>100.48252213657435</v>
      </c>
      <c r="AI433" s="85">
        <f t="shared" si="705"/>
        <v>0</v>
      </c>
      <c r="AJ433" s="85">
        <f t="shared" si="705"/>
        <v>0</v>
      </c>
      <c r="AK433" s="85">
        <f t="shared" si="705"/>
        <v>0</v>
      </c>
      <c r="AL433" s="85">
        <f t="shared" si="705"/>
        <v>0</v>
      </c>
    </row>
    <row r="434" spans="2:38" x14ac:dyDescent="0.35">
      <c r="D434" s="17" t="s">
        <v>318</v>
      </c>
      <c r="K434" s="59" t="str">
        <f t="shared" si="701"/>
        <v>MMJPY</v>
      </c>
      <c r="L434" s="60">
        <f t="shared" si="702"/>
        <v>2200</v>
      </c>
      <c r="O434" s="85">
        <f>O419</f>
        <v>0</v>
      </c>
      <c r="P434" s="85">
        <f t="shared" ref="P434:AL434" si="706">P419</f>
        <v>0</v>
      </c>
      <c r="Q434" s="85">
        <f t="shared" si="706"/>
        <v>0</v>
      </c>
      <c r="R434" s="85">
        <f t="shared" si="706"/>
        <v>0</v>
      </c>
      <c r="S434" s="85">
        <f t="shared" si="706"/>
        <v>0</v>
      </c>
      <c r="T434" s="85">
        <f t="shared" si="706"/>
        <v>0</v>
      </c>
      <c r="U434" s="85">
        <f t="shared" si="706"/>
        <v>122.68620331337377</v>
      </c>
      <c r="V434" s="85">
        <f t="shared" si="706"/>
        <v>125.75335839620811</v>
      </c>
      <c r="W434" s="85">
        <f t="shared" si="706"/>
        <v>128.89719235611332</v>
      </c>
      <c r="X434" s="85">
        <f t="shared" si="706"/>
        <v>132.11962216501615</v>
      </c>
      <c r="Y434" s="85">
        <f t="shared" si="706"/>
        <v>135.42261271914157</v>
      </c>
      <c r="Z434" s="85">
        <f t="shared" si="706"/>
        <v>138.80817803712009</v>
      </c>
      <c r="AA434" s="85">
        <f t="shared" si="706"/>
        <v>142.27838248804809</v>
      </c>
      <c r="AB434" s="85">
        <f t="shared" si="706"/>
        <v>145.8353420502493</v>
      </c>
      <c r="AC434" s="85">
        <f t="shared" si="706"/>
        <v>149.48122560150554</v>
      </c>
      <c r="AD434" s="85">
        <f t="shared" si="706"/>
        <v>153.21825624154317</v>
      </c>
      <c r="AE434" s="85">
        <f t="shared" si="706"/>
        <v>157.04871264758177</v>
      </c>
      <c r="AF434" s="85">
        <f t="shared" si="706"/>
        <v>160.97493046377133</v>
      </c>
      <c r="AG434" s="85">
        <f t="shared" si="706"/>
        <v>164.99930372536559</v>
      </c>
      <c r="AH434" s="85">
        <f t="shared" si="706"/>
        <v>169.12428631849974</v>
      </c>
      <c r="AI434" s="85">
        <f t="shared" si="706"/>
        <v>173.35239347646223</v>
      </c>
      <c r="AJ434" s="85">
        <f t="shared" si="706"/>
        <v>0</v>
      </c>
      <c r="AK434" s="85">
        <f t="shared" si="706"/>
        <v>0</v>
      </c>
      <c r="AL434" s="85">
        <f t="shared" si="706"/>
        <v>0</v>
      </c>
    </row>
    <row r="435" spans="2:38" x14ac:dyDescent="0.35">
      <c r="D435" s="8" t="s">
        <v>219</v>
      </c>
      <c r="E435" s="9"/>
      <c r="F435" s="9"/>
      <c r="G435" s="9"/>
      <c r="H435" s="9"/>
      <c r="I435" s="9"/>
      <c r="J435" s="9"/>
      <c r="K435" s="61" t="str">
        <f t="shared" si="701"/>
        <v>MMJPY</v>
      </c>
      <c r="L435" s="62">
        <f xml:space="preserve"> SUM(O435:AL435)</f>
        <v>4495.6723731961038</v>
      </c>
      <c r="M435" s="9"/>
      <c r="N435" s="9"/>
      <c r="O435" s="13">
        <f>SUM(O431:O434)</f>
        <v>48.877388714743013</v>
      </c>
      <c r="P435" s="13">
        <f>SUM(P431:P434)</f>
        <v>50.099323432611584</v>
      </c>
      <c r="Q435" s="13">
        <f>SUM(Q431:Q434)</f>
        <v>51.351806518426883</v>
      </c>
      <c r="R435" s="13">
        <f>SUM(R431:R434)</f>
        <v>52.635601681387548</v>
      </c>
      <c r="S435" s="13">
        <f>SUM(S431:S434)</f>
        <v>53.951491723422237</v>
      </c>
      <c r="T435" s="13">
        <f t="shared" ref="T435:AL435" si="707">SUM(T431:T434)</f>
        <v>129.39341664008677</v>
      </c>
      <c r="U435" s="13">
        <f t="shared" si="707"/>
        <v>255.09217595659197</v>
      </c>
      <c r="V435" s="13">
        <f t="shared" si="707"/>
        <v>261.2423107955529</v>
      </c>
      <c r="W435" s="13">
        <f t="shared" si="707"/>
        <v>267.54120127516887</v>
      </c>
      <c r="X435" s="13">
        <f t="shared" si="707"/>
        <v>273.99245633638918</v>
      </c>
      <c r="Y435" s="13">
        <f t="shared" si="707"/>
        <v>280.59977272478557</v>
      </c>
      <c r="Z435" s="13">
        <f t="shared" si="707"/>
        <v>287.36693713245143</v>
      </c>
      <c r="AA435" s="13">
        <f t="shared" si="707"/>
        <v>294.29782839227914</v>
      </c>
      <c r="AB435" s="13">
        <f t="shared" si="707"/>
        <v>301.39641972589584</v>
      </c>
      <c r="AC435" s="13">
        <f t="shared" si="707"/>
        <v>308.66678104657672</v>
      </c>
      <c r="AD435" s="13">
        <f t="shared" si="707"/>
        <v>268.00273476762459</v>
      </c>
      <c r="AE435" s="13">
        <f t="shared" si="707"/>
        <v>274.42648575896072</v>
      </c>
      <c r="AF435" s="13">
        <f t="shared" si="707"/>
        <v>281.00475154276745</v>
      </c>
      <c r="AG435" s="13">
        <f t="shared" si="707"/>
        <v>287.74126125124565</v>
      </c>
      <c r="AH435" s="13">
        <f t="shared" si="707"/>
        <v>294.63983430267388</v>
      </c>
      <c r="AI435" s="13">
        <f t="shared" si="707"/>
        <v>173.35239347646223</v>
      </c>
      <c r="AJ435" s="13">
        <f t="shared" si="707"/>
        <v>0</v>
      </c>
      <c r="AK435" s="13">
        <f t="shared" si="707"/>
        <v>0</v>
      </c>
      <c r="AL435" s="13">
        <f t="shared" si="707"/>
        <v>0</v>
      </c>
    </row>
    <row r="437" spans="2:38" x14ac:dyDescent="0.35">
      <c r="C437" s="16" t="s">
        <v>366</v>
      </c>
    </row>
    <row r="438" spans="2:38" x14ac:dyDescent="0.35">
      <c r="D438" s="17" t="s">
        <v>438</v>
      </c>
      <c r="K438" s="59" t="str">
        <f t="shared" ref="K438" si="708">CurrencyUnit.In</f>
        <v>MMJPY</v>
      </c>
      <c r="L438" s="60"/>
      <c r="O438" s="117">
        <f>'Actual Data'!O55</f>
        <v>50</v>
      </c>
      <c r="P438" s="86">
        <f>'Actual Data'!P55</f>
        <v>51</v>
      </c>
      <c r="Q438" s="86">
        <f>'Actual Data'!Q55</f>
        <v>53</v>
      </c>
      <c r="R438" s="86">
        <f>'Actual Data'!R55</f>
        <v>54</v>
      </c>
      <c r="S438" s="85">
        <f t="shared" ref="S438:AL438" si="709">T435</f>
        <v>129.39341664008677</v>
      </c>
      <c r="T438" s="85">
        <f t="shared" si="709"/>
        <v>255.09217595659197</v>
      </c>
      <c r="U438" s="85">
        <f t="shared" si="709"/>
        <v>261.2423107955529</v>
      </c>
      <c r="V438" s="85">
        <f t="shared" si="709"/>
        <v>267.54120127516887</v>
      </c>
      <c r="W438" s="85">
        <f t="shared" si="709"/>
        <v>273.99245633638918</v>
      </c>
      <c r="X438" s="85">
        <f t="shared" si="709"/>
        <v>280.59977272478557</v>
      </c>
      <c r="Y438" s="85">
        <f t="shared" si="709"/>
        <v>287.36693713245143</v>
      </c>
      <c r="Z438" s="85">
        <f t="shared" si="709"/>
        <v>294.29782839227914</v>
      </c>
      <c r="AA438" s="85">
        <f t="shared" si="709"/>
        <v>301.39641972589584</v>
      </c>
      <c r="AB438" s="85">
        <f t="shared" si="709"/>
        <v>308.66678104657672</v>
      </c>
      <c r="AC438" s="85">
        <f t="shared" si="709"/>
        <v>268.00273476762459</v>
      </c>
      <c r="AD438" s="85">
        <f t="shared" si="709"/>
        <v>274.42648575896072</v>
      </c>
      <c r="AE438" s="85">
        <f t="shared" si="709"/>
        <v>281.00475154276745</v>
      </c>
      <c r="AF438" s="85">
        <f t="shared" si="709"/>
        <v>287.74126125124565</v>
      </c>
      <c r="AG438" s="85">
        <f t="shared" si="709"/>
        <v>294.63983430267388</v>
      </c>
      <c r="AH438" s="85">
        <f t="shared" si="709"/>
        <v>173.35239347646223</v>
      </c>
      <c r="AI438" s="85">
        <f t="shared" si="709"/>
        <v>0</v>
      </c>
      <c r="AJ438" s="85">
        <f t="shared" si="709"/>
        <v>0</v>
      </c>
      <c r="AK438" s="85">
        <f t="shared" si="709"/>
        <v>0</v>
      </c>
      <c r="AL438" s="85">
        <f t="shared" si="709"/>
        <v>0</v>
      </c>
    </row>
    <row r="440" spans="2:38" ht="19.5" x14ac:dyDescent="0.35">
      <c r="B440" s="51" t="s">
        <v>439</v>
      </c>
    </row>
    <row r="441" spans="2:38" x14ac:dyDescent="0.35">
      <c r="D441" s="17" t="s">
        <v>393</v>
      </c>
      <c r="K441" s="59" t="str">
        <f t="shared" ref="K441:K444" si="710">CurrencyUnit.In</f>
        <v>MMJPY</v>
      </c>
      <c r="L441" s="60"/>
      <c r="O441" s="73"/>
      <c r="P441" s="73"/>
      <c r="Q441" s="73"/>
      <c r="R441" s="73"/>
      <c r="S441" s="85">
        <f>R444</f>
        <v>739</v>
      </c>
      <c r="T441" s="85">
        <f>S444</f>
        <v>609.6065833599132</v>
      </c>
      <c r="U441" s="85">
        <f>T444</f>
        <v>1654.5144074033212</v>
      </c>
      <c r="V441" s="85">
        <f t="shared" ref="V441:AL441" si="711">U444</f>
        <v>3593.2720966077686</v>
      </c>
      <c r="W441" s="85">
        <f t="shared" si="711"/>
        <v>3325.7308953325996</v>
      </c>
      <c r="X441" s="85">
        <f t="shared" si="711"/>
        <v>3051.7384389962103</v>
      </c>
      <c r="Y441" s="85">
        <f t="shared" si="711"/>
        <v>2771.1386662714249</v>
      </c>
      <c r="Z441" s="85">
        <f t="shared" si="711"/>
        <v>2483.7717291389736</v>
      </c>
      <c r="AA441" s="85">
        <f t="shared" si="711"/>
        <v>2189.4739007466942</v>
      </c>
      <c r="AB441" s="85">
        <f t="shared" si="711"/>
        <v>1888.0774810207984</v>
      </c>
      <c r="AC441" s="85">
        <f t="shared" si="711"/>
        <v>1579.4106999742216</v>
      </c>
      <c r="AD441" s="85">
        <f t="shared" si="711"/>
        <v>1311.4079652065971</v>
      </c>
      <c r="AE441" s="85">
        <f t="shared" si="711"/>
        <v>1036.9814794476363</v>
      </c>
      <c r="AF441" s="85">
        <f t="shared" si="711"/>
        <v>755.97672790486877</v>
      </c>
      <c r="AG441" s="85">
        <f t="shared" si="711"/>
        <v>468.23546665362312</v>
      </c>
      <c r="AH441" s="85">
        <f t="shared" si="711"/>
        <v>173.59563235094924</v>
      </c>
      <c r="AI441" s="85">
        <f t="shared" si="711"/>
        <v>0.24323887448701953</v>
      </c>
      <c r="AJ441" s="85">
        <f t="shared" si="711"/>
        <v>0.24323887448701953</v>
      </c>
      <c r="AK441" s="85">
        <f t="shared" si="711"/>
        <v>0.24323887448701953</v>
      </c>
      <c r="AL441" s="85">
        <f t="shared" si="711"/>
        <v>0.24323887448701953</v>
      </c>
    </row>
    <row r="442" spans="2:38" x14ac:dyDescent="0.35">
      <c r="D442" s="17" t="s">
        <v>432</v>
      </c>
      <c r="K442" s="59" t="str">
        <f t="shared" si="710"/>
        <v>MMJPY</v>
      </c>
      <c r="L442" s="60">
        <f t="shared" ref="L442:L443" si="712" xml:space="preserve"> SUM(O442:AL442)</f>
        <v>3500</v>
      </c>
      <c r="O442" s="73"/>
      <c r="P442" s="73"/>
      <c r="Q442" s="73"/>
      <c r="R442" s="73"/>
      <c r="S442" s="85">
        <f t="shared" ref="S442:AL442" si="713">S368+S387+S406+S425</f>
        <v>0</v>
      </c>
      <c r="T442" s="85">
        <f t="shared" si="713"/>
        <v>1300</v>
      </c>
      <c r="U442" s="85">
        <f t="shared" si="713"/>
        <v>2200</v>
      </c>
      <c r="V442" s="85">
        <f t="shared" si="713"/>
        <v>0</v>
      </c>
      <c r="W442" s="85">
        <f t="shared" si="713"/>
        <v>0</v>
      </c>
      <c r="X442" s="85">
        <f t="shared" si="713"/>
        <v>0</v>
      </c>
      <c r="Y442" s="85">
        <f t="shared" si="713"/>
        <v>0</v>
      </c>
      <c r="Z442" s="85">
        <f t="shared" si="713"/>
        <v>0</v>
      </c>
      <c r="AA442" s="85">
        <f t="shared" si="713"/>
        <v>0</v>
      </c>
      <c r="AB442" s="85">
        <f t="shared" si="713"/>
        <v>0</v>
      </c>
      <c r="AC442" s="85">
        <f t="shared" si="713"/>
        <v>0</v>
      </c>
      <c r="AD442" s="85">
        <f t="shared" si="713"/>
        <v>0</v>
      </c>
      <c r="AE442" s="85">
        <f t="shared" si="713"/>
        <v>0</v>
      </c>
      <c r="AF442" s="85">
        <f t="shared" si="713"/>
        <v>0</v>
      </c>
      <c r="AG442" s="85">
        <f t="shared" si="713"/>
        <v>0</v>
      </c>
      <c r="AH442" s="85">
        <f t="shared" si="713"/>
        <v>0</v>
      </c>
      <c r="AI442" s="85">
        <f t="shared" si="713"/>
        <v>0</v>
      </c>
      <c r="AJ442" s="85">
        <f t="shared" si="713"/>
        <v>0</v>
      </c>
      <c r="AK442" s="85">
        <f t="shared" si="713"/>
        <v>0</v>
      </c>
      <c r="AL442" s="85">
        <f t="shared" si="713"/>
        <v>0</v>
      </c>
    </row>
    <row r="443" spans="2:38" x14ac:dyDescent="0.35">
      <c r="D443" s="17" t="s">
        <v>447</v>
      </c>
      <c r="K443" s="59" t="str">
        <f t="shared" si="710"/>
        <v>MMJPY</v>
      </c>
      <c r="L443" s="60">
        <f t="shared" si="712"/>
        <v>-4238.7567611255126</v>
      </c>
      <c r="O443" s="73"/>
      <c r="P443" s="73"/>
      <c r="Q443" s="73"/>
      <c r="R443" s="73"/>
      <c r="S443" s="85">
        <f t="shared" ref="S443:AL443" si="714">0-S438</f>
        <v>-129.39341664008677</v>
      </c>
      <c r="T443" s="85">
        <f t="shared" si="714"/>
        <v>-255.09217595659197</v>
      </c>
      <c r="U443" s="85">
        <f t="shared" si="714"/>
        <v>-261.2423107955529</v>
      </c>
      <c r="V443" s="85">
        <f t="shared" si="714"/>
        <v>-267.54120127516887</v>
      </c>
      <c r="W443" s="85">
        <f t="shared" si="714"/>
        <v>-273.99245633638918</v>
      </c>
      <c r="X443" s="85">
        <f t="shared" si="714"/>
        <v>-280.59977272478557</v>
      </c>
      <c r="Y443" s="85">
        <f t="shared" si="714"/>
        <v>-287.36693713245143</v>
      </c>
      <c r="Z443" s="85">
        <f t="shared" si="714"/>
        <v>-294.29782839227914</v>
      </c>
      <c r="AA443" s="85">
        <f t="shared" si="714"/>
        <v>-301.39641972589584</v>
      </c>
      <c r="AB443" s="85">
        <f t="shared" si="714"/>
        <v>-308.66678104657672</v>
      </c>
      <c r="AC443" s="85">
        <f t="shared" si="714"/>
        <v>-268.00273476762459</v>
      </c>
      <c r="AD443" s="85">
        <f t="shared" si="714"/>
        <v>-274.42648575896072</v>
      </c>
      <c r="AE443" s="85">
        <f t="shared" si="714"/>
        <v>-281.00475154276745</v>
      </c>
      <c r="AF443" s="85">
        <f t="shared" si="714"/>
        <v>-287.74126125124565</v>
      </c>
      <c r="AG443" s="85">
        <f t="shared" si="714"/>
        <v>-294.63983430267388</v>
      </c>
      <c r="AH443" s="85">
        <f t="shared" si="714"/>
        <v>-173.35239347646223</v>
      </c>
      <c r="AI443" s="85">
        <f t="shared" si="714"/>
        <v>0</v>
      </c>
      <c r="AJ443" s="85">
        <f t="shared" si="714"/>
        <v>0</v>
      </c>
      <c r="AK443" s="85">
        <f t="shared" si="714"/>
        <v>0</v>
      </c>
      <c r="AL443" s="85">
        <f t="shared" si="714"/>
        <v>0</v>
      </c>
    </row>
    <row r="444" spans="2:38" x14ac:dyDescent="0.35">
      <c r="D444" s="8" t="s">
        <v>366</v>
      </c>
      <c r="E444" s="9"/>
      <c r="F444" s="9"/>
      <c r="G444" s="9"/>
      <c r="H444" s="9"/>
      <c r="I444" s="9"/>
      <c r="J444" s="9"/>
      <c r="K444" s="61" t="str">
        <f t="shared" si="710"/>
        <v>MMJPY</v>
      </c>
      <c r="L444" s="62"/>
      <c r="M444" s="9"/>
      <c r="N444" s="9"/>
      <c r="O444" s="98">
        <f>'Actual Data'!O$58</f>
        <v>897</v>
      </c>
      <c r="P444" s="98">
        <f>'Actual Data'!P$58</f>
        <v>846</v>
      </c>
      <c r="Q444" s="98">
        <f>'Actual Data'!Q$58</f>
        <v>793</v>
      </c>
      <c r="R444" s="98">
        <f>'Actual Data'!R$58</f>
        <v>739</v>
      </c>
      <c r="S444" s="77">
        <f>SUM(S441:S443)</f>
        <v>609.6065833599132</v>
      </c>
      <c r="T444" s="77">
        <f>SUM(T441:T443)</f>
        <v>1654.5144074033212</v>
      </c>
      <c r="U444" s="77">
        <f>SUM(U441:U443)</f>
        <v>3593.2720966077686</v>
      </c>
      <c r="V444" s="77">
        <f>SUM(V441:V443)</f>
        <v>3325.7308953325996</v>
      </c>
      <c r="W444" s="77">
        <f t="shared" ref="W444" si="715">SUM(W441:W443)</f>
        <v>3051.7384389962103</v>
      </c>
      <c r="X444" s="77">
        <f t="shared" ref="X444" si="716">SUM(X441:X443)</f>
        <v>2771.1386662714249</v>
      </c>
      <c r="Y444" s="77">
        <f t="shared" ref="Y444" si="717">SUM(Y441:Y443)</f>
        <v>2483.7717291389736</v>
      </c>
      <c r="Z444" s="77">
        <f t="shared" ref="Z444" si="718">SUM(Z441:Z443)</f>
        <v>2189.4739007466942</v>
      </c>
      <c r="AA444" s="77">
        <f t="shared" ref="AA444" si="719">SUM(AA441:AA443)</f>
        <v>1888.0774810207984</v>
      </c>
      <c r="AB444" s="77">
        <f t="shared" ref="AB444" si="720">SUM(AB441:AB443)</f>
        <v>1579.4106999742216</v>
      </c>
      <c r="AC444" s="77">
        <f>SUM(AC441:AC443)</f>
        <v>1311.4079652065971</v>
      </c>
      <c r="AD444" s="77">
        <f>SUM(AD441:AD443)</f>
        <v>1036.9814794476363</v>
      </c>
      <c r="AE444" s="77">
        <f>SUM(AE441:AE443)</f>
        <v>755.97672790486877</v>
      </c>
      <c r="AF444" s="77">
        <f>SUM(AF441:AF443)</f>
        <v>468.23546665362312</v>
      </c>
      <c r="AG444" s="77">
        <f t="shared" ref="AG444" si="721">SUM(AG441:AG443)</f>
        <v>173.59563235094924</v>
      </c>
      <c r="AH444" s="77">
        <f t="shared" ref="AH444" si="722">SUM(AH441:AH443)</f>
        <v>0.24323887448701953</v>
      </c>
      <c r="AI444" s="77">
        <f t="shared" ref="AI444" si="723">SUM(AI441:AI443)</f>
        <v>0.24323887448701953</v>
      </c>
      <c r="AJ444" s="77">
        <f t="shared" ref="AJ444" si="724">SUM(AJ441:AJ443)</f>
        <v>0.24323887448701953</v>
      </c>
      <c r="AK444" s="77">
        <f t="shared" ref="AK444" si="725">SUM(AK441:AK443)</f>
        <v>0.24323887448701953</v>
      </c>
      <c r="AL444" s="77">
        <f t="shared" ref="AL444" si="726">SUM(AL441:AL443)</f>
        <v>0.24323887448701953</v>
      </c>
    </row>
    <row r="446" spans="2:38" ht="19.5" x14ac:dyDescent="0.35">
      <c r="B446" s="51" t="s">
        <v>440</v>
      </c>
    </row>
    <row r="447" spans="2:38" x14ac:dyDescent="0.35">
      <c r="D447" s="17" t="s">
        <v>441</v>
      </c>
      <c r="K447" s="59" t="str">
        <f t="shared" ref="K447:K453" si="727">CurrencyUnit.In</f>
        <v>MMJPY</v>
      </c>
      <c r="L447" s="60"/>
      <c r="O447" s="85">
        <f>O370</f>
        <v>562.45383597515104</v>
      </c>
      <c r="P447" s="85">
        <f t="shared" ref="P447:AL447" si="728">P370</f>
        <v>528.40483532367398</v>
      </c>
      <c r="Q447" s="85">
        <f t="shared" si="728"/>
        <v>493.50460965590997</v>
      </c>
      <c r="R447" s="85">
        <f t="shared" si="728"/>
        <v>457.73187834645188</v>
      </c>
      <c r="S447" s="85">
        <f t="shared" si="728"/>
        <v>421.06482875425735</v>
      </c>
      <c r="T447" s="85">
        <f t="shared" si="728"/>
        <v>383.48110292225795</v>
      </c>
      <c r="U447" s="85">
        <f t="shared" si="728"/>
        <v>344.95778394445858</v>
      </c>
      <c r="V447" s="85">
        <f t="shared" si="728"/>
        <v>305.47138199221422</v>
      </c>
      <c r="W447" s="85">
        <f t="shared" si="728"/>
        <v>264.99781999116374</v>
      </c>
      <c r="X447" s="85">
        <f t="shared" si="728"/>
        <v>223.512418940087</v>
      </c>
      <c r="Y447" s="85">
        <f t="shared" si="728"/>
        <v>180.98988286273334</v>
      </c>
      <c r="Z447" s="85">
        <f t="shared" si="728"/>
        <v>137.40428338344583</v>
      </c>
      <c r="AA447" s="85">
        <f t="shared" si="728"/>
        <v>92.729043917176128</v>
      </c>
      <c r="AB447" s="85">
        <f t="shared" si="728"/>
        <v>46.936923464249688</v>
      </c>
      <c r="AC447" s="85">
        <f t="shared" si="728"/>
        <v>9.2370555648813024E-14</v>
      </c>
      <c r="AD447" s="85">
        <f t="shared" si="728"/>
        <v>9.2370555648813024E-14</v>
      </c>
      <c r="AE447" s="85">
        <f t="shared" si="728"/>
        <v>9.2370555648813024E-14</v>
      </c>
      <c r="AF447" s="85">
        <f t="shared" si="728"/>
        <v>9.2370555648813024E-14</v>
      </c>
      <c r="AG447" s="85">
        <f t="shared" si="728"/>
        <v>9.2370555648813024E-14</v>
      </c>
      <c r="AH447" s="85">
        <f t="shared" si="728"/>
        <v>9.2370555648813024E-14</v>
      </c>
      <c r="AI447" s="85">
        <f t="shared" si="728"/>
        <v>9.2370555648813024E-14</v>
      </c>
      <c r="AJ447" s="85">
        <f t="shared" si="728"/>
        <v>9.2370555648813024E-14</v>
      </c>
      <c r="AK447" s="85">
        <f t="shared" si="728"/>
        <v>9.2370555648813024E-14</v>
      </c>
      <c r="AL447" s="85">
        <f t="shared" si="728"/>
        <v>9.2370555648813024E-14</v>
      </c>
    </row>
    <row r="448" spans="2:38" x14ac:dyDescent="0.35">
      <c r="D448" s="17" t="s">
        <v>442</v>
      </c>
      <c r="K448" s="59" t="str">
        <f t="shared" si="727"/>
        <v>MMJPY</v>
      </c>
      <c r="L448" s="60"/>
      <c r="O448" s="85">
        <f>O389</f>
        <v>384.34114850621023</v>
      </c>
      <c r="P448" s="85">
        <f t="shared" ref="P448:AL448" si="729">P389</f>
        <v>368.29082572507571</v>
      </c>
      <c r="Q448" s="85">
        <f t="shared" si="729"/>
        <v>351.83924487441283</v>
      </c>
      <c r="R448" s="85">
        <f t="shared" si="729"/>
        <v>334.9763745024834</v>
      </c>
      <c r="S448" s="85">
        <f t="shared" si="729"/>
        <v>317.69193237125569</v>
      </c>
      <c r="T448" s="85">
        <f t="shared" si="729"/>
        <v>299.97537918674732</v>
      </c>
      <c r="U448" s="85">
        <f t="shared" si="729"/>
        <v>281.81591217262621</v>
      </c>
      <c r="V448" s="85">
        <f t="shared" si="729"/>
        <v>263.2024584831521</v>
      </c>
      <c r="W448" s="85">
        <f t="shared" si="729"/>
        <v>244.12366845144112</v>
      </c>
      <c r="X448" s="85">
        <f t="shared" si="729"/>
        <v>224.56790866893738</v>
      </c>
      <c r="Y448" s="85">
        <f t="shared" si="729"/>
        <v>204.52325489187103</v>
      </c>
      <c r="Z448" s="85">
        <f t="shared" si="729"/>
        <v>183.97748477037803</v>
      </c>
      <c r="AA448" s="85">
        <f t="shared" si="729"/>
        <v>162.91807039584768</v>
      </c>
      <c r="AB448" s="85">
        <f t="shared" si="729"/>
        <v>141.33217066195408</v>
      </c>
      <c r="AC448" s="85">
        <f t="shared" si="729"/>
        <v>119.20662343471315</v>
      </c>
      <c r="AD448" s="85">
        <f t="shared" si="729"/>
        <v>96.527937526791192</v>
      </c>
      <c r="AE448" s="85">
        <f t="shared" si="729"/>
        <v>73.282284471171181</v>
      </c>
      <c r="AF448" s="85">
        <f t="shared" si="729"/>
        <v>49.455490089160676</v>
      </c>
      <c r="AG448" s="85">
        <f t="shared" si="729"/>
        <v>25.033025847599909</v>
      </c>
      <c r="AH448" s="85">
        <f t="shared" si="729"/>
        <v>1.2079226507921703E-13</v>
      </c>
      <c r="AI448" s="85">
        <f t="shared" si="729"/>
        <v>1.2079226507921703E-13</v>
      </c>
      <c r="AJ448" s="85">
        <f t="shared" si="729"/>
        <v>1.2079226507921703E-13</v>
      </c>
      <c r="AK448" s="85">
        <f t="shared" si="729"/>
        <v>1.2079226507921703E-13</v>
      </c>
      <c r="AL448" s="85">
        <f t="shared" si="729"/>
        <v>1.2079226507921703E-13</v>
      </c>
    </row>
    <row r="449" spans="1:38" x14ac:dyDescent="0.35">
      <c r="D449" s="17" t="s">
        <v>443</v>
      </c>
      <c r="K449" s="59" t="str">
        <f t="shared" si="727"/>
        <v>MMJPY</v>
      </c>
      <c r="L449" s="60"/>
      <c r="O449" s="85">
        <f>O408</f>
        <v>0</v>
      </c>
      <c r="P449" s="85">
        <f t="shared" ref="P449:AL449" si="730">P408</f>
        <v>0</v>
      </c>
      <c r="Q449" s="85">
        <f t="shared" si="730"/>
        <v>0</v>
      </c>
      <c r="R449" s="85">
        <f t="shared" si="730"/>
        <v>0</v>
      </c>
      <c r="S449" s="85">
        <f t="shared" si="730"/>
        <v>0</v>
      </c>
      <c r="T449" s="85">
        <f t="shared" si="730"/>
        <v>1225.906862376421</v>
      </c>
      <c r="U449" s="85">
        <f t="shared" si="730"/>
        <v>1150.1836757251233</v>
      </c>
      <c r="V449" s="85">
        <f t="shared" si="730"/>
        <v>1072.794578967497</v>
      </c>
      <c r="W449" s="85">
        <f t="shared" si="730"/>
        <v>993.70292208120304</v>
      </c>
      <c r="X449" s="85">
        <f t="shared" si="730"/>
        <v>912.87124874341055</v>
      </c>
      <c r="Y449" s="85">
        <f t="shared" si="730"/>
        <v>830.26127859218661</v>
      </c>
      <c r="Z449" s="85">
        <f t="shared" si="730"/>
        <v>745.83388909763573</v>
      </c>
      <c r="AA449" s="85">
        <f t="shared" si="730"/>
        <v>659.54909703420469</v>
      </c>
      <c r="AB449" s="85">
        <f t="shared" si="730"/>
        <v>571.36603954537827</v>
      </c>
      <c r="AC449" s="85">
        <f t="shared" si="730"/>
        <v>481.24295479179762</v>
      </c>
      <c r="AD449" s="85">
        <f t="shared" si="730"/>
        <v>389.13716217363822</v>
      </c>
      <c r="AE449" s="85">
        <f t="shared" si="730"/>
        <v>295.00504211787927</v>
      </c>
      <c r="AF449" s="85">
        <f t="shared" si="730"/>
        <v>198.80201542089364</v>
      </c>
      <c r="AG449" s="85">
        <f t="shared" si="730"/>
        <v>100.48252213657432</v>
      </c>
      <c r="AH449" s="85">
        <f t="shared" si="730"/>
        <v>0</v>
      </c>
      <c r="AI449" s="85">
        <f t="shared" si="730"/>
        <v>0</v>
      </c>
      <c r="AJ449" s="85">
        <f t="shared" si="730"/>
        <v>0</v>
      </c>
      <c r="AK449" s="85">
        <f t="shared" si="730"/>
        <v>0</v>
      </c>
      <c r="AL449" s="85">
        <f t="shared" si="730"/>
        <v>0</v>
      </c>
    </row>
    <row r="450" spans="1:38" x14ac:dyDescent="0.35">
      <c r="D450" s="17" t="s">
        <v>444</v>
      </c>
      <c r="K450" s="59" t="str">
        <f t="shared" si="727"/>
        <v>MMJPY</v>
      </c>
      <c r="L450" s="60"/>
      <c r="O450" s="85">
        <f>O427</f>
        <v>0</v>
      </c>
      <c r="P450" s="85">
        <f t="shared" ref="P450:AL450" si="731">P427</f>
        <v>0</v>
      </c>
      <c r="Q450" s="85">
        <f t="shared" si="731"/>
        <v>0</v>
      </c>
      <c r="R450" s="85">
        <f t="shared" si="731"/>
        <v>0</v>
      </c>
      <c r="S450" s="85">
        <f t="shared" si="731"/>
        <v>0</v>
      </c>
      <c r="T450" s="85">
        <f t="shared" si="731"/>
        <v>0</v>
      </c>
      <c r="U450" s="85">
        <f t="shared" si="731"/>
        <v>2077.3137966866261</v>
      </c>
      <c r="V450" s="85">
        <f t="shared" si="731"/>
        <v>1951.560438290418</v>
      </c>
      <c r="W450" s="85">
        <f t="shared" si="731"/>
        <v>1822.6632459343048</v>
      </c>
      <c r="X450" s="85">
        <f t="shared" si="731"/>
        <v>1690.5436237692886</v>
      </c>
      <c r="Y450" s="85">
        <f t="shared" si="731"/>
        <v>1555.121011050147</v>
      </c>
      <c r="Z450" s="85">
        <f t="shared" si="731"/>
        <v>1416.3128330130269</v>
      </c>
      <c r="AA450" s="85">
        <f t="shared" si="731"/>
        <v>1274.0344505249789</v>
      </c>
      <c r="AB450" s="85">
        <f t="shared" si="731"/>
        <v>1128.1991084747297</v>
      </c>
      <c r="AC450" s="85">
        <f t="shared" si="731"/>
        <v>978.71788287322408</v>
      </c>
      <c r="AD450" s="85">
        <f t="shared" si="731"/>
        <v>825.49962663168094</v>
      </c>
      <c r="AE450" s="85">
        <f t="shared" si="731"/>
        <v>668.4509139840992</v>
      </c>
      <c r="AF450" s="85">
        <f t="shared" si="731"/>
        <v>507.47598352032787</v>
      </c>
      <c r="AG450" s="85">
        <f t="shared" si="731"/>
        <v>342.47667979496225</v>
      </c>
      <c r="AH450" s="85">
        <f t="shared" si="731"/>
        <v>173.35239347646251</v>
      </c>
      <c r="AI450" s="85">
        <f t="shared" si="731"/>
        <v>2.8421709430404007E-13</v>
      </c>
      <c r="AJ450" s="85">
        <f t="shared" si="731"/>
        <v>2.8421709430404007E-13</v>
      </c>
      <c r="AK450" s="85">
        <f t="shared" si="731"/>
        <v>2.8421709430404007E-13</v>
      </c>
      <c r="AL450" s="85">
        <f t="shared" si="731"/>
        <v>2.8421709430404007E-13</v>
      </c>
    </row>
    <row r="451" spans="1:38" x14ac:dyDescent="0.35">
      <c r="D451" s="8" t="s">
        <v>219</v>
      </c>
      <c r="E451" s="9"/>
      <c r="F451" s="9"/>
      <c r="G451" s="9"/>
      <c r="H451" s="9"/>
      <c r="I451" s="9"/>
      <c r="J451" s="9"/>
      <c r="K451" s="61" t="str">
        <f t="shared" si="727"/>
        <v>MMJPY</v>
      </c>
      <c r="L451" s="62"/>
      <c r="M451" s="9"/>
      <c r="N451" s="9"/>
      <c r="O451" s="13">
        <f>SUM(O447:O450)</f>
        <v>946.79498448136133</v>
      </c>
      <c r="P451" s="13">
        <f t="shared" ref="P451:AL451" si="732">SUM(P447:P450)</f>
        <v>896.69566104874968</v>
      </c>
      <c r="Q451" s="13">
        <f t="shared" si="732"/>
        <v>845.3438545303228</v>
      </c>
      <c r="R451" s="13">
        <f t="shared" si="732"/>
        <v>792.70825284893522</v>
      </c>
      <c r="S451" s="13">
        <f t="shared" si="732"/>
        <v>738.75676112551309</v>
      </c>
      <c r="T451" s="13">
        <f t="shared" si="732"/>
        <v>1909.3633444854263</v>
      </c>
      <c r="U451" s="13">
        <f t="shared" si="732"/>
        <v>3854.2711685288341</v>
      </c>
      <c r="V451" s="13">
        <f t="shared" si="732"/>
        <v>3593.0288577332813</v>
      </c>
      <c r="W451" s="13">
        <f t="shared" si="732"/>
        <v>3325.4876564581127</v>
      </c>
      <c r="X451" s="13">
        <f t="shared" si="732"/>
        <v>3051.4952001217234</v>
      </c>
      <c r="Y451" s="13">
        <f t="shared" si="732"/>
        <v>2770.895427396938</v>
      </c>
      <c r="Z451" s="13">
        <f t="shared" si="732"/>
        <v>2483.5284902644862</v>
      </c>
      <c r="AA451" s="13">
        <f t="shared" si="732"/>
        <v>2189.2306618722073</v>
      </c>
      <c r="AB451" s="13">
        <f t="shared" si="732"/>
        <v>1887.8342421463117</v>
      </c>
      <c r="AC451" s="13">
        <f t="shared" si="732"/>
        <v>1579.167461099735</v>
      </c>
      <c r="AD451" s="13">
        <f t="shared" si="732"/>
        <v>1311.1647263321104</v>
      </c>
      <c r="AE451" s="13">
        <f t="shared" si="732"/>
        <v>1036.7382405731496</v>
      </c>
      <c r="AF451" s="13">
        <f t="shared" si="732"/>
        <v>755.73348903038232</v>
      </c>
      <c r="AG451" s="13">
        <f t="shared" si="732"/>
        <v>467.99222777913656</v>
      </c>
      <c r="AH451" s="13">
        <f t="shared" si="732"/>
        <v>173.35239347646274</v>
      </c>
      <c r="AI451" s="13">
        <f t="shared" si="732"/>
        <v>4.9737991503207013E-13</v>
      </c>
      <c r="AJ451" s="13">
        <f t="shared" si="732"/>
        <v>4.9737991503207013E-13</v>
      </c>
      <c r="AK451" s="13">
        <f t="shared" si="732"/>
        <v>4.9737991503207013E-13</v>
      </c>
      <c r="AL451" s="13">
        <f t="shared" si="732"/>
        <v>4.9737991503207013E-13</v>
      </c>
    </row>
    <row r="452" spans="1:38" x14ac:dyDescent="0.35">
      <c r="D452" s="17" t="s">
        <v>445</v>
      </c>
      <c r="K452" s="59" t="str">
        <f t="shared" si="727"/>
        <v>MMJPY</v>
      </c>
      <c r="L452" s="60"/>
      <c r="O452" s="85">
        <f>0-O438</f>
        <v>-50</v>
      </c>
      <c r="P452" s="85">
        <f t="shared" ref="P452:AL452" si="733">0-P438</f>
        <v>-51</v>
      </c>
      <c r="Q452" s="85">
        <f t="shared" si="733"/>
        <v>-53</v>
      </c>
      <c r="R452" s="85">
        <f t="shared" si="733"/>
        <v>-54</v>
      </c>
      <c r="S452" s="85">
        <f t="shared" si="733"/>
        <v>-129.39341664008677</v>
      </c>
      <c r="T452" s="85">
        <f t="shared" si="733"/>
        <v>-255.09217595659197</v>
      </c>
      <c r="U452" s="85">
        <f t="shared" si="733"/>
        <v>-261.2423107955529</v>
      </c>
      <c r="V452" s="85">
        <f t="shared" si="733"/>
        <v>-267.54120127516887</v>
      </c>
      <c r="W452" s="85">
        <f t="shared" si="733"/>
        <v>-273.99245633638918</v>
      </c>
      <c r="X452" s="85">
        <f t="shared" si="733"/>
        <v>-280.59977272478557</v>
      </c>
      <c r="Y452" s="85">
        <f t="shared" si="733"/>
        <v>-287.36693713245143</v>
      </c>
      <c r="Z452" s="85">
        <f t="shared" si="733"/>
        <v>-294.29782839227914</v>
      </c>
      <c r="AA452" s="85">
        <f t="shared" si="733"/>
        <v>-301.39641972589584</v>
      </c>
      <c r="AB452" s="85">
        <f t="shared" si="733"/>
        <v>-308.66678104657672</v>
      </c>
      <c r="AC452" s="85">
        <f t="shared" si="733"/>
        <v>-268.00273476762459</v>
      </c>
      <c r="AD452" s="85">
        <f t="shared" si="733"/>
        <v>-274.42648575896072</v>
      </c>
      <c r="AE452" s="85">
        <f t="shared" si="733"/>
        <v>-281.00475154276745</v>
      </c>
      <c r="AF452" s="85">
        <f t="shared" si="733"/>
        <v>-287.74126125124565</v>
      </c>
      <c r="AG452" s="85">
        <f t="shared" si="733"/>
        <v>-294.63983430267388</v>
      </c>
      <c r="AH452" s="85">
        <f t="shared" si="733"/>
        <v>-173.35239347646223</v>
      </c>
      <c r="AI452" s="85">
        <f t="shared" si="733"/>
        <v>0</v>
      </c>
      <c r="AJ452" s="85">
        <f t="shared" si="733"/>
        <v>0</v>
      </c>
      <c r="AK452" s="85">
        <f t="shared" si="733"/>
        <v>0</v>
      </c>
      <c r="AL452" s="85">
        <f t="shared" si="733"/>
        <v>0</v>
      </c>
    </row>
    <row r="453" spans="1:38" x14ac:dyDescent="0.35">
      <c r="D453" s="8" t="s">
        <v>446</v>
      </c>
      <c r="E453" s="9"/>
      <c r="F453" s="9"/>
      <c r="G453" s="9"/>
      <c r="H453" s="9"/>
      <c r="I453" s="9"/>
      <c r="J453" s="9"/>
      <c r="K453" s="61" t="str">
        <f t="shared" si="727"/>
        <v>MMJPY</v>
      </c>
      <c r="L453" s="62"/>
      <c r="M453" s="9"/>
      <c r="N453" s="9"/>
      <c r="O453" s="98">
        <f>'Actual Data'!O$58</f>
        <v>897</v>
      </c>
      <c r="P453" s="98">
        <f>'Actual Data'!P$58</f>
        <v>846</v>
      </c>
      <c r="Q453" s="98">
        <f>'Actual Data'!Q$58</f>
        <v>793</v>
      </c>
      <c r="R453" s="98">
        <f>'Actual Data'!R$58</f>
        <v>739</v>
      </c>
      <c r="S453" s="13">
        <f t="shared" ref="S453:AL453" si="734">SUM(S451:S452)</f>
        <v>609.3633444854263</v>
      </c>
      <c r="T453" s="13">
        <f t="shared" si="734"/>
        <v>1654.2711685288343</v>
      </c>
      <c r="U453" s="13">
        <f t="shared" si="734"/>
        <v>3593.0288577332813</v>
      </c>
      <c r="V453" s="13">
        <f t="shared" si="734"/>
        <v>3325.4876564581123</v>
      </c>
      <c r="W453" s="13">
        <f t="shared" si="734"/>
        <v>3051.4952001217234</v>
      </c>
      <c r="X453" s="13">
        <f t="shared" si="734"/>
        <v>2770.895427396938</v>
      </c>
      <c r="Y453" s="13">
        <f t="shared" si="734"/>
        <v>2483.5284902644867</v>
      </c>
      <c r="Z453" s="13">
        <f t="shared" si="734"/>
        <v>2189.2306618722068</v>
      </c>
      <c r="AA453" s="13">
        <f t="shared" si="734"/>
        <v>1887.8342421463115</v>
      </c>
      <c r="AB453" s="13">
        <f t="shared" si="734"/>
        <v>1579.167461099735</v>
      </c>
      <c r="AC453" s="13">
        <f t="shared" si="734"/>
        <v>1311.1647263321104</v>
      </c>
      <c r="AD453" s="13">
        <f t="shared" si="734"/>
        <v>1036.7382405731496</v>
      </c>
      <c r="AE453" s="13">
        <f t="shared" si="734"/>
        <v>755.73348903038209</v>
      </c>
      <c r="AF453" s="13">
        <f t="shared" si="734"/>
        <v>467.99222777913667</v>
      </c>
      <c r="AG453" s="13">
        <f t="shared" si="734"/>
        <v>173.35239347646268</v>
      </c>
      <c r="AH453" s="13">
        <f t="shared" si="734"/>
        <v>5.1159076974727213E-13</v>
      </c>
      <c r="AI453" s="13">
        <f t="shared" si="734"/>
        <v>4.9737991503207013E-13</v>
      </c>
      <c r="AJ453" s="13">
        <f t="shared" si="734"/>
        <v>4.9737991503207013E-13</v>
      </c>
      <c r="AK453" s="13">
        <f t="shared" si="734"/>
        <v>4.9737991503207013E-13</v>
      </c>
      <c r="AL453" s="13">
        <f t="shared" si="734"/>
        <v>4.9737991503207013E-13</v>
      </c>
    </row>
    <row r="457" spans="1:38" ht="20.25" thickBot="1" x14ac:dyDescent="0.4">
      <c r="A457" s="72" t="s">
        <v>233</v>
      </c>
      <c r="B457" s="72"/>
      <c r="C457" s="72"/>
      <c r="D457" s="72"/>
      <c r="E457" s="72"/>
      <c r="F457" s="72"/>
      <c r="G457" s="72"/>
      <c r="H457" s="72"/>
      <c r="I457" s="72"/>
      <c r="J457" s="72"/>
      <c r="K457" s="72"/>
      <c r="L457" s="72"/>
      <c r="M457" s="72"/>
      <c r="N457" s="72"/>
      <c r="O457" s="72"/>
      <c r="P457" s="72"/>
      <c r="Q457" s="72"/>
      <c r="R457" s="72"/>
      <c r="S457" s="72"/>
      <c r="T457" s="72"/>
      <c r="U457" s="72"/>
      <c r="V457" s="72"/>
      <c r="W457" s="72"/>
      <c r="X457" s="72"/>
      <c r="Y457" s="72"/>
      <c r="Z457" s="72"/>
      <c r="AA457" s="72"/>
      <c r="AB457" s="72"/>
      <c r="AC457" s="72"/>
      <c r="AD457" s="72"/>
      <c r="AE457" s="72"/>
      <c r="AF457" s="72"/>
      <c r="AG457" s="72"/>
      <c r="AH457" s="72"/>
      <c r="AI457" s="72"/>
      <c r="AJ457" s="72"/>
      <c r="AK457" s="72"/>
      <c r="AL457"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15" activePane="bottomRight" state="frozen"/>
      <selection activeCell="O24" sqref="O24"/>
      <selection pane="topRight" activeCell="O24" sqref="O24"/>
      <selection pane="bottomLeft" activeCell="O24" sqref="O24"/>
      <selection pane="bottomRight"/>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47" activePane="bottomRight" state="frozen"/>
      <selection activeCell="O24" sqref="O24"/>
      <selection pane="topRight" activeCell="O24" sqref="O24"/>
      <selection pane="bottomLeft" activeCell="O24" sqref="O24"/>
      <selection pane="bottomRight" activeCell="O58" sqref="O58:R5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3">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2022-06-23T04:23:47Z</dcterms:modified>
</cp:coreProperties>
</file>