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5 - Ship Case\"/>
    </mc:Choice>
  </mc:AlternateContent>
  <xr:revisionPtr revIDLastSave="0" documentId="8_{7C0CA295-8078-4ED8-8120-18A4819F25B9}"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DCF Summary" sheetId="17" r:id="rId2"/>
    <sheet name="Financial Statement" sheetId="13" r:id="rId3"/>
    <sheet name="Forecast Logic" sheetId="16" r:id="rId4"/>
    <sheet name="Plan by Ship" sheetId="15" r:id="rId5"/>
    <sheet name="Actual Data" sheetId="14" r:id="rId6"/>
    <sheet name="Div&gt;" sheetId="7" r:id="rId7"/>
    <sheet name="Navigation" sheetId="10" state="hidden" r:id="rId8"/>
    <sheet name="Setting" sheetId="3" r:id="rId9"/>
    <sheet name="Format" sheetId="1" state="hidden" r:id="rId10"/>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5">'Actual Data'!$A:$N,'Actual Data'!$1:$14</definedName>
    <definedName name="_xlnm.Print_Titles" localSheetId="1">'DCF Summary'!$A:$N,'DCF Summary'!$1:$14</definedName>
    <definedName name="_xlnm.Print_Titles" localSheetId="2">'Financial Statement'!$A:$N,'Financial Statement'!$1:$14</definedName>
    <definedName name="_xlnm.Print_Titles" localSheetId="3">'Forecast Logic'!$A:$N,'Forecast Logic'!$1:$14</definedName>
    <definedName name="_xlnm.Print_Titles" localSheetId="4">'Plan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 i="17" l="1"/>
  <c r="M48" i="17"/>
  <c r="M45" i="17"/>
  <c r="M43" i="17"/>
  <c r="K40" i="17"/>
  <c r="K45" i="17"/>
  <c r="K43" i="17"/>
  <c r="S22" i="17"/>
  <c r="S36" i="17" s="1"/>
  <c r="T20" i="17"/>
  <c r="U20" i="17" s="1"/>
  <c r="V20" i="17" s="1"/>
  <c r="W20" i="17" s="1"/>
  <c r="X20" i="17" s="1"/>
  <c r="Y20" i="17" s="1"/>
  <c r="Z20" i="17" s="1"/>
  <c r="AA20" i="17" s="1"/>
  <c r="AB20" i="17" s="1"/>
  <c r="AC20" i="17" s="1"/>
  <c r="AD20" i="17" s="1"/>
  <c r="AE20" i="17" s="1"/>
  <c r="AF20" i="17" s="1"/>
  <c r="AG20" i="17" s="1"/>
  <c r="AH20" i="17" s="1"/>
  <c r="AI20" i="17" s="1"/>
  <c r="AJ20" i="17" s="1"/>
  <c r="AK20" i="17" s="1"/>
  <c r="AL20" i="17" s="1"/>
  <c r="AL22" i="17" s="1"/>
  <c r="AL36" i="17" s="1"/>
  <c r="Q58" i="17"/>
  <c r="Q57" i="17"/>
  <c r="K72" i="17"/>
  <c r="K71" i="17"/>
  <c r="R58" i="17"/>
  <c r="R57" i="17"/>
  <c r="K70" i="17"/>
  <c r="K68" i="17"/>
  <c r="K65" i="17"/>
  <c r="M64" i="17"/>
  <c r="K63" i="17"/>
  <c r="K59" i="17"/>
  <c r="AL58" i="17"/>
  <c r="AK58" i="17"/>
  <c r="AJ58" i="17"/>
  <c r="AI58" i="17"/>
  <c r="AH58" i="17"/>
  <c r="AG58" i="17"/>
  <c r="AF58" i="17"/>
  <c r="AE58" i="17"/>
  <c r="AD58" i="17"/>
  <c r="AC58" i="17"/>
  <c r="AB58" i="17"/>
  <c r="AA58" i="17"/>
  <c r="Z58" i="17"/>
  <c r="Y58" i="17"/>
  <c r="X58" i="17"/>
  <c r="W58" i="17"/>
  <c r="V58" i="17"/>
  <c r="U58" i="17"/>
  <c r="T58" i="17"/>
  <c r="S58" i="17"/>
  <c r="K58" i="17"/>
  <c r="AL57" i="17"/>
  <c r="AK57" i="17"/>
  <c r="AJ57" i="17"/>
  <c r="AI57" i="17"/>
  <c r="AH57" i="17"/>
  <c r="AG57" i="17"/>
  <c r="AF57" i="17"/>
  <c r="AE57" i="17"/>
  <c r="AD57" i="17"/>
  <c r="AC57" i="17"/>
  <c r="AB57" i="17"/>
  <c r="AA57" i="17"/>
  <c r="Z57" i="17"/>
  <c r="Y57" i="17"/>
  <c r="X57" i="17"/>
  <c r="W57" i="17"/>
  <c r="V57" i="17"/>
  <c r="U57" i="17"/>
  <c r="U59" i="17" s="1"/>
  <c r="U63" i="17" s="1"/>
  <c r="T57" i="17"/>
  <c r="S57" i="17"/>
  <c r="K57" i="17"/>
  <c r="AL34" i="17"/>
  <c r="AK34" i="17"/>
  <c r="AJ34" i="17"/>
  <c r="AI34" i="17"/>
  <c r="AH34" i="17"/>
  <c r="AG34" i="17"/>
  <c r="AF34" i="17"/>
  <c r="AE34" i="17"/>
  <c r="AD34" i="17"/>
  <c r="AC34" i="17"/>
  <c r="AB34" i="17"/>
  <c r="AA34" i="17"/>
  <c r="Z34" i="17"/>
  <c r="Y34" i="17"/>
  <c r="X34" i="17"/>
  <c r="W34" i="17"/>
  <c r="V34" i="17"/>
  <c r="U34" i="17"/>
  <c r="T34" i="17"/>
  <c r="S34" i="17"/>
  <c r="K34" i="17"/>
  <c r="AL33" i="17"/>
  <c r="AK33" i="17"/>
  <c r="AJ33" i="17"/>
  <c r="AI33" i="17"/>
  <c r="AH33" i="17"/>
  <c r="AG33" i="17"/>
  <c r="AF33" i="17"/>
  <c r="AE33" i="17"/>
  <c r="AD33" i="17"/>
  <c r="AC33" i="17"/>
  <c r="AB33" i="17"/>
  <c r="AA33" i="17"/>
  <c r="Z33" i="17"/>
  <c r="Y33" i="17"/>
  <c r="X33" i="17"/>
  <c r="W33" i="17"/>
  <c r="V33" i="17"/>
  <c r="U33" i="17"/>
  <c r="T33" i="17"/>
  <c r="S33" i="17"/>
  <c r="K33" i="17"/>
  <c r="AL32" i="17"/>
  <c r="AK32" i="17"/>
  <c r="AJ32" i="17"/>
  <c r="AI32" i="17"/>
  <c r="AH32" i="17"/>
  <c r="AG32" i="17"/>
  <c r="AF32" i="17"/>
  <c r="AE32" i="17"/>
  <c r="AD32" i="17"/>
  <c r="AC32" i="17"/>
  <c r="AB32" i="17"/>
  <c r="AA32" i="17"/>
  <c r="Z32" i="17"/>
  <c r="Y32" i="17"/>
  <c r="X32" i="17"/>
  <c r="W32" i="17"/>
  <c r="V32" i="17"/>
  <c r="U32" i="17"/>
  <c r="T32" i="17"/>
  <c r="S32" i="17"/>
  <c r="K32" i="17"/>
  <c r="K31" i="17"/>
  <c r="AL30" i="17"/>
  <c r="AK30" i="17"/>
  <c r="AJ30" i="17"/>
  <c r="AI30" i="17"/>
  <c r="AH30" i="17"/>
  <c r="AG30" i="17"/>
  <c r="AF30" i="17"/>
  <c r="AE30" i="17"/>
  <c r="AD30" i="17"/>
  <c r="AC30" i="17"/>
  <c r="AB30" i="17"/>
  <c r="AA30" i="17"/>
  <c r="Z30" i="17"/>
  <c r="Y30" i="17"/>
  <c r="X30" i="17"/>
  <c r="W30" i="17"/>
  <c r="V30" i="17"/>
  <c r="U30" i="17"/>
  <c r="T30" i="17"/>
  <c r="S30" i="17"/>
  <c r="K30" i="17"/>
  <c r="AL29" i="17"/>
  <c r="AK29" i="17"/>
  <c r="AJ29" i="17"/>
  <c r="AI29" i="17"/>
  <c r="AH29" i="17"/>
  <c r="AG29" i="17"/>
  <c r="AF29" i="17"/>
  <c r="AE29" i="17"/>
  <c r="AD29" i="17"/>
  <c r="AC29" i="17"/>
  <c r="AB29" i="17"/>
  <c r="AA29" i="17"/>
  <c r="Z29" i="17"/>
  <c r="Y29" i="17"/>
  <c r="X29" i="17"/>
  <c r="W29" i="17"/>
  <c r="V29" i="17"/>
  <c r="U29" i="17"/>
  <c r="T29" i="17"/>
  <c r="S29" i="17"/>
  <c r="K29" i="17"/>
  <c r="K28" i="17"/>
  <c r="K27" i="17"/>
  <c r="K26" i="17"/>
  <c r="K25" i="17"/>
  <c r="K37" i="17"/>
  <c r="K35" i="17"/>
  <c r="K50" i="17"/>
  <c r="K49" i="17"/>
  <c r="K48"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T85" i="13"/>
  <c r="U85" i="13"/>
  <c r="V85" i="13"/>
  <c r="W85" i="13"/>
  <c r="X85" i="13"/>
  <c r="Y85" i="13"/>
  <c r="Z85" i="13"/>
  <c r="AA85" i="13"/>
  <c r="AB85" i="13"/>
  <c r="AC85" i="13"/>
  <c r="AD85" i="13"/>
  <c r="AE85" i="13"/>
  <c r="AF85" i="13"/>
  <c r="AG85" i="13"/>
  <c r="AH85" i="13"/>
  <c r="AI85" i="13"/>
  <c r="AJ85" i="13"/>
  <c r="AK85" i="13"/>
  <c r="AL85" i="13"/>
  <c r="S85" i="13"/>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AK412" i="16"/>
  <c r="AA412" i="16"/>
  <c r="U412" i="16"/>
  <c r="Q412" i="16"/>
  <c r="O412" i="16"/>
  <c r="K412" i="16"/>
  <c r="R411" i="16"/>
  <c r="AC412" i="16" s="1"/>
  <c r="Q411" i="16"/>
  <c r="P411" i="16"/>
  <c r="P412" i="16" s="1"/>
  <c r="O411" i="16"/>
  <c r="K411" i="16"/>
  <c r="AI408" i="16"/>
  <c r="AG408" i="16"/>
  <c r="AA408" i="16"/>
  <c r="Y408" i="16"/>
  <c r="S408" i="16"/>
  <c r="Q408" i="16"/>
  <c r="O408" i="16"/>
  <c r="K408" i="16"/>
  <c r="R407" i="16"/>
  <c r="AF408" i="16" s="1"/>
  <c r="Q407" i="16"/>
  <c r="P407" i="16"/>
  <c r="P408" i="16" s="1"/>
  <c r="O407" i="16"/>
  <c r="K407" i="16"/>
  <c r="AG404" i="16"/>
  <c r="AE404" i="16"/>
  <c r="Y404" i="16"/>
  <c r="W404" i="16"/>
  <c r="Q404" i="16"/>
  <c r="O404" i="16"/>
  <c r="K404" i="16"/>
  <c r="R403" i="16"/>
  <c r="AL404" i="16" s="1"/>
  <c r="Q403" i="16"/>
  <c r="P403" i="16"/>
  <c r="P404" i="16" s="1"/>
  <c r="O403" i="16"/>
  <c r="K403" i="16"/>
  <c r="Q400" i="16"/>
  <c r="O400" i="16"/>
  <c r="K400" i="16"/>
  <c r="R399" i="16"/>
  <c r="Q399" i="16"/>
  <c r="P399" i="16"/>
  <c r="P400" i="16" s="1"/>
  <c r="O399" i="16"/>
  <c r="K399" i="16"/>
  <c r="AC396" i="16"/>
  <c r="AA396" i="16"/>
  <c r="U396" i="16"/>
  <c r="O396" i="16"/>
  <c r="K396" i="16"/>
  <c r="R395" i="16"/>
  <c r="AI396" i="16" s="1"/>
  <c r="Q395" i="16"/>
  <c r="Q396" i="16" s="1"/>
  <c r="P395" i="16"/>
  <c r="P396" i="16" s="1"/>
  <c r="O395" i="16"/>
  <c r="K395" i="16"/>
  <c r="R392" i="16"/>
  <c r="Q392" i="16"/>
  <c r="P392" i="16"/>
  <c r="O392" i="16"/>
  <c r="K392" i="16"/>
  <c r="R391" i="16"/>
  <c r="K391" i="16"/>
  <c r="K390" i="16"/>
  <c r="K389" i="16"/>
  <c r="K388" i="16"/>
  <c r="K387" i="16"/>
  <c r="K386" i="16"/>
  <c r="R383" i="16"/>
  <c r="S380" i="16" s="1"/>
  <c r="Q383" i="16"/>
  <c r="P383" i="16"/>
  <c r="O383" i="16"/>
  <c r="K383" i="16"/>
  <c r="K382" i="16"/>
  <c r="K381" i="16"/>
  <c r="K380" i="16"/>
  <c r="AL377" i="16"/>
  <c r="AL382" i="16" s="1"/>
  <c r="R377" i="16"/>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Q267" i="16"/>
  <c r="K267" i="16"/>
  <c r="K266" i="16"/>
  <c r="K260" i="16"/>
  <c r="R259" i="16"/>
  <c r="Q259" i="16"/>
  <c r="P259" i="16"/>
  <c r="P261" i="16" s="1"/>
  <c r="P263" i="16" s="1"/>
  <c r="P275" i="16" s="1"/>
  <c r="O259" i="16"/>
  <c r="K259" i="16"/>
  <c r="K256" i="16"/>
  <c r="P254" i="16"/>
  <c r="P256" i="16" s="1"/>
  <c r="P260" i="16" s="1"/>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O248" i="16"/>
  <c r="K248" i="16"/>
  <c r="K244" i="16"/>
  <c r="K242" i="16"/>
  <c r="K240" i="16"/>
  <c r="K237" i="16"/>
  <c r="K236" i="16"/>
  <c r="K235" i="16"/>
  <c r="K234" i="16"/>
  <c r="K228" i="16"/>
  <c r="R227" i="16"/>
  <c r="Q227" i="16"/>
  <c r="P227" i="16"/>
  <c r="O227" i="16"/>
  <c r="L227" i="16"/>
  <c r="K227" i="16"/>
  <c r="K224" i="16"/>
  <c r="Q222" i="16"/>
  <c r="Q224" i="16" s="1"/>
  <c r="Q228" i="16" s="1"/>
  <c r="K222" i="16"/>
  <c r="O219" i="16"/>
  <c r="O222" i="16" s="1"/>
  <c r="K219" i="16"/>
  <c r="R218" i="16"/>
  <c r="L218" i="16" s="1"/>
  <c r="Q218" i="16"/>
  <c r="P218" i="16"/>
  <c r="O218" i="16"/>
  <c r="K218" i="16"/>
  <c r="R217" i="16"/>
  <c r="Q217" i="16"/>
  <c r="P217" i="16"/>
  <c r="L217" i="16" s="1"/>
  <c r="O217" i="16"/>
  <c r="K217" i="16"/>
  <c r="R216" i="16"/>
  <c r="R219" i="16" s="1"/>
  <c r="R222" i="16" s="1"/>
  <c r="R224" i="16" s="1"/>
  <c r="R228" i="16" s="1"/>
  <c r="R229" i="16" s="1"/>
  <c r="R231" i="16" s="1"/>
  <c r="R243" i="16" s="1"/>
  <c r="Q216" i="16"/>
  <c r="Q219" i="16" s="1"/>
  <c r="P216" i="16"/>
  <c r="O216" i="16"/>
  <c r="K216" i="16"/>
  <c r="AL212" i="16"/>
  <c r="AJ212" i="16"/>
  <c r="AI212" i="16"/>
  <c r="AH212" i="16"/>
  <c r="AF212" i="16"/>
  <c r="AE212" i="16"/>
  <c r="AD212" i="16"/>
  <c r="AB212" i="16"/>
  <c r="AA212" i="16"/>
  <c r="Z212" i="16"/>
  <c r="X212" i="16"/>
  <c r="W212" i="16"/>
  <c r="V212" i="16"/>
  <c r="T212" i="16"/>
  <c r="S212" i="16"/>
  <c r="R212" i="16"/>
  <c r="K212" i="16"/>
  <c r="R211" i="16"/>
  <c r="AG212" i="16" s="1"/>
  <c r="Q211" i="16"/>
  <c r="Q212" i="16" s="1"/>
  <c r="P211" i="16"/>
  <c r="P212" i="16" s="1"/>
  <c r="O211" i="16"/>
  <c r="O212" i="16" s="1"/>
  <c r="K211" i="16"/>
  <c r="AL208" i="16"/>
  <c r="AK208" i="16"/>
  <c r="AJ208" i="16"/>
  <c r="AG208" i="16"/>
  <c r="AF208" i="16"/>
  <c r="AD208" i="16"/>
  <c r="AB208" i="16"/>
  <c r="Z208" i="16"/>
  <c r="Y208" i="16"/>
  <c r="V208" i="16"/>
  <c r="U208" i="16"/>
  <c r="T208" i="16"/>
  <c r="P208" i="16"/>
  <c r="K208" i="16"/>
  <c r="R207" i="16"/>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K190" i="16"/>
  <c r="K189" i="16"/>
  <c r="S188"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Q156" i="16"/>
  <c r="P156" i="16"/>
  <c r="O156" i="16"/>
  <c r="K156" i="16"/>
  <c r="K155" i="16"/>
  <c r="K154" i="16"/>
  <c r="S153" i="16"/>
  <c r="K153" i="16"/>
  <c r="K150" i="16"/>
  <c r="S149" i="16"/>
  <c r="R149" i="16"/>
  <c r="Q149" i="16"/>
  <c r="P149" i="16"/>
  <c r="O149" i="16"/>
  <c r="K149" i="16"/>
  <c r="K148" i="16"/>
  <c r="K146" i="16"/>
  <c r="K137" i="16"/>
  <c r="K135" i="16"/>
  <c r="K133" i="16"/>
  <c r="Q127" i="16"/>
  <c r="K127" i="16"/>
  <c r="R126" i="16"/>
  <c r="R128" i="16" s="1"/>
  <c r="R130" i="16" s="1"/>
  <c r="R136" i="16" s="1"/>
  <c r="Q126" i="16"/>
  <c r="P126" i="16"/>
  <c r="O126" i="16"/>
  <c r="K126" i="16"/>
  <c r="R123" i="16"/>
  <c r="R127" i="16" s="1"/>
  <c r="P123" i="16"/>
  <c r="P127" i="16" s="1"/>
  <c r="P128" i="16" s="1"/>
  <c r="P130" i="16" s="1"/>
  <c r="P136" i="16" s="1"/>
  <c r="O123" i="16"/>
  <c r="K123" i="16"/>
  <c r="R121" i="16"/>
  <c r="Q121" i="16"/>
  <c r="Q123" i="16" s="1"/>
  <c r="P121" i="16"/>
  <c r="O121" i="16"/>
  <c r="L121"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R55" i="16"/>
  <c r="Q55" i="16"/>
  <c r="P55" i="16"/>
  <c r="O55" i="16"/>
  <c r="K55" i="16"/>
  <c r="K51" i="16"/>
  <c r="R47" i="16"/>
  <c r="Q47" i="16"/>
  <c r="P47" i="16"/>
  <c r="O47"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R28" i="16"/>
  <c r="R234" i="16" s="1"/>
  <c r="R237" i="16" s="1"/>
  <c r="R240" i="16" s="1"/>
  <c r="R242" i="16" s="1"/>
  <c r="R244" i="16" s="1"/>
  <c r="Q28" i="16"/>
  <c r="Q234" i="16" s="1"/>
  <c r="Q237" i="16" s="1"/>
  <c r="Q240" i="16" s="1"/>
  <c r="Q242" i="16" s="1"/>
  <c r="P28" i="16"/>
  <c r="P234" i="16" s="1"/>
  <c r="P237" i="16" s="1"/>
  <c r="P240" i="16" s="1"/>
  <c r="P242" i="16" s="1"/>
  <c r="O28" i="16"/>
  <c r="O234" i="16" s="1"/>
  <c r="K28" i="16"/>
  <c r="R24" i="16"/>
  <c r="Q24" i="16"/>
  <c r="P24" i="16"/>
  <c r="O24" i="16"/>
  <c r="K24" i="16"/>
  <c r="R20" i="16"/>
  <c r="Q20" i="16"/>
  <c r="P20" i="16"/>
  <c r="O20"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6" i="13"/>
  <c r="O66" i="13"/>
  <c r="Q65" i="13"/>
  <c r="O65" i="13"/>
  <c r="Q64" i="13"/>
  <c r="O64" i="13"/>
  <c r="Q67" i="13"/>
  <c r="P67" i="13"/>
  <c r="P66" i="13"/>
  <c r="U66" i="13"/>
  <c r="P64" i="13"/>
  <c r="P65" i="13"/>
  <c r="Q60" i="13"/>
  <c r="P60" i="13"/>
  <c r="O60" i="13"/>
  <c r="U59" i="13"/>
  <c r="Q59" i="13"/>
  <c r="P59" i="13"/>
  <c r="O59" i="13"/>
  <c r="R58" i="13"/>
  <c r="Q58" i="13"/>
  <c r="P58" i="13"/>
  <c r="O58" i="13"/>
  <c r="W22" i="17" l="1"/>
  <c r="W36" i="17" s="1"/>
  <c r="X22" i="17"/>
  <c r="X36" i="17" s="1"/>
  <c r="T59" i="17"/>
  <c r="AB59" i="17"/>
  <c r="AJ59" i="17"/>
  <c r="AF22" i="17"/>
  <c r="AF36" i="17" s="1"/>
  <c r="V59" i="17"/>
  <c r="V63" i="17" s="1"/>
  <c r="V65" i="17" s="1"/>
  <c r="V68" i="17" s="1"/>
  <c r="AL59" i="17"/>
  <c r="AL63" i="17" s="1"/>
  <c r="AL65" i="17" s="1"/>
  <c r="AL68" i="17" s="1"/>
  <c r="M44" i="17"/>
  <c r="Y22" i="17"/>
  <c r="Y36" i="17" s="1"/>
  <c r="AG22" i="17"/>
  <c r="AG36" i="17" s="1"/>
  <c r="Z22" i="17"/>
  <c r="Z36" i="17" s="1"/>
  <c r="AH22" i="17"/>
  <c r="AH36" i="17" s="1"/>
  <c r="AA22" i="17"/>
  <c r="AA36" i="17" s="1"/>
  <c r="AI22" i="17"/>
  <c r="AI36" i="17" s="1"/>
  <c r="T22" i="17"/>
  <c r="T36" i="17" s="1"/>
  <c r="AB22" i="17"/>
  <c r="AB36" i="17" s="1"/>
  <c r="AJ22" i="17"/>
  <c r="AJ36" i="17" s="1"/>
  <c r="U22" i="17"/>
  <c r="U36" i="17" s="1"/>
  <c r="AC22" i="17"/>
  <c r="AC36" i="17" s="1"/>
  <c r="AK22" i="17"/>
  <c r="AK36" i="17" s="1"/>
  <c r="V22" i="17"/>
  <c r="V36" i="17" s="1"/>
  <c r="AD22" i="17"/>
  <c r="AD36" i="17" s="1"/>
  <c r="U65" i="17"/>
  <c r="U68" i="17" s="1"/>
  <c r="V70" i="17" s="1"/>
  <c r="AE22" i="17"/>
  <c r="AE36" i="17" s="1"/>
  <c r="Y59" i="17"/>
  <c r="AG59" i="17"/>
  <c r="AG25" i="17" s="1"/>
  <c r="X59" i="17"/>
  <c r="X63" i="17" s="1"/>
  <c r="AF59" i="17"/>
  <c r="Z59" i="17"/>
  <c r="Z63" i="17" s="1"/>
  <c r="Z65" i="17" s="1"/>
  <c r="Z68" i="17" s="1"/>
  <c r="AA70" i="17" s="1"/>
  <c r="AH59" i="17"/>
  <c r="AH63" i="17" s="1"/>
  <c r="AH65" i="17" s="1"/>
  <c r="AH68" i="17" s="1"/>
  <c r="AI70" i="17" s="1"/>
  <c r="T63" i="17"/>
  <c r="T65" i="17" s="1"/>
  <c r="T68" i="17" s="1"/>
  <c r="U70" i="17" s="1"/>
  <c r="U71" i="17" s="1"/>
  <c r="T25" i="17"/>
  <c r="AB63" i="17"/>
  <c r="AB65" i="17" s="1"/>
  <c r="AB68" i="17" s="1"/>
  <c r="AC70" i="17" s="1"/>
  <c r="AB25" i="17"/>
  <c r="AJ63" i="17"/>
  <c r="AJ65" i="17" s="1"/>
  <c r="AJ68" i="17" s="1"/>
  <c r="AJ25" i="17"/>
  <c r="Y25" i="17"/>
  <c r="Y63" i="17"/>
  <c r="Y65" i="17" s="1"/>
  <c r="Y68" i="17" s="1"/>
  <c r="Z70" i="17" s="1"/>
  <c r="AG63" i="17"/>
  <c r="AG65" i="17" s="1"/>
  <c r="AG68" i="17" s="1"/>
  <c r="AH70" i="17" s="1"/>
  <c r="AC59" i="17"/>
  <c r="AK59" i="17"/>
  <c r="V25" i="17"/>
  <c r="AD59" i="17"/>
  <c r="U25" i="17"/>
  <c r="W59" i="17"/>
  <c r="AE59" i="17"/>
  <c r="X65" i="17"/>
  <c r="X68" i="17" s="1"/>
  <c r="Y70" i="17" s="1"/>
  <c r="S59" i="17"/>
  <c r="AA59" i="17"/>
  <c r="AI59" i="17"/>
  <c r="AH25" i="17"/>
  <c r="W70" i="17"/>
  <c r="AK70" i="17"/>
  <c r="Q59" i="17"/>
  <c r="Q63" i="17" s="1"/>
  <c r="Q65" i="17" s="1"/>
  <c r="Q68" i="17" s="1"/>
  <c r="R70" i="17" s="1"/>
  <c r="L57" i="17"/>
  <c r="L58" i="17"/>
  <c r="R59" i="17"/>
  <c r="R63" i="17" s="1"/>
  <c r="R65" i="17" s="1"/>
  <c r="R68" i="17" s="1"/>
  <c r="S70" i="17" s="1"/>
  <c r="L30" i="17"/>
  <c r="L32" i="17"/>
  <c r="L29" i="17"/>
  <c r="L33" i="17"/>
  <c r="L34" i="17"/>
  <c r="L94" i="13"/>
  <c r="L85" i="13"/>
  <c r="L235" i="16"/>
  <c r="M80" i="16"/>
  <c r="L248" i="16"/>
  <c r="O251" i="16"/>
  <c r="O269" i="16"/>
  <c r="L126" i="16"/>
  <c r="P219" i="16"/>
  <c r="L216" i="16"/>
  <c r="Q269" i="16"/>
  <c r="Q272" i="16" s="1"/>
  <c r="Q274" i="16" s="1"/>
  <c r="Q128" i="16"/>
  <c r="Q130" i="16" s="1"/>
  <c r="Q136" i="16" s="1"/>
  <c r="O68" i="13"/>
  <c r="O237" i="16"/>
  <c r="R269" i="16"/>
  <c r="R272" i="16" s="1"/>
  <c r="R274" i="16" s="1"/>
  <c r="R276" i="16" s="1"/>
  <c r="O127" i="16"/>
  <c r="L127" i="16" s="1"/>
  <c r="L123" i="16"/>
  <c r="Q244" i="16"/>
  <c r="L32" i="16"/>
  <c r="P268" i="16"/>
  <c r="P269" i="16" s="1"/>
  <c r="P272" i="16" s="1"/>
  <c r="P274" i="16" s="1"/>
  <c r="P276" i="16" s="1"/>
  <c r="M84" i="16"/>
  <c r="AG198" i="16"/>
  <c r="Y198" i="16"/>
  <c r="AF198" i="16"/>
  <c r="X198" i="16"/>
  <c r="AE198" i="16"/>
  <c r="W198" i="16"/>
  <c r="AL198" i="16"/>
  <c r="AD198" i="16"/>
  <c r="V198" i="16"/>
  <c r="AK198" i="16"/>
  <c r="AC198" i="16"/>
  <c r="U198" i="16"/>
  <c r="AI198" i="16"/>
  <c r="AA198" i="16"/>
  <c r="S198" i="16"/>
  <c r="AJ198"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AB404" i="16"/>
  <c r="AJ404" i="16"/>
  <c r="V408" i="16"/>
  <c r="V65" i="13" s="1"/>
  <c r="AD408" i="16"/>
  <c r="AL408" i="16"/>
  <c r="AL65" i="13" s="1"/>
  <c r="U404" i="16"/>
  <c r="AC404" i="16"/>
  <c r="AK404" i="16"/>
  <c r="AK64" i="13" s="1"/>
  <c r="W408" i="16"/>
  <c r="AE408" i="16"/>
  <c r="V404" i="16"/>
  <c r="AD404" i="16"/>
  <c r="AD64" i="13" s="1"/>
  <c r="X408" i="16"/>
  <c r="X65" i="13" s="1"/>
  <c r="P68" i="13"/>
  <c r="Q68" i="13"/>
  <c r="R66" i="13"/>
  <c r="AJ66" i="13"/>
  <c r="R67" i="13"/>
  <c r="AG66" i="13"/>
  <c r="S66" i="13"/>
  <c r="T66" i="13"/>
  <c r="V66" i="13"/>
  <c r="AL66" i="13"/>
  <c r="W66" i="13"/>
  <c r="AD66" i="13"/>
  <c r="AK66" i="13"/>
  <c r="AE65"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AH27" i="17" s="1"/>
  <c r="S64" i="13"/>
  <c r="AE64" i="13"/>
  <c r="T65" i="13"/>
  <c r="AB65" i="13"/>
  <c r="T64" i="13"/>
  <c r="U65" i="13"/>
  <c r="AC65" i="13"/>
  <c r="AK65" i="13"/>
  <c r="V64" i="13"/>
  <c r="AD65" i="13"/>
  <c r="V60" i="13"/>
  <c r="W27" i="17" s="1"/>
  <c r="S59" i="13"/>
  <c r="Y60" i="13"/>
  <c r="X64" i="13"/>
  <c r="AF64" i="13"/>
  <c r="AL59" i="13"/>
  <c r="T59" i="13"/>
  <c r="AE60" i="13"/>
  <c r="Y64" i="13"/>
  <c r="AG64" i="13"/>
  <c r="S60" i="13"/>
  <c r="AL60" i="13"/>
  <c r="U64" i="13"/>
  <c r="AC64" i="13"/>
  <c r="Z60" i="13"/>
  <c r="AA27" i="17" s="1"/>
  <c r="AA60" i="13"/>
  <c r="AJ60" i="13"/>
  <c r="AC60" i="13"/>
  <c r="AD60" i="13"/>
  <c r="AL55" i="13"/>
  <c r="W59" i="13"/>
  <c r="Y59" i="13"/>
  <c r="O55" i="13"/>
  <c r="AG59" i="13"/>
  <c r="X59" i="13"/>
  <c r="AF59" i="13"/>
  <c r="Z59" i="13"/>
  <c r="AH59" i="13"/>
  <c r="AA59" i="13"/>
  <c r="AI59" i="13"/>
  <c r="AJ59" i="13"/>
  <c r="AC59" i="13"/>
  <c r="V59" i="13"/>
  <c r="R55" i="13"/>
  <c r="Q55" i="13"/>
  <c r="P55" i="13"/>
  <c r="AL25" i="17" l="1"/>
  <c r="Z25" i="17"/>
  <c r="AF63" i="17"/>
  <c r="AF65" i="17" s="1"/>
  <c r="AF68" i="17" s="1"/>
  <c r="AG70" i="17" s="1"/>
  <c r="AF25" i="17"/>
  <c r="X25" i="17"/>
  <c r="AA63" i="17"/>
  <c r="AA65" i="17" s="1"/>
  <c r="AA68" i="17" s="1"/>
  <c r="AB70" i="17" s="1"/>
  <c r="AB71" i="17" s="1"/>
  <c r="AC72" i="17" s="1"/>
  <c r="AC26" i="17" s="1"/>
  <c r="AA25" i="17"/>
  <c r="S63" i="17"/>
  <c r="S65" i="17" s="1"/>
  <c r="S68" i="17" s="1"/>
  <c r="S25" i="17"/>
  <c r="AK63" i="17"/>
  <c r="AK65" i="17" s="1"/>
  <c r="AK68" i="17" s="1"/>
  <c r="AK25" i="17"/>
  <c r="AI63" i="17"/>
  <c r="AI65" i="17" s="1"/>
  <c r="AI68" i="17" s="1"/>
  <c r="AI25" i="17"/>
  <c r="R71" i="17"/>
  <c r="S72" i="17" s="1"/>
  <c r="S26" i="17" s="1"/>
  <c r="AC63" i="17"/>
  <c r="AC65" i="17" s="1"/>
  <c r="AC68" i="17" s="1"/>
  <c r="AC25" i="17"/>
  <c r="V72" i="17"/>
  <c r="V26" i="17" s="1"/>
  <c r="AE63" i="17"/>
  <c r="AE65" i="17" s="1"/>
  <c r="AE68" i="17" s="1"/>
  <c r="AF70" i="17" s="1"/>
  <c r="AE25" i="17"/>
  <c r="AD63" i="17"/>
  <c r="AD65" i="17" s="1"/>
  <c r="AD68" i="17" s="1"/>
  <c r="AD25" i="17"/>
  <c r="W63" i="17"/>
  <c r="W65" i="17" s="1"/>
  <c r="W68" i="17" s="1"/>
  <c r="X70" i="17" s="1"/>
  <c r="X71" i="17" s="1"/>
  <c r="Y72" i="17" s="1"/>
  <c r="Y26" i="17" s="1"/>
  <c r="W25" i="17"/>
  <c r="Z71" i="17"/>
  <c r="AA72" i="17" s="1"/>
  <c r="AA26" i="17" s="1"/>
  <c r="V71" i="17"/>
  <c r="W72" i="17" s="1"/>
  <c r="W26" i="17" s="1"/>
  <c r="AH71" i="17"/>
  <c r="AI72" i="17" s="1"/>
  <c r="AI26" i="17" s="1"/>
  <c r="L59" i="17"/>
  <c r="Y71" i="17"/>
  <c r="Z72" i="17" s="1"/>
  <c r="Z26" i="17" s="1"/>
  <c r="AG71" i="17"/>
  <c r="AH72" i="17" s="1"/>
  <c r="AH26" i="17" s="1"/>
  <c r="S27" i="17"/>
  <c r="AE27" i="17"/>
  <c r="T27" i="17"/>
  <c r="Z27" i="17"/>
  <c r="AB27" i="17"/>
  <c r="AF27" i="17"/>
  <c r="AK27" i="17"/>
  <c r="AD27" i="17"/>
  <c r="Y27" i="17"/>
  <c r="AL27" i="17"/>
  <c r="AG27" i="17"/>
  <c r="AJ27" i="17"/>
  <c r="U27" i="17"/>
  <c r="V27" i="17"/>
  <c r="X27" i="17"/>
  <c r="AC27" i="17"/>
  <c r="AI27" i="17"/>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L198" i="16"/>
  <c r="O240" i="16"/>
  <c r="Q276" i="16"/>
  <c r="O128"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AF71" i="17" l="1"/>
  <c r="AG72" i="17" s="1"/>
  <c r="AG26" i="17" s="1"/>
  <c r="L63" i="17"/>
  <c r="AA71" i="17"/>
  <c r="AB72" i="17" s="1"/>
  <c r="AB26" i="17" s="1"/>
  <c r="AJ70" i="17"/>
  <c r="AI71" i="17"/>
  <c r="L65" i="17"/>
  <c r="W71" i="17"/>
  <c r="X72" i="17" s="1"/>
  <c r="X26" i="17" s="1"/>
  <c r="AK71" i="17"/>
  <c r="AL70" i="17"/>
  <c r="S71" i="17"/>
  <c r="T70" i="17"/>
  <c r="AC71" i="17"/>
  <c r="AD70" i="17"/>
  <c r="L68" i="17"/>
  <c r="AE70" i="17"/>
  <c r="L27" i="17"/>
  <c r="S98" i="13"/>
  <c r="O242" i="16"/>
  <c r="O274" i="16"/>
  <c r="S204" i="16"/>
  <c r="T201" i="16" s="1"/>
  <c r="O229" i="16"/>
  <c r="S268" i="16"/>
  <c r="L268" i="16" s="1"/>
  <c r="L85" i="16"/>
  <c r="S267" i="16"/>
  <c r="L267" i="16" s="1"/>
  <c r="L81" i="16"/>
  <c r="O130" i="16"/>
  <c r="O136" i="16" s="1"/>
  <c r="M129"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38" i="14"/>
  <c r="K232" i="14"/>
  <c r="K225" i="14"/>
  <c r="K219" i="14"/>
  <c r="R32" i="13"/>
  <c r="Q32" i="13"/>
  <c r="P32" i="13"/>
  <c r="O32" i="13"/>
  <c r="R31" i="13"/>
  <c r="Q31" i="13"/>
  <c r="P31" i="13"/>
  <c r="O31" i="13"/>
  <c r="R30" i="13"/>
  <c r="Q30" i="13"/>
  <c r="P30" i="13"/>
  <c r="O30" i="13"/>
  <c r="AD72" i="17" l="1"/>
  <c r="AD26" i="17" s="1"/>
  <c r="AE71" i="17"/>
  <c r="AF72" i="17" s="1"/>
  <c r="AF26" i="17" s="1"/>
  <c r="AL72" i="17"/>
  <c r="AL26" i="17" s="1"/>
  <c r="AL71" i="17"/>
  <c r="AD71" i="17"/>
  <c r="AE72" i="17" s="1"/>
  <c r="AE26" i="17" s="1"/>
  <c r="T72" i="17"/>
  <c r="L70" i="17"/>
  <c r="T71" i="17"/>
  <c r="AJ72" i="17"/>
  <c r="AJ26" i="17" s="1"/>
  <c r="AJ71" i="17"/>
  <c r="AK72" i="17" s="1"/>
  <c r="AK26" i="17" s="1"/>
  <c r="O231" i="16"/>
  <c r="O243" i="16" s="1"/>
  <c r="O244" i="16" s="1"/>
  <c r="T203" i="16"/>
  <c r="L256" i="16"/>
  <c r="O260" i="16"/>
  <c r="M142" i="16"/>
  <c r="M143" i="16" s="1"/>
  <c r="M147" i="16" s="1"/>
  <c r="AE130" i="16"/>
  <c r="AE136" i="16" s="1"/>
  <c r="W130" i="16"/>
  <c r="W136" i="16" s="1"/>
  <c r="AL130" i="16"/>
  <c r="AL136" i="16" s="1"/>
  <c r="AD130" i="16"/>
  <c r="AD136" i="16" s="1"/>
  <c r="V130" i="16"/>
  <c r="V136" i="16" s="1"/>
  <c r="AJ130" i="16"/>
  <c r="AJ136" i="16" s="1"/>
  <c r="AB130" i="16"/>
  <c r="AB136" i="16" s="1"/>
  <c r="T130" i="16"/>
  <c r="T136" i="16" s="1"/>
  <c r="AG130" i="16"/>
  <c r="AG136" i="16" s="1"/>
  <c r="Y130" i="16"/>
  <c r="Y136" i="16" s="1"/>
  <c r="AK130" i="16"/>
  <c r="AK136" i="16" s="1"/>
  <c r="U130" i="16"/>
  <c r="U136" i="16" s="1"/>
  <c r="AI130" i="16"/>
  <c r="AI136" i="16" s="1"/>
  <c r="S130" i="16"/>
  <c r="S136" i="16" s="1"/>
  <c r="AH130" i="16"/>
  <c r="AH136" i="16" s="1"/>
  <c r="AF130" i="16"/>
  <c r="AF136" i="16" s="1"/>
  <c r="AC130" i="16"/>
  <c r="AC136" i="16" s="1"/>
  <c r="X130" i="16"/>
  <c r="X136" i="16" s="1"/>
  <c r="AA130" i="16"/>
  <c r="AA136" i="16" s="1"/>
  <c r="Z130" i="16"/>
  <c r="Z136" i="16" s="1"/>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26" i="17" l="1"/>
  <c r="U72" i="17"/>
  <c r="U26" i="17" s="1"/>
  <c r="L71" i="17"/>
  <c r="P229" i="16"/>
  <c r="L228" i="16"/>
  <c r="L260" i="16"/>
  <c r="O261" i="16"/>
  <c r="T204" i="16"/>
  <c r="U201" i="16" s="1"/>
  <c r="AC32" i="13"/>
  <c r="AK31" i="13"/>
  <c r="S48" i="13"/>
  <c r="L72" i="17" l="1"/>
  <c r="U203" i="16"/>
  <c r="U204" i="16" s="1"/>
  <c r="V201" i="16" s="1"/>
  <c r="O263" i="16"/>
  <c r="O275" i="16" s="1"/>
  <c r="O276" i="16" s="1"/>
  <c r="M262" i="16"/>
  <c r="P231" i="16"/>
  <c r="P243" i="16" s="1"/>
  <c r="P244"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V203" i="16" l="1"/>
  <c r="V204" i="16" s="1"/>
  <c r="W201" i="16" s="1"/>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W203" i="16" l="1"/>
  <c r="W204" i="16" s="1"/>
  <c r="X201" i="16" s="1"/>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P27" i="13" s="1"/>
  <c r="Q397" i="15"/>
  <c r="Q27" i="13" s="1"/>
  <c r="R397" i="15"/>
  <c r="R27" i="13" s="1"/>
  <c r="O397" i="15"/>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P128" i="15"/>
  <c r="Q128" i="15"/>
  <c r="R128" i="15"/>
  <c r="Q162" i="15"/>
  <c r="P162" i="15"/>
  <c r="R162" i="15"/>
  <c r="O128" i="15"/>
  <c r="X203" i="16" l="1"/>
  <c r="X204" i="16" s="1"/>
  <c r="Y201" i="16" s="1"/>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Y203" i="16" l="1"/>
  <c r="Y204" i="16" s="1"/>
  <c r="Z201" i="16" s="1"/>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Z203" i="16" l="1"/>
  <c r="Z204" i="16" s="1"/>
  <c r="AA201" i="16" s="1"/>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AA203" i="16" l="1"/>
  <c r="AA204" i="16" s="1"/>
  <c r="AB201" i="16" s="1"/>
  <c r="Q146" i="16"/>
  <c r="Q148" i="16" s="1"/>
  <c r="Q150" i="16" s="1"/>
  <c r="Q133" i="16"/>
  <c r="Q135" i="16" s="1"/>
  <c r="Q137" i="16" s="1"/>
  <c r="O146" i="16"/>
  <c r="O133" i="16"/>
  <c r="P133" i="16"/>
  <c r="P135" i="16" s="1"/>
  <c r="P137" i="16" s="1"/>
  <c r="P146" i="16"/>
  <c r="P148" i="16" s="1"/>
  <c r="P150" i="16" s="1"/>
  <c r="R146" i="16"/>
  <c r="R148" i="16" s="1"/>
  <c r="R150" i="16" s="1"/>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R61" i="13" l="1"/>
  <c r="R44" i="13"/>
  <c r="P44" i="13"/>
  <c r="Q44" i="13"/>
  <c r="AB203" i="16"/>
  <c r="AB204" i="16" s="1"/>
  <c r="AC201" i="16" s="1"/>
  <c r="O135" i="16"/>
  <c r="O137" i="16" s="1"/>
  <c r="O148" i="16"/>
  <c r="O61" i="13"/>
  <c r="O72" i="13" s="1"/>
  <c r="Q61" i="13"/>
  <c r="Q72" i="13" s="1"/>
  <c r="P61" i="13"/>
  <c r="P72" i="13" s="1"/>
  <c r="AB193" i="15"/>
  <c r="AB227" i="15" s="1"/>
  <c r="AB255" i="15" s="1"/>
  <c r="AA211" i="15"/>
  <c r="Y269" i="15"/>
  <c r="Y240" i="15"/>
  <c r="Y268" i="15" s="1"/>
  <c r="AA192" i="15"/>
  <c r="AA226" i="15" s="1"/>
  <c r="AA254" i="15" s="1"/>
  <c r="Z210" i="15"/>
  <c r="Z241" i="15"/>
  <c r="Z269" i="15" s="1"/>
  <c r="R72" i="13" l="1"/>
  <c r="P51" i="13"/>
  <c r="Q51" i="13"/>
  <c r="R51" i="13"/>
  <c r="O44" i="13"/>
  <c r="AC203" i="16"/>
  <c r="AC204" i="16" s="1"/>
  <c r="AD201" i="16" s="1"/>
  <c r="O150"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R71" i="13" l="1"/>
  <c r="Q71" i="13"/>
  <c r="P71" i="13"/>
  <c r="O51" i="13"/>
  <c r="AD203" i="16"/>
  <c r="AD204" i="16" s="1"/>
  <c r="AE201" i="16"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P73" i="13" l="1"/>
  <c r="Q73" i="13"/>
  <c r="R73" i="13"/>
  <c r="O71" i="13"/>
  <c r="AE203" i="16"/>
  <c r="AE204" i="16" s="1"/>
  <c r="AF201" i="16"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O73" i="13" l="1"/>
  <c r="AF203" i="16"/>
  <c r="AF204" i="16" s="1"/>
  <c r="AG201" i="16" s="1"/>
  <c r="AC269" i="15"/>
  <c r="AC240" i="15"/>
  <c r="AC268" i="15" s="1"/>
  <c r="AD241" i="15"/>
  <c r="AD269" i="15" s="1"/>
  <c r="AF193" i="15"/>
  <c r="AF227" i="15" s="1"/>
  <c r="AF255" i="15" s="1"/>
  <c r="AE211" i="15"/>
  <c r="AE192" i="15"/>
  <c r="AE226" i="15" s="1"/>
  <c r="AE254" i="15" s="1"/>
  <c r="AD210" i="15"/>
  <c r="L119" i="14"/>
  <c r="L121" i="14"/>
  <c r="L112" i="14"/>
  <c r="L132" i="14"/>
  <c r="L93" i="14"/>
  <c r="L98" i="14"/>
  <c r="L108" i="14"/>
  <c r="AG203" i="16" l="1"/>
  <c r="AG204" i="16" s="1"/>
  <c r="AH201" i="16" s="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203" i="16" l="1"/>
  <c r="AH204" i="16" s="1"/>
  <c r="AI201" i="16" s="1"/>
  <c r="AH193" i="15"/>
  <c r="AH227" i="15" s="1"/>
  <c r="AH255" i="15" s="1"/>
  <c r="AG211" i="15"/>
  <c r="AF241" i="15"/>
  <c r="AF269" i="15" s="1"/>
  <c r="AE240" i="15"/>
  <c r="AE268" i="15" s="1"/>
  <c r="AG192" i="15"/>
  <c r="AG226" i="15" s="1"/>
  <c r="AG254" i="15" s="1"/>
  <c r="AF210" i="15"/>
  <c r="L131" i="14"/>
  <c r="L128" i="14"/>
  <c r="L135" i="14"/>
  <c r="S21" i="10"/>
  <c r="S18" i="10" s="1"/>
  <c r="S17" i="10" s="1"/>
  <c r="A3" i="10"/>
  <c r="AI203" i="16" l="1"/>
  <c r="AI204" i="16" s="1"/>
  <c r="AJ201" i="16" s="1"/>
  <c r="AF240" i="15"/>
  <c r="AF268" i="15" s="1"/>
  <c r="AH192" i="15"/>
  <c r="AH226" i="15" s="1"/>
  <c r="AH254" i="15" s="1"/>
  <c r="AG210" i="15"/>
  <c r="AG241" i="15"/>
  <c r="AG269" i="15" s="1"/>
  <c r="AI193" i="15"/>
  <c r="AI227" i="15" s="1"/>
  <c r="AI255" i="15" s="1"/>
  <c r="AH211" i="15"/>
  <c r="J3" i="10"/>
  <c r="J3" i="3"/>
  <c r="AJ203" i="16" l="1"/>
  <c r="AJ204" i="16" s="1"/>
  <c r="AK201" i="16" s="1"/>
  <c r="AJ193" i="15"/>
  <c r="AJ227" i="15" s="1"/>
  <c r="AJ255" i="15" s="1"/>
  <c r="AI211" i="15"/>
  <c r="AG240" i="15"/>
  <c r="AG268" i="15" s="1"/>
  <c r="AH241" i="15"/>
  <c r="AH269" i="15" s="1"/>
  <c r="AI192" i="15"/>
  <c r="AI226" i="15" s="1"/>
  <c r="AI254" i="15" s="1"/>
  <c r="AH210" i="15"/>
  <c r="L118" i="14"/>
  <c r="AK203" i="16" l="1"/>
  <c r="AK204" i="16" s="1"/>
  <c r="AL201" i="16" s="1"/>
  <c r="AJ192" i="15"/>
  <c r="AJ226" i="15" s="1"/>
  <c r="AJ254" i="15" s="1"/>
  <c r="AI210" i="15"/>
  <c r="AI241" i="15"/>
  <c r="AI269" i="15" s="1"/>
  <c r="AH240" i="15"/>
  <c r="AH268" i="15" s="1"/>
  <c r="AK193" i="15"/>
  <c r="AK227" i="15" s="1"/>
  <c r="AK255" i="15" s="1"/>
  <c r="AJ211" i="15"/>
  <c r="L22" i="14"/>
  <c r="L124" i="14"/>
  <c r="AL203" i="16" l="1"/>
  <c r="L203" i="16" s="1"/>
  <c r="AI240" i="15"/>
  <c r="AI268" i="15" s="1"/>
  <c r="AJ241" i="15"/>
  <c r="AJ269" i="15" s="1"/>
  <c r="AL193" i="15"/>
  <c r="AK211" i="15"/>
  <c r="AK192" i="15"/>
  <c r="AK226" i="15" s="1"/>
  <c r="AK254" i="15" s="1"/>
  <c r="AJ210" i="15"/>
  <c r="G4" i="6"/>
  <c r="G7" i="6"/>
  <c r="A3" i="7"/>
  <c r="A2" i="7"/>
  <c r="A1" i="7"/>
  <c r="AL204" i="16" l="1"/>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7" s="1"/>
  <c r="A14" i="15" l="1"/>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7" s="1"/>
  <c r="A2" i="3"/>
  <c r="A3" i="3"/>
  <c r="O6" i="15" l="1"/>
  <c r="N7" i="15" s="1"/>
  <c r="N6" i="15" s="1"/>
  <c r="O6" i="16"/>
  <c r="O6" i="13"/>
  <c r="O6" i="14"/>
  <c r="O47" i="3"/>
  <c r="O7" i="17"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5" l="1"/>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7" s="1"/>
  <c r="O7" i="14"/>
  <c r="O50" i="3"/>
  <c r="O9" i="17" s="1"/>
  <c r="O7" i="13"/>
  <c r="O326" i="16" s="1"/>
  <c r="P46" i="3"/>
  <c r="P6" i="17" s="1"/>
  <c r="O53" i="3"/>
  <c r="O4" i="17"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O416" i="15" l="1"/>
  <c r="P187" i="15"/>
  <c r="P221" i="15" s="1"/>
  <c r="P249" i="15" s="1"/>
  <c r="O424" i="15"/>
  <c r="O417" i="15"/>
  <c r="O425" i="15"/>
  <c r="O418" i="15"/>
  <c r="O363" i="15"/>
  <c r="O426" i="15"/>
  <c r="O422" i="15"/>
  <c r="P47" i="3"/>
  <c r="P7" i="17" s="1"/>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O428" i="15" s="1"/>
  <c r="O185" i="16" s="1"/>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Q189" i="15"/>
  <c r="Q223" i="15" s="1"/>
  <c r="Q251" i="15" s="1"/>
  <c r="P207"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7" s="1"/>
  <c r="P50" i="3"/>
  <c r="P9" i="17" s="1"/>
  <c r="O101" i="3"/>
  <c r="S116" i="3"/>
  <c r="S115" i="3"/>
  <c r="S117" i="3"/>
  <c r="R117" i="3"/>
  <c r="R116" i="3"/>
  <c r="R115" i="3"/>
  <c r="P96" i="3"/>
  <c r="Q83" i="3"/>
  <c r="Q91" i="3"/>
  <c r="Q92" i="3"/>
  <c r="P57" i="3"/>
  <c r="P60" i="3" s="1"/>
  <c r="P51" i="3"/>
  <c r="P10" i="17"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7" s="1"/>
  <c r="P49" i="3"/>
  <c r="Q46" i="3"/>
  <c r="Q6" i="17" s="1"/>
  <c r="O61" i="16" l="1"/>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Q203" i="15"/>
  <c r="P234" i="15"/>
  <c r="R186" i="15"/>
  <c r="R220" i="15" s="1"/>
  <c r="R248" i="15" s="1"/>
  <c r="Q204" i="15"/>
  <c r="R191" i="15"/>
  <c r="R225" i="15" s="1"/>
  <c r="R253" i="15" s="1"/>
  <c r="Q209" i="15"/>
  <c r="P235" i="15"/>
  <c r="R187" i="15"/>
  <c r="R221" i="15" s="1"/>
  <c r="R249" i="15" s="1"/>
  <c r="Q205" i="15"/>
  <c r="R184" i="15"/>
  <c r="R218" i="15" s="1"/>
  <c r="R246" i="15" s="1"/>
  <c r="Q202" i="15"/>
  <c r="O270" i="15"/>
  <c r="O176" i="15"/>
  <c r="O173" i="15"/>
  <c r="O65" i="16" s="1"/>
  <c r="P95" i="15"/>
  <c r="P171" i="15" s="1"/>
  <c r="P47" i="15"/>
  <c r="P166" i="15" s="1"/>
  <c r="P168" i="15" s="1"/>
  <c r="P60" i="16" s="1"/>
  <c r="P61" i="16" s="1"/>
  <c r="P10" i="14"/>
  <c r="P9" i="14"/>
  <c r="P9" i="13"/>
  <c r="P10" i="13"/>
  <c r="O5" i="13"/>
  <c r="O5" i="14"/>
  <c r="Q6" i="13"/>
  <c r="Q6" i="14"/>
  <c r="P4" i="13"/>
  <c r="P4" i="14"/>
  <c r="P52" i="3"/>
  <c r="P5" i="17"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7" s="1"/>
  <c r="R185" i="15" l="1"/>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Q418" i="15"/>
  <c r="Q427" i="15"/>
  <c r="Q425" i="15"/>
  <c r="Q417" i="15"/>
  <c r="P428" i="15"/>
  <c r="P185" i="16" s="1"/>
  <c r="P5" i="15"/>
  <c r="P5" i="16"/>
  <c r="Q7" i="15"/>
  <c r="Q304" i="15" s="1"/>
  <c r="Q7" i="16"/>
  <c r="Q206" i="15"/>
  <c r="R182" i="15"/>
  <c r="R216" i="15" s="1"/>
  <c r="R244" i="15" s="1"/>
  <c r="R188" i="15"/>
  <c r="R222" i="15" s="1"/>
  <c r="R250" i="15" s="1"/>
  <c r="Q208" i="15"/>
  <c r="Q238" i="15" s="1"/>
  <c r="R190" i="15"/>
  <c r="R224" i="15" s="1"/>
  <c r="R252" i="15" s="1"/>
  <c r="Q201" i="15"/>
  <c r="R183" i="15"/>
  <c r="R217" i="15" s="1"/>
  <c r="R245" i="15" s="1"/>
  <c r="Q200" i="15"/>
  <c r="Q230" i="15" s="1"/>
  <c r="Q363" i="15"/>
  <c r="Q290" i="15"/>
  <c r="Q318" i="15" s="1"/>
  <c r="Q332" i="15" s="1"/>
  <c r="Q292" i="15"/>
  <c r="P343" i="15"/>
  <c r="P51" i="16" s="1"/>
  <c r="Q309" i="15"/>
  <c r="Q307" i="15"/>
  <c r="Q312" i="15"/>
  <c r="Q314" i="15"/>
  <c r="Q293" i="15"/>
  <c r="Q296" i="15"/>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R200" i="15"/>
  <c r="P270" i="15"/>
  <c r="P25" i="13" s="1"/>
  <c r="S186" i="15"/>
  <c r="S220" i="15" s="1"/>
  <c r="S248" i="15" s="1"/>
  <c r="R204" i="15"/>
  <c r="Q237" i="15"/>
  <c r="Q232" i="15"/>
  <c r="Q236"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 i="17" s="1"/>
  <c r="Q96" i="3"/>
  <c r="P101" i="3"/>
  <c r="S91" i="3"/>
  <c r="S92" i="3"/>
  <c r="U116" i="3"/>
  <c r="U115" i="3"/>
  <c r="U117" i="3"/>
  <c r="Q51" i="3"/>
  <c r="Q10" i="17"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7" s="1"/>
  <c r="Q53" i="3"/>
  <c r="Q4" i="17" s="1"/>
  <c r="P26" i="13" l="1"/>
  <c r="P92" i="16"/>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P29" i="13"/>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Q25" i="13" s="1"/>
  <c r="T189" i="15"/>
  <c r="T223" i="15" s="1"/>
  <c r="T251" i="15" s="1"/>
  <c r="S207" i="15"/>
  <c r="T186" i="15"/>
  <c r="T220" i="15" s="1"/>
  <c r="T248" i="15" s="1"/>
  <c r="S204" i="15"/>
  <c r="R239" i="15"/>
  <c r="T191" i="15"/>
  <c r="T225" i="15" s="1"/>
  <c r="T253" i="15" s="1"/>
  <c r="S209" i="15"/>
  <c r="R236" i="15"/>
  <c r="R230" i="15"/>
  <c r="R235" i="15"/>
  <c r="T188" i="15"/>
  <c r="T222" i="15" s="1"/>
  <c r="T250" i="15" s="1"/>
  <c r="S206"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5" i="17"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7" s="1"/>
  <c r="O173" i="16" l="1"/>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19" i="15"/>
  <c r="R420" i="15"/>
  <c r="R421" i="15"/>
  <c r="R422" i="15"/>
  <c r="R423" i="15"/>
  <c r="R416" i="15"/>
  <c r="R426" i="15"/>
  <c r="R418" i="15"/>
  <c r="S201" i="15"/>
  <c r="T183" i="15"/>
  <c r="T217" i="15" s="1"/>
  <c r="T245" i="15" s="1"/>
  <c r="Q350" i="15"/>
  <c r="Q372" i="15" s="1"/>
  <c r="Q349" i="15"/>
  <c r="Q371" i="15" s="1"/>
  <c r="Q343" i="15"/>
  <c r="Q51" i="16" s="1"/>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U191" i="15"/>
  <c r="U225" i="15" s="1"/>
  <c r="U253" i="15" s="1"/>
  <c r="T209" i="15"/>
  <c r="U186" i="15"/>
  <c r="U220" i="15" s="1"/>
  <c r="U248" i="15" s="1"/>
  <c r="T204" i="15"/>
  <c r="U182" i="15"/>
  <c r="U216" i="15" s="1"/>
  <c r="U244" i="15" s="1"/>
  <c r="T200" i="15"/>
  <c r="R270" i="15"/>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7" s="1"/>
  <c r="R96" i="3"/>
  <c r="Q101" i="3"/>
  <c r="W115" i="3"/>
  <c r="W117" i="3"/>
  <c r="W116" i="3"/>
  <c r="U92" i="3"/>
  <c r="U91" i="3"/>
  <c r="R57" i="3"/>
  <c r="R61" i="3" s="1"/>
  <c r="R51" i="3"/>
  <c r="R10" i="17" s="1"/>
  <c r="V65" i="3"/>
  <c r="W68" i="3"/>
  <c r="W70" i="3" s="1"/>
  <c r="X113" i="3"/>
  <c r="V89" i="3"/>
  <c r="U83" i="3"/>
  <c r="R74" i="3"/>
  <c r="V88" i="3"/>
  <c r="V82" i="3" s="1"/>
  <c r="U111" i="3"/>
  <c r="U104" i="3" s="1"/>
  <c r="AA48" i="3"/>
  <c r="V109" i="3"/>
  <c r="V112" i="3" s="1"/>
  <c r="V105" i="3" s="1"/>
  <c r="W97" i="3"/>
  <c r="V107" i="3"/>
  <c r="V108" i="3"/>
  <c r="W85" i="3"/>
  <c r="X75" i="3"/>
  <c r="W86" i="3"/>
  <c r="Y67" i="3"/>
  <c r="Z58" i="3"/>
  <c r="S46" i="3"/>
  <c r="S6" i="17" s="1"/>
  <c r="R49" i="3"/>
  <c r="R53" i="3"/>
  <c r="R4" i="17" s="1"/>
  <c r="P37" i="13" l="1"/>
  <c r="O162" i="16"/>
  <c r="Q66" i="16"/>
  <c r="O174" i="16"/>
  <c r="P173" i="16"/>
  <c r="P174" i="16" s="1"/>
  <c r="P161" i="16"/>
  <c r="P162" i="16" s="1"/>
  <c r="P178" i="16"/>
  <c r="P166" i="16"/>
  <c r="P41" i="16"/>
  <c r="Q26" i="13"/>
  <c r="P111" i="16"/>
  <c r="P113"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5" i="17" s="1"/>
  <c r="R100" i="3"/>
  <c r="R98" i="3"/>
  <c r="R99" i="3"/>
  <c r="R59" i="3"/>
  <c r="S73" i="3"/>
  <c r="R77" i="3"/>
  <c r="X115" i="3"/>
  <c r="X117" i="3"/>
  <c r="X116" i="3"/>
  <c r="S56" i="3"/>
  <c r="R60" i="3"/>
  <c r="R62" i="3" s="1"/>
  <c r="R78" i="3"/>
  <c r="V92" i="3"/>
  <c r="V91" i="3"/>
  <c r="W65" i="3"/>
  <c r="X68" i="3"/>
  <c r="X70" i="3" s="1"/>
  <c r="V83" i="3"/>
  <c r="W89" i="3"/>
  <c r="Y113" i="3"/>
  <c r="S74" i="3"/>
  <c r="V111" i="3"/>
  <c r="V104" i="3" s="1"/>
  <c r="AB48" i="3"/>
  <c r="W88" i="3"/>
  <c r="W82" i="3" s="1"/>
  <c r="X85" i="3"/>
  <c r="X86" i="3"/>
  <c r="Y75" i="3"/>
  <c r="Z67" i="3"/>
  <c r="AA58" i="3"/>
  <c r="X97" i="3"/>
  <c r="W109" i="3"/>
  <c r="W112" i="3" s="1"/>
  <c r="W105" i="3" s="1"/>
  <c r="W108" i="3"/>
  <c r="W107" i="3"/>
  <c r="S47" i="3"/>
  <c r="S7" i="17" s="1"/>
  <c r="R76" i="3"/>
  <c r="Q347" i="16" l="1"/>
  <c r="P288" i="16"/>
  <c r="R428" i="15"/>
  <c r="R185" i="16" s="1"/>
  <c r="R36" i="13"/>
  <c r="P280" i="16"/>
  <c r="Q282" i="16" s="1"/>
  <c r="O111" i="16"/>
  <c r="O113" i="16" s="1"/>
  <c r="Q328" i="16"/>
  <c r="R325" i="16" s="1"/>
  <c r="Q374" i="16"/>
  <c r="Q366" i="16"/>
  <c r="Q388" i="16"/>
  <c r="R344" i="16"/>
  <c r="R359" i="16"/>
  <c r="R358" i="16"/>
  <c r="Q33" i="13"/>
  <c r="Q74" i="16"/>
  <c r="R340" i="16"/>
  <c r="R339" i="16"/>
  <c r="R302" i="16"/>
  <c r="R301" i="16"/>
  <c r="Q92" i="16"/>
  <c r="R320" i="16"/>
  <c r="R321" i="16"/>
  <c r="R5" i="15"/>
  <c r="R5" i="16"/>
  <c r="S25" i="13"/>
  <c r="S420" i="15"/>
  <c r="S7" i="15"/>
  <c r="S289" i="15" s="1"/>
  <c r="S7" i="16"/>
  <c r="R349" i="15"/>
  <c r="R371" i="15" s="1"/>
  <c r="R348" i="15"/>
  <c r="R370" i="15" s="1"/>
  <c r="R350" i="15"/>
  <c r="R372" i="15" s="1"/>
  <c r="S292" i="15"/>
  <c r="S306" i="15"/>
  <c r="S303" i="15"/>
  <c r="S298" i="15"/>
  <c r="S299" i="15"/>
  <c r="S310" i="15"/>
  <c r="R343" i="15"/>
  <c r="R51" i="16" s="1"/>
  <c r="S307" i="15"/>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 i="17" s="1"/>
  <c r="S99" i="3"/>
  <c r="S76" i="3"/>
  <c r="S77" i="3"/>
  <c r="Y117" i="3"/>
  <c r="Y116" i="3"/>
  <c r="Y115" i="3"/>
  <c r="R79" i="3"/>
  <c r="S57" i="3"/>
  <c r="W92" i="3"/>
  <c r="W91" i="3"/>
  <c r="S78" i="3"/>
  <c r="S100" i="3"/>
  <c r="S51" i="3"/>
  <c r="S10" i="17"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7" s="1"/>
  <c r="S49" i="3"/>
  <c r="T46" i="3"/>
  <c r="T6" i="17" s="1"/>
  <c r="Q178" i="16" l="1"/>
  <c r="Q166" i="16"/>
  <c r="Q41" i="16"/>
  <c r="Q173" i="16"/>
  <c r="Q161" i="16"/>
  <c r="R26" i="13"/>
  <c r="S426" i="15"/>
  <c r="R61" i="16"/>
  <c r="S305" i="15"/>
  <c r="R66" i="16"/>
  <c r="S297" i="15"/>
  <c r="S308" i="15"/>
  <c r="S294" i="15"/>
  <c r="S291" i="15"/>
  <c r="S304" i="15"/>
  <c r="S311" i="15"/>
  <c r="S363" i="15"/>
  <c r="O280" i="16"/>
  <c r="O38" i="13"/>
  <c r="O39" i="13" s="1"/>
  <c r="O288" i="16"/>
  <c r="Q387" i="16"/>
  <c r="R75" i="16"/>
  <c r="S357" i="16"/>
  <c r="S300" i="16"/>
  <c r="S338" i="16"/>
  <c r="S319" i="16"/>
  <c r="Q35" i="13"/>
  <c r="Q37" i="13" s="1"/>
  <c r="O283" i="16"/>
  <c r="P282" i="16"/>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21" i="15" s="1"/>
  <c r="S335" i="15" s="1"/>
  <c r="S101" i="16" s="1"/>
  <c r="S314" i="15"/>
  <c r="S416" i="15"/>
  <c r="T25" i="13"/>
  <c r="S424" i="15"/>
  <c r="S9" i="15"/>
  <c r="S9" i="16"/>
  <c r="S313" i="15"/>
  <c r="S290" i="15"/>
  <c r="S318" i="15" s="1"/>
  <c r="S332" i="15" s="1"/>
  <c r="S348" i="15" s="1"/>
  <c r="S309" i="15"/>
  <c r="S417" i="15"/>
  <c r="T6" i="15"/>
  <c r="T6" i="16"/>
  <c r="S296" i="15"/>
  <c r="S295" i="15"/>
  <c r="S300" i="15"/>
  <c r="S419" i="15"/>
  <c r="S423" i="15"/>
  <c r="P38" i="13"/>
  <c r="P39" i="13" s="1"/>
  <c r="S328" i="15"/>
  <c r="S342" i="15" s="1"/>
  <c r="S358" i="15" s="1"/>
  <c r="S380" i="15" s="1"/>
  <c r="S396" i="15" s="1"/>
  <c r="S326" i="15"/>
  <c r="S340" i="15" s="1"/>
  <c r="S319" i="15"/>
  <c r="S333" i="15" s="1"/>
  <c r="S320" i="15"/>
  <c r="S334" i="15" s="1"/>
  <c r="V262" i="15"/>
  <c r="L262" i="15" s="1"/>
  <c r="S317" i="15"/>
  <c r="S331" i="15" s="1"/>
  <c r="S347" i="15" s="1"/>
  <c r="S327" i="15"/>
  <c r="S341" i="15" s="1"/>
  <c r="S357" i="15" s="1"/>
  <c r="R29"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7"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7" s="1"/>
  <c r="Q162" i="16" l="1"/>
  <c r="Q174" i="16"/>
  <c r="S36" i="13"/>
  <c r="Q111" i="16"/>
  <c r="Q113" i="16" s="1"/>
  <c r="S381" i="16"/>
  <c r="R388" i="16"/>
  <c r="S344" i="16"/>
  <c r="R33" i="13"/>
  <c r="R74" i="16"/>
  <c r="S302" i="16"/>
  <c r="S301" i="16"/>
  <c r="R92" i="16"/>
  <c r="R389" i="16"/>
  <c r="S363" i="16"/>
  <c r="P284" i="16"/>
  <c r="P283" i="16"/>
  <c r="Q284" i="16" s="1"/>
  <c r="S358" i="16"/>
  <c r="S359" i="16"/>
  <c r="S340" i="16"/>
  <c r="S339" i="16"/>
  <c r="R374" i="16"/>
  <c r="R387" i="16"/>
  <c r="S325" i="16"/>
  <c r="S321" i="16"/>
  <c r="S320" i="16"/>
  <c r="U25" i="13"/>
  <c r="S428" i="15"/>
  <c r="S185" i="16" s="1"/>
  <c r="S5" i="15"/>
  <c r="S5" i="16"/>
  <c r="T7" i="15"/>
  <c r="T291" i="15" s="1"/>
  <c r="T7" i="16"/>
  <c r="R35" i="13"/>
  <c r="S370" i="15"/>
  <c r="S386" i="15" s="1"/>
  <c r="S379" i="15"/>
  <c r="S395" i="15" s="1"/>
  <c r="S369" i="15"/>
  <c r="S385" i="15" s="1"/>
  <c r="S351" i="15"/>
  <c r="S100" i="16" s="1"/>
  <c r="S102" i="16" s="1"/>
  <c r="S107" i="16" s="1"/>
  <c r="S349" i="15"/>
  <c r="S350" i="15"/>
  <c r="T309" i="15"/>
  <c r="S343" i="15"/>
  <c r="S51" i="16" s="1"/>
  <c r="T292" i="15"/>
  <c r="T314" i="15"/>
  <c r="T295" i="15"/>
  <c r="T323" i="15" s="1"/>
  <c r="T290" i="15"/>
  <c r="T307" i="15"/>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T172" i="15"/>
  <c r="T167" i="15"/>
  <c r="S124" i="15"/>
  <c r="S168" i="15"/>
  <c r="S60" i="16" s="1"/>
  <c r="S123" i="15"/>
  <c r="S125" i="15"/>
  <c r="S162" i="15"/>
  <c r="S28" i="16" s="1"/>
  <c r="T89" i="15"/>
  <c r="T83" i="15"/>
  <c r="T91" i="15"/>
  <c r="T94" i="15"/>
  <c r="T90" i="15"/>
  <c r="T85" i="15"/>
  <c r="T86" i="15"/>
  <c r="T93" i="15"/>
  <c r="T92" i="15"/>
  <c r="T87" i="15"/>
  <c r="T84" i="15"/>
  <c r="T88" i="15"/>
  <c r="S64" i="15"/>
  <c r="S20" i="16"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364" i="16" s="1"/>
  <c r="T7" i="14"/>
  <c r="T50" i="3"/>
  <c r="T9" i="17" s="1"/>
  <c r="T99" i="3"/>
  <c r="T78" i="3"/>
  <c r="T79" i="3" s="1"/>
  <c r="T100" i="3"/>
  <c r="T76" i="3"/>
  <c r="U73" i="3"/>
  <c r="U74" i="3" s="1"/>
  <c r="U77" i="3" s="1"/>
  <c r="S62" i="3"/>
  <c r="T57" i="3"/>
  <c r="Y91" i="3"/>
  <c r="Y92" i="3"/>
  <c r="AA116" i="3"/>
  <c r="AA115" i="3"/>
  <c r="AA117" i="3"/>
  <c r="T51" i="3"/>
  <c r="T10" i="17"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7" s="1"/>
  <c r="T53" i="3"/>
  <c r="T4" i="17" s="1"/>
  <c r="T293" i="15" l="1"/>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11" i="15"/>
  <c r="T325" i="15" s="1"/>
  <c r="T339" i="15" s="1"/>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298" i="15"/>
  <c r="T326" i="15" s="1"/>
  <c r="T340" i="15" s="1"/>
  <c r="T294" i="15"/>
  <c r="T322" i="15" s="1"/>
  <c r="T336" i="15" s="1"/>
  <c r="T425" i="15"/>
  <c r="T10" i="15"/>
  <c r="T10" i="16"/>
  <c r="T306" i="15"/>
  <c r="T416" i="15"/>
  <c r="R37" i="13"/>
  <c r="T317" i="15"/>
  <c r="T331" i="15" s="1"/>
  <c r="T347" i="15" s="1"/>
  <c r="T318" i="15"/>
  <c r="T332" i="15" s="1"/>
  <c r="T348" i="15" s="1"/>
  <c r="T327" i="15"/>
  <c r="T341" i="15" s="1"/>
  <c r="T357" i="15" s="1"/>
  <c r="S372" i="15"/>
  <c r="S388" i="15" s="1"/>
  <c r="S371" i="15"/>
  <c r="S387" i="15" s="1"/>
  <c r="S373" i="15"/>
  <c r="S389" i="15" s="1"/>
  <c r="T328" i="15"/>
  <c r="T342" i="15" s="1"/>
  <c r="T358" i="15" s="1"/>
  <c r="T333" i="15"/>
  <c r="T349" i="15" s="1"/>
  <c r="T324" i="15"/>
  <c r="T338" i="15" s="1"/>
  <c r="T321" i="15"/>
  <c r="T335" i="15" s="1"/>
  <c r="T101" i="16" s="1"/>
  <c r="T337" i="15"/>
  <c r="T320" i="15"/>
  <c r="T334" i="15" s="1"/>
  <c r="T350" i="15"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T95" i="15"/>
  <c r="T171" i="15" s="1"/>
  <c r="U52" i="15"/>
  <c r="U132" i="15" s="1"/>
  <c r="U150" i="15" s="1"/>
  <c r="T47" i="15"/>
  <c r="T166" i="15" s="1"/>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7"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7" s="1"/>
  <c r="T428" i="15" l="1"/>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T358" i="16"/>
  <c r="T359" i="16"/>
  <c r="T91" i="16" s="1"/>
  <c r="S266" i="16"/>
  <c r="S374" i="16"/>
  <c r="W25" i="13"/>
  <c r="T5" i="15"/>
  <c r="T5" i="16"/>
  <c r="U417" i="15"/>
  <c r="U7" i="15"/>
  <c r="U299" i="15" s="1"/>
  <c r="U341" i="15" s="1"/>
  <c r="U7" i="16"/>
  <c r="S22" i="13"/>
  <c r="Q38" i="13"/>
  <c r="Q39" i="13" s="1"/>
  <c r="T371" i="15"/>
  <c r="T387" i="15" s="1"/>
  <c r="T380" i="15"/>
  <c r="T396" i="15" s="1"/>
  <c r="T370" i="15"/>
  <c r="T386" i="15" s="1"/>
  <c r="T379" i="15"/>
  <c r="T395" i="15" s="1"/>
  <c r="T372" i="15"/>
  <c r="T388" i="15" s="1"/>
  <c r="T369" i="15"/>
  <c r="T385" i="15" s="1"/>
  <c r="S28" i="13"/>
  <c r="T351" i="15"/>
  <c r="T100" i="16" s="1"/>
  <c r="T102" i="16" s="1"/>
  <c r="T107" i="16" s="1"/>
  <c r="U289" i="15"/>
  <c r="T343" i="15"/>
  <c r="T51" i="16" s="1"/>
  <c r="U295" i="15"/>
  <c r="U308" i="15"/>
  <c r="U312" i="15"/>
  <c r="U306" i="15"/>
  <c r="U290" i="15"/>
  <c r="U307" i="15"/>
  <c r="U294"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U172" i="15"/>
  <c r="U167" i="15"/>
  <c r="T127" i="15"/>
  <c r="T168" i="15"/>
  <c r="T60" i="16" s="1"/>
  <c r="T121" i="15"/>
  <c r="T122" i="15"/>
  <c r="T123" i="15"/>
  <c r="S178" i="15"/>
  <c r="T162" i="15"/>
  <c r="T28" i="16" s="1"/>
  <c r="S20" i="13"/>
  <c r="U92" i="15"/>
  <c r="U84" i="15"/>
  <c r="U93" i="15"/>
  <c r="U91" i="15"/>
  <c r="U94" i="15"/>
  <c r="U89" i="15"/>
  <c r="U90" i="15"/>
  <c r="U88" i="15"/>
  <c r="U87" i="15"/>
  <c r="U83" i="15"/>
  <c r="U86" i="15"/>
  <c r="U85" i="15"/>
  <c r="T64" i="15"/>
  <c r="T20" i="16"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97" i="16" s="1"/>
  <c r="U105" i="16" s="1"/>
  <c r="U108" i="16" s="1"/>
  <c r="U7" i="14"/>
  <c r="U50" i="3"/>
  <c r="U9" i="17" s="1"/>
  <c r="T62" i="3"/>
  <c r="U99" i="3"/>
  <c r="U100" i="3"/>
  <c r="AC116" i="3"/>
  <c r="AC115" i="3"/>
  <c r="AC117" i="3"/>
  <c r="AA91" i="3"/>
  <c r="AA92" i="3"/>
  <c r="U57" i="3"/>
  <c r="U51" i="3"/>
  <c r="U10" i="17"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7" s="1"/>
  <c r="U53" i="3"/>
  <c r="U4" i="17" s="1"/>
  <c r="V74" i="3"/>
  <c r="V77" i="3" s="1"/>
  <c r="T61" i="16" l="1"/>
  <c r="T69" i="16" s="1"/>
  <c r="T84" i="13"/>
  <c r="T26" i="13"/>
  <c r="T190" i="16"/>
  <c r="T188" i="16"/>
  <c r="T89" i="13"/>
  <c r="T189" i="16"/>
  <c r="U303" i="15"/>
  <c r="U313" i="15"/>
  <c r="U327" i="15" s="1"/>
  <c r="T234" i="16"/>
  <c r="S93" i="13"/>
  <c r="S95" i="13" s="1"/>
  <c r="S166" i="16"/>
  <c r="S168" i="16" s="1"/>
  <c r="S41" i="16"/>
  <c r="S43" i="16" s="1"/>
  <c r="S178" i="16"/>
  <c r="S180" i="16"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325" i="15" s="1"/>
  <c r="U339" i="15" s="1"/>
  <c r="U293" i="15"/>
  <c r="U321" i="15" s="1"/>
  <c r="U335" i="15" s="1"/>
  <c r="U101" i="16" s="1"/>
  <c r="U314" i="15"/>
  <c r="U328" i="15" s="1"/>
  <c r="U342" i="15" s="1"/>
  <c r="U358" i="15" s="1"/>
  <c r="U363" i="15"/>
  <c r="U419" i="15"/>
  <c r="U305" i="15"/>
  <c r="U292" i="15"/>
  <c r="U304" i="15"/>
  <c r="U318" i="15" s="1"/>
  <c r="U332" i="15" s="1"/>
  <c r="U348" i="15" s="1"/>
  <c r="U427" i="15"/>
  <c r="U416" i="15"/>
  <c r="U10" i="15"/>
  <c r="U10" i="16"/>
  <c r="U309" i="15"/>
  <c r="U298" i="15"/>
  <c r="U291" i="15"/>
  <c r="U319" i="15" s="1"/>
  <c r="U333" i="15" s="1"/>
  <c r="U349" i="15" s="1"/>
  <c r="U421" i="15"/>
  <c r="U424" i="15"/>
  <c r="X25" i="13"/>
  <c r="U311" i="15"/>
  <c r="U296" i="15"/>
  <c r="U324" i="15" s="1"/>
  <c r="U338" i="15" s="1"/>
  <c r="U310" i="15"/>
  <c r="U420" i="15"/>
  <c r="U423" i="15"/>
  <c r="S30" i="13"/>
  <c r="S47" i="13"/>
  <c r="S46" i="13"/>
  <c r="S45" i="13"/>
  <c r="S21" i="13"/>
  <c r="T373" i="15"/>
  <c r="T389" i="15" s="1"/>
  <c r="U317" i="15"/>
  <c r="U331" i="15" s="1"/>
  <c r="U347" i="15" s="1"/>
  <c r="U320" i="15"/>
  <c r="U334" i="15" s="1"/>
  <c r="U350" i="15" s="1"/>
  <c r="U323" i="15"/>
  <c r="U337" i="15" s="1"/>
  <c r="U322" i="15"/>
  <c r="U336" i="15" s="1"/>
  <c r="U326" i="15"/>
  <c r="U340"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U95" i="15"/>
  <c r="U171" i="15" s="1"/>
  <c r="V52" i="15"/>
  <c r="V132" i="15" s="1"/>
  <c r="V150" i="15" s="1"/>
  <c r="U47" i="15"/>
  <c r="U166" i="15" s="1"/>
  <c r="U168" i="15" s="1"/>
  <c r="U60" i="16" s="1"/>
  <c r="U61" i="16" s="1"/>
  <c r="U69" i="16"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7"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7" s="1"/>
  <c r="T90" i="13" l="1"/>
  <c r="S236" i="16"/>
  <c r="S237" i="16" s="1"/>
  <c r="T191" i="16"/>
  <c r="T71" i="16"/>
  <c r="S81" i="13"/>
  <c r="S80" i="13"/>
  <c r="T388" i="16"/>
  <c r="U344" i="16"/>
  <c r="U320" i="16"/>
  <c r="U321" i="16"/>
  <c r="U89" i="16" s="1"/>
  <c r="T387" i="16"/>
  <c r="U325" i="16"/>
  <c r="U301" i="16"/>
  <c r="U302" i="16"/>
  <c r="U88" i="16" s="1"/>
  <c r="S154" i="16"/>
  <c r="S146" i="16"/>
  <c r="S133" i="16"/>
  <c r="U363" i="16"/>
  <c r="T389" i="16"/>
  <c r="T92" i="16"/>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26" i="15"/>
  <c r="V418" i="15"/>
  <c r="V427"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326" i="15" s="1"/>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 i="17" s="1"/>
  <c r="V99" i="3"/>
  <c r="U62" i="3"/>
  <c r="V57" i="3"/>
  <c r="AE115" i="3"/>
  <c r="AE117" i="3"/>
  <c r="AE116" i="3"/>
  <c r="V100" i="3"/>
  <c r="AC92" i="3"/>
  <c r="AC91" i="3"/>
  <c r="V51" i="3"/>
  <c r="V10" i="17"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7" s="1"/>
  <c r="V53" i="3"/>
  <c r="V4" i="17" s="1"/>
  <c r="V49" i="3"/>
  <c r="W74" i="3"/>
  <c r="W77" i="3" s="1"/>
  <c r="U234" i="16" l="1"/>
  <c r="U189" i="16"/>
  <c r="U89" i="13"/>
  <c r="T35" i="13"/>
  <c r="T41" i="16"/>
  <c r="T43" i="16" s="1"/>
  <c r="T178" i="16"/>
  <c r="T180" i="16" s="1"/>
  <c r="T166" i="16"/>
  <c r="T168" i="16" s="1"/>
  <c r="U190" i="16"/>
  <c r="U84" i="13"/>
  <c r="U26" i="13"/>
  <c r="U188" i="16"/>
  <c r="T28" i="13"/>
  <c r="S240" i="16"/>
  <c r="U92" i="13"/>
  <c r="S377" i="16"/>
  <c r="T93" i="13"/>
  <c r="T95" i="13" s="1"/>
  <c r="U92" i="16"/>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V428" i="15"/>
  <c r="V185" i="16" s="1"/>
  <c r="W6" i="15"/>
  <c r="W6" i="16"/>
  <c r="V4" i="15"/>
  <c r="V4" i="16"/>
  <c r="U22" i="13"/>
  <c r="T48" i="13"/>
  <c r="T47" i="13"/>
  <c r="T46" i="13"/>
  <c r="T21" i="13"/>
  <c r="V322" i="15"/>
  <c r="V336" i="15" s="1"/>
  <c r="V324" i="15"/>
  <c r="V321" i="15"/>
  <c r="V335" i="15" s="1"/>
  <c r="V101" i="16" s="1"/>
  <c r="R38" i="13"/>
  <c r="R39" i="13" s="1"/>
  <c r="U373" i="15"/>
  <c r="U389" i="15" s="1"/>
  <c r="V328" i="15"/>
  <c r="V317" i="15"/>
  <c r="V331" i="15" s="1"/>
  <c r="V347" i="15"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7"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7" s="1"/>
  <c r="V189" i="16" l="1"/>
  <c r="V89" i="13"/>
  <c r="U35" i="13"/>
  <c r="U90" i="13"/>
  <c r="U191" i="16"/>
  <c r="T236" i="16"/>
  <c r="S78" i="13"/>
  <c r="S242" i="16"/>
  <c r="S244" i="16" s="1"/>
  <c r="S391" i="16"/>
  <c r="T45" i="13"/>
  <c r="S55" i="13"/>
  <c r="S382" i="16"/>
  <c r="S383" i="16" s="1"/>
  <c r="T80" i="13"/>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W421" i="15"/>
  <c r="W422" i="15"/>
  <c r="AA25" i="13"/>
  <c r="W7" i="15"/>
  <c r="W314" i="15" s="1"/>
  <c r="W7" i="16"/>
  <c r="V5" i="15"/>
  <c r="V5" i="16"/>
  <c r="S54" i="13"/>
  <c r="S82" i="13" s="1"/>
  <c r="T24" i="13"/>
  <c r="U48" i="13"/>
  <c r="V370" i="15"/>
  <c r="V386" i="15" s="1"/>
  <c r="V369" i="15"/>
  <c r="V385" i="15" s="1"/>
  <c r="V372" i="15"/>
  <c r="V388" i="15" s="1"/>
  <c r="V371" i="15"/>
  <c r="V387" i="15" s="1"/>
  <c r="V351" i="15"/>
  <c r="V100" i="16" s="1"/>
  <c r="V102" i="16" s="1"/>
  <c r="V107" i="16" s="1"/>
  <c r="V108" i="16" s="1"/>
  <c r="W363" i="15"/>
  <c r="W307" i="15"/>
  <c r="W299" i="15"/>
  <c r="V343" i="15"/>
  <c r="V51" i="16" s="1"/>
  <c r="W297" i="15"/>
  <c r="W291" i="15"/>
  <c r="W310" i="15"/>
  <c r="W289" i="15"/>
  <c r="W304" i="15"/>
  <c r="W306" i="15"/>
  <c r="W294" i="15"/>
  <c r="W298" i="15"/>
  <c r="W300" i="15"/>
  <c r="W309" i="15"/>
  <c r="W308" i="15"/>
  <c r="W290" i="15"/>
  <c r="W292" i="15"/>
  <c r="W305" i="15"/>
  <c r="W303" i="15"/>
  <c r="W296" i="15"/>
  <c r="W313"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20" i="16" s="1"/>
  <c r="U19" i="13"/>
  <c r="V5" i="13"/>
  <c r="V5" i="14"/>
  <c r="W7" i="13"/>
  <c r="W7" i="14"/>
  <c r="W50" i="3"/>
  <c r="W9" i="17" s="1"/>
  <c r="V62" i="3"/>
  <c r="W99" i="3"/>
  <c r="AE92" i="3"/>
  <c r="AE91" i="3"/>
  <c r="W100" i="3"/>
  <c r="AG117" i="3"/>
  <c r="AG116" i="3"/>
  <c r="AG115" i="3"/>
  <c r="W57" i="3"/>
  <c r="W51" i="3"/>
  <c r="W10" i="17"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7" s="1"/>
  <c r="W49" i="3"/>
  <c r="X46" i="3"/>
  <c r="X74" i="3"/>
  <c r="X77" i="3" s="1"/>
  <c r="V90" i="13" l="1"/>
  <c r="V36" i="13"/>
  <c r="T237" i="16"/>
  <c r="U41" i="16"/>
  <c r="U43" i="16" s="1"/>
  <c r="U178" i="16"/>
  <c r="U180" i="16" s="1"/>
  <c r="U166" i="16"/>
  <c r="U168" i="16" s="1"/>
  <c r="X6" i="16"/>
  <c r="X6" i="17"/>
  <c r="V190" i="16"/>
  <c r="V84" i="13"/>
  <c r="V26" i="13"/>
  <c r="V188" i="16"/>
  <c r="V191" i="16" s="1"/>
  <c r="W295" i="15"/>
  <c r="W312" i="15"/>
  <c r="W293" i="15"/>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S83" i="13" s="1"/>
  <c r="V48" i="13"/>
  <c r="U47" i="13"/>
  <c r="U46" i="13"/>
  <c r="U21" i="13"/>
  <c r="W327" i="15"/>
  <c r="W341" i="15" s="1"/>
  <c r="W323" i="15"/>
  <c r="V373" i="15"/>
  <c r="V389" i="15" s="1"/>
  <c r="W317" i="15"/>
  <c r="W331" i="15" s="1"/>
  <c r="W347" i="15" s="1"/>
  <c r="W336" i="15"/>
  <c r="W321" i="15"/>
  <c r="W335" i="15" s="1"/>
  <c r="W101" i="16"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5" i="17"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6" l="1"/>
  <c r="X7" i="17"/>
  <c r="T55" i="13"/>
  <c r="W188" i="16"/>
  <c r="T240" i="16"/>
  <c r="V234" i="16"/>
  <c r="W234" i="16"/>
  <c r="U45" i="13"/>
  <c r="U80" i="13" s="1"/>
  <c r="T391" i="16"/>
  <c r="U236" i="16"/>
  <c r="T382" i="16"/>
  <c r="V35" i="13"/>
  <c r="W36" i="13"/>
  <c r="U81" i="13"/>
  <c r="T44" i="13"/>
  <c r="T383" i="16"/>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Y6" i="16" l="1"/>
  <c r="Y6" i="17"/>
  <c r="X10" i="16"/>
  <c r="X10" i="17"/>
  <c r="W373" i="15"/>
  <c r="W389" i="15" s="1"/>
  <c r="X427" i="15"/>
  <c r="T242" i="16"/>
  <c r="T244" i="16" s="1"/>
  <c r="X4" i="16"/>
  <c r="X4" i="17"/>
  <c r="X9" i="16"/>
  <c r="X9" i="17"/>
  <c r="W190" i="16"/>
  <c r="W84" i="13"/>
  <c r="W26" i="13"/>
  <c r="V178" i="16"/>
  <c r="V180" i="16" s="1"/>
  <c r="V166" i="16"/>
  <c r="V168" i="16" s="1"/>
  <c r="V41" i="16"/>
  <c r="V43" i="16" s="1"/>
  <c r="W189" i="16"/>
  <c r="W191" i="16" s="1"/>
  <c r="W89" i="13"/>
  <c r="W90" i="13" s="1"/>
  <c r="U237" i="16"/>
  <c r="W92" i="13"/>
  <c r="U377" i="16"/>
  <c r="U382" i="16" s="1"/>
  <c r="V93" i="13"/>
  <c r="V95" i="13" s="1"/>
  <c r="T79" i="13"/>
  <c r="U380" i="16"/>
  <c r="U135" i="16"/>
  <c r="U137" i="16" s="1"/>
  <c r="W370" i="16"/>
  <c r="W303" i="16"/>
  <c r="W308" i="16"/>
  <c r="U148" i="16"/>
  <c r="W92" i="16"/>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V45"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U55" i="13" l="1"/>
  <c r="X188" i="16"/>
  <c r="Y7" i="16"/>
  <c r="Y7" i="17"/>
  <c r="X5" i="16"/>
  <c r="X5" i="17"/>
  <c r="U240" i="16"/>
  <c r="V236" i="16"/>
  <c r="T54" i="13"/>
  <c r="T82" i="13" s="1"/>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W47" i="13"/>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Z6" i="16" l="1"/>
  <c r="Z6" i="17"/>
  <c r="W178" i="16"/>
  <c r="W180" i="16" s="1"/>
  <c r="W166" i="16"/>
  <c r="W168" i="16" s="1"/>
  <c r="W41" i="16"/>
  <c r="W43" i="16" s="1"/>
  <c r="V237" i="16"/>
  <c r="X89" i="13"/>
  <c r="X90" i="13" s="1"/>
  <c r="X189" i="16"/>
  <c r="Y9" i="16"/>
  <c r="Y9" i="17"/>
  <c r="Y4" i="16"/>
  <c r="Y4" i="17"/>
  <c r="U242" i="16"/>
  <c r="U244" i="16" s="1"/>
  <c r="Y10" i="16"/>
  <c r="Y10" i="17"/>
  <c r="X102" i="16"/>
  <c r="X107" i="16" s="1"/>
  <c r="V377" i="16"/>
  <c r="W93" i="13"/>
  <c r="W95" i="13" s="1"/>
  <c r="X92" i="13"/>
  <c r="Y36" i="13"/>
  <c r="U79" i="13"/>
  <c r="V380" i="16"/>
  <c r="X370" i="16"/>
  <c r="X303" i="16"/>
  <c r="X308" i="16"/>
  <c r="X92" i="16"/>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46" i="13"/>
  <c r="W21" i="13"/>
  <c r="X351" i="15"/>
  <c r="X100"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234" i="16" l="1"/>
  <c r="X190" i="16"/>
  <c r="X191" i="16" s="1"/>
  <c r="X84" i="13"/>
  <c r="X26" i="13"/>
  <c r="U54" i="13"/>
  <c r="U82" i="13" s="1"/>
  <c r="W236" i="16"/>
  <c r="V240" i="16"/>
  <c r="Y5" i="16"/>
  <c r="Y5" i="17"/>
  <c r="V44" i="13"/>
  <c r="V382" i="16"/>
  <c r="Z7" i="16"/>
  <c r="Z7" i="17"/>
  <c r="W80" i="13"/>
  <c r="W81" i="13"/>
  <c r="V79" i="13"/>
  <c r="X388" i="16"/>
  <c r="Y344" i="16"/>
  <c r="Y325" i="16"/>
  <c r="X387" i="16"/>
  <c r="T156" i="16"/>
  <c r="U153" i="16" s="1"/>
  <c r="Y321" i="16"/>
  <c r="Y89" i="16" s="1"/>
  <c r="Y320" i="16"/>
  <c r="Y302" i="16"/>
  <c r="Y88" i="16" s="1"/>
  <c r="Y301" i="16"/>
  <c r="Y340" i="16"/>
  <c r="Y90" i="16" s="1"/>
  <c r="Y339" i="16"/>
  <c r="Y363" i="16"/>
  <c r="X389" i="16"/>
  <c r="Y359" i="16"/>
  <c r="Y91" i="16" s="1"/>
  <c r="Y358" i="16"/>
  <c r="V383"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188" i="16" l="1"/>
  <c r="Y234" i="16"/>
  <c r="Z10" i="16"/>
  <c r="Z10" i="17"/>
  <c r="Z9" i="16"/>
  <c r="Z9" i="17"/>
  <c r="Y189" i="16"/>
  <c r="Y89" i="13"/>
  <c r="Y90" i="13" s="1"/>
  <c r="V242" i="16"/>
  <c r="V244" i="16" s="1"/>
  <c r="W237" i="16"/>
  <c r="Z4" i="16"/>
  <c r="Z4" i="17"/>
  <c r="Z418" i="15"/>
  <c r="AA6" i="16"/>
  <c r="AA6" i="17"/>
  <c r="Z424" i="15"/>
  <c r="Z421" i="15"/>
  <c r="W377" i="16"/>
  <c r="X93" i="13"/>
  <c r="X95" i="13" s="1"/>
  <c r="Y92" i="13"/>
  <c r="W380" i="16"/>
  <c r="W44" i="13"/>
  <c r="V58" i="13"/>
  <c r="Y341" i="16"/>
  <c r="Y372" i="16"/>
  <c r="Y346" i="16"/>
  <c r="Y347" i="16" s="1"/>
  <c r="U149" i="16"/>
  <c r="W382" i="16"/>
  <c r="W391" i="16"/>
  <c r="Z97" i="16"/>
  <c r="Z105" i="16" s="1"/>
  <c r="Z108" i="16" s="1"/>
  <c r="Y370" i="16"/>
  <c r="Y303" i="16"/>
  <c r="Y308" i="16"/>
  <c r="Z326" i="16"/>
  <c r="Y373" i="16"/>
  <c r="Y365" i="16"/>
  <c r="Y366" i="16" s="1"/>
  <c r="Y360" i="16"/>
  <c r="Y92" i="16"/>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6" l="1"/>
  <c r="AA7" i="17"/>
  <c r="V54" i="13"/>
  <c r="V82" i="13" s="1"/>
  <c r="X178" i="16"/>
  <c r="X180" i="16"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X46"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188" i="16" l="1"/>
  <c r="AA4" i="16"/>
  <c r="AA4" i="17"/>
  <c r="X380" i="16"/>
  <c r="Z89" i="13"/>
  <c r="Z90" i="13" s="1"/>
  <c r="Z189" i="16"/>
  <c r="AA416" i="15"/>
  <c r="Z234" i="16"/>
  <c r="W242" i="16"/>
  <c r="W244" i="16" s="1"/>
  <c r="AA10" i="16"/>
  <c r="AA10" i="17"/>
  <c r="AB6" i="16"/>
  <c r="AB6" i="17"/>
  <c r="AA9" i="16"/>
  <c r="AA9" i="17"/>
  <c r="X45" i="13"/>
  <c r="X80" i="13" s="1"/>
  <c r="X236" i="16"/>
  <c r="X377" i="16"/>
  <c r="Y93" i="13"/>
  <c r="Y95" i="13" s="1"/>
  <c r="Z92" i="13"/>
  <c r="X81" i="13"/>
  <c r="X44" i="13"/>
  <c r="AA345" i="16"/>
  <c r="Z92" i="16"/>
  <c r="AA357" i="16"/>
  <c r="AA319" i="16"/>
  <c r="AA300" i="16"/>
  <c r="AA338" i="16"/>
  <c r="Z372" i="16"/>
  <c r="Z346" i="16"/>
  <c r="Z347" i="16" s="1"/>
  <c r="Z341" i="16"/>
  <c r="Z373" i="16"/>
  <c r="Z365" i="16"/>
  <c r="Z366" i="16" s="1"/>
  <c r="Z360" i="16"/>
  <c r="Z371" i="16"/>
  <c r="Z322" i="16"/>
  <c r="Z327" i="16"/>
  <c r="Z328" i="16" s="1"/>
  <c r="U155" i="16"/>
  <c r="AA97" i="16"/>
  <c r="AA105" i="16" s="1"/>
  <c r="AA108" i="16" s="1"/>
  <c r="X391" i="16"/>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5" i="16" l="1"/>
  <c r="AA5" i="17"/>
  <c r="AB7" i="16"/>
  <c r="AB7" i="17"/>
  <c r="Y178" i="16"/>
  <c r="Y180" i="16" s="1"/>
  <c r="Y166" i="16"/>
  <c r="Y168" i="16" s="1"/>
  <c r="Y41" i="16"/>
  <c r="Y43" i="16" s="1"/>
  <c r="Z190" i="16"/>
  <c r="Z26" i="13"/>
  <c r="Z84" i="13"/>
  <c r="W54" i="13"/>
  <c r="W82" i="13" s="1"/>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AB426" i="15"/>
  <c r="Z28" i="13"/>
  <c r="AK25" i="13"/>
  <c r="Y47" i="13"/>
  <c r="Y45"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X58" i="13" l="1"/>
  <c r="L47" i="16"/>
  <c r="AA188" i="16"/>
  <c r="AA234" i="16"/>
  <c r="X54" i="13"/>
  <c r="X82" i="13" s="1"/>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A35" i="13" l="1"/>
  <c r="AA190" i="16"/>
  <c r="AA84" i="13"/>
  <c r="AA26" i="13"/>
  <c r="Z380" i="16"/>
  <c r="AB5" i="16"/>
  <c r="AB5" i="17"/>
  <c r="Z166" i="16"/>
  <c r="Z168" i="16" s="1"/>
  <c r="Z41" i="16"/>
  <c r="Z43" i="16" s="1"/>
  <c r="Z178" i="16"/>
  <c r="Z180" i="16" s="1"/>
  <c r="Y237" i="16"/>
  <c r="Y240" i="16" s="1"/>
  <c r="Y242" i="16" s="1"/>
  <c r="Y244" i="16" s="1"/>
  <c r="AC7" i="16"/>
  <c r="AC7" i="17"/>
  <c r="Y391" i="16"/>
  <c r="AA1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234" i="16" l="1"/>
  <c r="Z46" i="13"/>
  <c r="Z236" i="16"/>
  <c r="Z237" i="16" s="1"/>
  <c r="Z240" i="16" s="1"/>
  <c r="Z242" i="16" s="1"/>
  <c r="Z244" i="16" s="1"/>
  <c r="AC10" i="16"/>
  <c r="AC10" i="17"/>
  <c r="Y54" i="13"/>
  <c r="Y82" i="13" s="1"/>
  <c r="AC9" i="16"/>
  <c r="AC9" i="17"/>
  <c r="AB89" i="13"/>
  <c r="AB90" i="13" s="1"/>
  <c r="AB189" i="16"/>
  <c r="AB188" i="16"/>
  <c r="AC4" i="16"/>
  <c r="AC4" i="17"/>
  <c r="AC426" i="15"/>
  <c r="AD6" i="16"/>
  <c r="AD6" i="17"/>
  <c r="AB92" i="13"/>
  <c r="Z377" i="16"/>
  <c r="Z55" i="13" s="1"/>
  <c r="AA93" i="13"/>
  <c r="AA95" i="13" s="1"/>
  <c r="Z80" i="13"/>
  <c r="Z81" i="13"/>
  <c r="Z44" i="13"/>
  <c r="AB92" i="16"/>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Z82" i="13" l="1"/>
  <c r="Z391" i="16"/>
  <c r="AC5" i="16"/>
  <c r="AC5" i="17"/>
  <c r="AB35" i="13"/>
  <c r="AB191" i="16"/>
  <c r="AD7" i="16"/>
  <c r="AD7" i="17"/>
  <c r="AA166" i="16"/>
  <c r="AA168" i="16" s="1"/>
  <c r="AA41" i="16"/>
  <c r="AA43" i="16" s="1"/>
  <c r="AA178" i="16"/>
  <c r="AA180" i="16" s="1"/>
  <c r="AB190" i="16"/>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45" i="13"/>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4" i="16" l="1"/>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82" i="13" s="1"/>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E7" i="16" l="1"/>
  <c r="AE7" i="17"/>
  <c r="AB41" i="16"/>
  <c r="AB43" i="16" s="1"/>
  <c r="AB178" i="16"/>
  <c r="AB180" i="16" s="1"/>
  <c r="AB166" i="16"/>
  <c r="AB168" i="16"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B46" i="13"/>
  <c r="AB45"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B380" i="16" l="1"/>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B82" i="13" s="1"/>
  <c r="AD22" i="13"/>
  <c r="AC48" i="13"/>
  <c r="AC47" i="13"/>
  <c r="AC46" i="13"/>
  <c r="AC45" i="13"/>
  <c r="AD19" i="13"/>
  <c r="AC20" i="13"/>
  <c r="AC21" i="13" s="1"/>
  <c r="AD351" i="15"/>
  <c r="AD100" i="16" s="1"/>
  <c r="AD102" i="16" s="1"/>
  <c r="AD107" i="16"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5" i="16" l="1"/>
  <c r="AE5" i="17"/>
  <c r="AB391" i="16"/>
  <c r="AD35" i="13"/>
  <c r="AC236" i="16"/>
  <c r="AC237" i="16" s="1"/>
  <c r="AC240" i="16" s="1"/>
  <c r="AC242" i="16" s="1"/>
  <c r="AC244" i="16" s="1"/>
  <c r="AF7" i="16"/>
  <c r="AF7" i="17"/>
  <c r="AD190" i="16"/>
  <c r="AD84" i="13"/>
  <c r="AD26" i="13"/>
  <c r="AD191" i="16"/>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F421" i="15"/>
  <c r="AD28" i="13"/>
  <c r="AC54" i="13"/>
  <c r="AC82" i="13" s="1"/>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B58" i="13" l="1"/>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D236" i="16" l="1"/>
  <c r="AD237" i="16" s="1"/>
  <c r="AD240" i="16" s="1"/>
  <c r="AD242" i="16" s="1"/>
  <c r="AD244" i="16" s="1"/>
  <c r="AF5" i="16"/>
  <c r="AF5" i="17"/>
  <c r="AE190" i="16"/>
  <c r="AE84" i="13"/>
  <c r="AE26" i="13"/>
  <c r="AC382" i="16"/>
  <c r="AC383" i="16" s="1"/>
  <c r="AC58" i="13" s="1"/>
  <c r="AE35" i="13"/>
  <c r="AE191" i="16"/>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22" i="13"/>
  <c r="AD54" i="13"/>
  <c r="AD82" i="13" s="1"/>
  <c r="AD24" i="13"/>
  <c r="AF317" i="15"/>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H6" i="16" l="1"/>
  <c r="AH6" i="17"/>
  <c r="AG234" i="16"/>
  <c r="AG10" i="16"/>
  <c r="AG10" i="17"/>
  <c r="AG9" i="16"/>
  <c r="AG9" i="17"/>
  <c r="AE178" i="16"/>
  <c r="AE180" i="16" s="1"/>
  <c r="AE166" i="16"/>
  <c r="AE168" i="16" s="1"/>
  <c r="AE41" i="16"/>
  <c r="AE43" i="16" s="1"/>
  <c r="AF188" i="16"/>
  <c r="AD380" i="16"/>
  <c r="AG4" i="16"/>
  <c r="AG4" i="17"/>
  <c r="AF189" i="16"/>
  <c r="AF89" i="13"/>
  <c r="AF90" i="13" s="1"/>
  <c r="AG419" i="15"/>
  <c r="AF92" i="13"/>
  <c r="AD377" i="16"/>
  <c r="AE93" i="13"/>
  <c r="AE95" i="13" s="1"/>
  <c r="AD44" i="13"/>
  <c r="AG97" i="16"/>
  <c r="AG105" i="16" s="1"/>
  <c r="AG108" i="16" s="1"/>
  <c r="AG345" i="16"/>
  <c r="AD149" i="16"/>
  <c r="AD150" i="16" s="1"/>
  <c r="AD155" i="16" s="1"/>
  <c r="AD156" i="16" s="1"/>
  <c r="AE153" i="16" s="1"/>
  <c r="AF370" i="16"/>
  <c r="AF303" i="16"/>
  <c r="AF308" i="16"/>
  <c r="AG326" i="16"/>
  <c r="AF92" i="16"/>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D55" i="13"/>
  <c r="AE48" i="13"/>
  <c r="AG22" i="13"/>
  <c r="AE47" i="13"/>
  <c r="AE45" i="13"/>
  <c r="AE46"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G5" i="16" l="1"/>
  <c r="AG5" i="17"/>
  <c r="AF190" i="16"/>
  <c r="AF84" i="13"/>
  <c r="AF26" i="13"/>
  <c r="AF191" i="16"/>
  <c r="AE236" i="16"/>
  <c r="AE237" i="16" s="1"/>
  <c r="AE240" i="16" s="1"/>
  <c r="AE242" i="16" s="1"/>
  <c r="AE244" i="16"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E54" i="13"/>
  <c r="AE82" i="13" s="1"/>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234" i="16" l="1"/>
  <c r="AG189" i="16"/>
  <c r="AG89" i="13"/>
  <c r="AG90" i="13" s="1"/>
  <c r="AH4" i="16"/>
  <c r="AH4" i="17"/>
  <c r="AI6" i="16"/>
  <c r="AI6" i="17"/>
  <c r="AF178" i="16"/>
  <c r="AF180" i="16" s="1"/>
  <c r="AF166" i="16"/>
  <c r="AF168" i="16" s="1"/>
  <c r="AF41" i="16"/>
  <c r="AF43" i="16" s="1"/>
  <c r="AH10" i="16"/>
  <c r="AH10" i="17"/>
  <c r="AH9" i="16"/>
  <c r="AH9" i="17"/>
  <c r="AG188" i="16"/>
  <c r="AG92" i="13"/>
  <c r="AE377" i="16"/>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E55" i="13"/>
  <c r="AF48" i="13"/>
  <c r="AF47" i="13"/>
  <c r="AF45"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F236" i="16" l="1"/>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82" i="13" s="1"/>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188" i="16" l="1"/>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F55" i="13" l="1"/>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188" i="16" l="1"/>
  <c r="AI71" i="16"/>
  <c r="AJ234" i="16"/>
  <c r="AI189" i="16"/>
  <c r="AI89" i="13"/>
  <c r="AI90" i="13" s="1"/>
  <c r="AJ10" i="16"/>
  <c r="AJ10" i="17"/>
  <c r="AG236" i="16"/>
  <c r="AG237" i="16" s="1"/>
  <c r="AG240" i="16" s="1"/>
  <c r="AG242" i="16" s="1"/>
  <c r="AG244" i="16" s="1"/>
  <c r="AH166" i="16"/>
  <c r="AH168" i="16" s="1"/>
  <c r="AH41" i="16"/>
  <c r="AH43" i="16" s="1"/>
  <c r="AH178" i="16"/>
  <c r="AH180" i="16"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G82" i="13" s="1"/>
  <c r="AH47" i="13"/>
  <c r="AH45" i="13"/>
  <c r="AH46"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H266" i="16" l="1"/>
  <c r="AH269" i="16" s="1"/>
  <c r="AH272" i="16" s="1"/>
  <c r="AH274" i="16" s="1"/>
  <c r="AH276" i="16" s="1"/>
  <c r="AI190" i="16"/>
  <c r="AI191" i="16" s="1"/>
  <c r="AI84" i="13"/>
  <c r="AI26" i="13"/>
  <c r="AI35" i="13"/>
  <c r="AH236" i="16"/>
  <c r="AH237" i="16" s="1"/>
  <c r="AH240" i="16" s="1"/>
  <c r="AH242" i="16" s="1"/>
  <c r="AH244" i="16" s="1"/>
  <c r="AJ5" i="16"/>
  <c r="AJ5" i="17"/>
  <c r="AK7" i="16"/>
  <c r="AK7" i="17"/>
  <c r="AG382" i="16"/>
  <c r="AG383" i="16" s="1"/>
  <c r="AG79" i="13"/>
  <c r="AH80" i="13"/>
  <c r="AH81" i="13"/>
  <c r="AH380" i="16"/>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K419" i="15"/>
  <c r="AK427" i="15"/>
  <c r="AG58" i="13"/>
  <c r="AH24" i="13"/>
  <c r="AH54" i="13"/>
  <c r="AH82" i="13" s="1"/>
  <c r="AI373" i="15"/>
  <c r="AI389" i="15" s="1"/>
  <c r="AJ19" i="13"/>
  <c r="AJ327" i="15"/>
  <c r="AJ341" i="15" s="1"/>
  <c r="AJ357" i="15" s="1"/>
  <c r="AJ322" i="15"/>
  <c r="AJ336" i="15" s="1"/>
  <c r="AJ352" i="15" s="1"/>
  <c r="AI397" i="15"/>
  <c r="AI55" i="16"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188" i="16" l="1"/>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5" i="16" l="1"/>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188" i="16" l="1"/>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166" i="16"/>
  <c r="AJ168" i="16" s="1"/>
  <c r="AI46" i="13"/>
  <c r="AI81" i="13" s="1"/>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82" i="13" s="1"/>
  <c r="AI24" i="13"/>
  <c r="AI29" i="13" s="1"/>
  <c r="AI74" i="16" s="1"/>
  <c r="AJ75" i="16" s="1"/>
  <c r="AJ77" i="16" s="1"/>
  <c r="AJ47" i="13"/>
  <c r="AJ46" i="13"/>
  <c r="AJ45"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6" l="1"/>
  <c r="AL5" i="17"/>
  <c r="AK190" i="16"/>
  <c r="AK191" i="16" s="1"/>
  <c r="AK84" i="13"/>
  <c r="AK26" i="13"/>
  <c r="AK35" i="13"/>
  <c r="AJ266" i="16"/>
  <c r="AJ269" i="16" s="1"/>
  <c r="AJ272" i="16" s="1"/>
  <c r="AJ274" i="16" s="1"/>
  <c r="AJ276" i="16" s="1"/>
  <c r="L20" i="16"/>
  <c r="AJ236" i="16"/>
  <c r="AJ237" i="16" s="1"/>
  <c r="AJ240" i="16" s="1"/>
  <c r="AJ242" i="16" s="1"/>
  <c r="AJ244" i="16"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AJ54" i="13"/>
  <c r="AJ82" i="13"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188" i="16" l="1"/>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234" i="15"/>
  <c r="L95" i="15"/>
  <c r="AL171" i="15"/>
  <c r="AL127" i="15"/>
  <c r="L127" i="15" s="1"/>
  <c r="L239" i="15"/>
  <c r="AL118" i="15"/>
  <c r="L118" i="15" s="1"/>
  <c r="L230" i="15"/>
  <c r="L110" i="15"/>
  <c r="L111"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L100" i="16" l="1"/>
  <c r="O102" i="16"/>
  <c r="AK380" i="16"/>
  <c r="AK41" i="16"/>
  <c r="AK43" i="16" s="1"/>
  <c r="AK178" i="16"/>
  <c r="AK180" i="16" s="1"/>
  <c r="AK166" i="16"/>
  <c r="AK168" i="16" s="1"/>
  <c r="L89" i="13"/>
  <c r="AL90" i="13"/>
  <c r="L90" i="13" s="1"/>
  <c r="AJ55" i="13"/>
  <c r="AL190" i="16"/>
  <c r="L190" i="16" s="1"/>
  <c r="AL84" i="13"/>
  <c r="L84" i="13" s="1"/>
  <c r="AL26" i="13"/>
  <c r="L51" i="16"/>
  <c r="L234" i="16"/>
  <c r="AL191" i="16"/>
  <c r="L92" i="13"/>
  <c r="AJ391" i="16"/>
  <c r="AJ79" i="13"/>
  <c r="AL347" i="16"/>
  <c r="AL388" i="16" s="1"/>
  <c r="AL366" i="16"/>
  <c r="AL389" i="16" s="1"/>
  <c r="O386" i="16"/>
  <c r="O390" i="16" s="1"/>
  <c r="P306" i="16"/>
  <c r="P309" i="16" s="1"/>
  <c r="AL92" i="16"/>
  <c r="L88" i="16"/>
  <c r="AK154" i="16"/>
  <c r="AK133" i="16"/>
  <c r="AK135" i="16" s="1"/>
  <c r="AK137" i="16" s="1"/>
  <c r="AK146" i="16"/>
  <c r="AK148" i="16" s="1"/>
  <c r="AK150" i="16" s="1"/>
  <c r="AK155" i="16" s="1"/>
  <c r="AL374" i="16"/>
  <c r="L370" i="16"/>
  <c r="AL328" i="16"/>
  <c r="AL387" i="16" s="1"/>
  <c r="AJ58" i="13"/>
  <c r="AK46"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L92" i="16" l="1"/>
  <c r="L24" i="16"/>
  <c r="AK236" i="16"/>
  <c r="AK237" i="16" s="1"/>
  <c r="AK240" i="16" s="1"/>
  <c r="AK242" i="16" s="1"/>
  <c r="AK244" i="16" s="1"/>
  <c r="AL61" i="16"/>
  <c r="L60" i="16"/>
  <c r="AL93" i="13"/>
  <c r="L93" i="13" s="1"/>
  <c r="AL66" i="16"/>
  <c r="L65" i="16"/>
  <c r="O107" i="16"/>
  <c r="L107" i="16" s="1"/>
  <c r="L102" i="16"/>
  <c r="AK45" i="13"/>
  <c r="AK80" i="13" s="1"/>
  <c r="AK81" i="13"/>
  <c r="AK44" i="13"/>
  <c r="AK156" i="16"/>
  <c r="AL153" i="16" s="1"/>
  <c r="AK377" i="16"/>
  <c r="L374" i="16"/>
  <c r="P386" i="16"/>
  <c r="P390" i="16" s="1"/>
  <c r="Q306" i="16"/>
  <c r="Q309" i="16" s="1"/>
  <c r="AK54" i="13"/>
  <c r="AK82" i="13" s="1"/>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L95" i="13" l="1"/>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D266" i="16" l="1"/>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AF83"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C83" i="13" l="1"/>
  <c r="AL43" i="16"/>
  <c r="L41" i="16"/>
  <c r="AG288" i="16"/>
  <c r="AI288" i="16"/>
  <c r="AK38" i="13"/>
  <c r="AK39" i="13" s="1"/>
  <c r="AK420" i="16" s="1"/>
  <c r="AL168" i="16"/>
  <c r="L166" i="16"/>
  <c r="AL180" i="16"/>
  <c r="L178" i="16"/>
  <c r="AH280" i="16"/>
  <c r="L71" i="16"/>
  <c r="AJ288" i="16"/>
  <c r="AF38" i="13"/>
  <c r="AF39" i="13" s="1"/>
  <c r="AF420" i="16" s="1"/>
  <c r="Z57" i="13"/>
  <c r="AA83" i="13" s="1"/>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3"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AL81" i="13" s="1"/>
  <c r="L81" i="13" s="1"/>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X77" i="13" l="1"/>
  <c r="Y57" i="13"/>
  <c r="AD38" i="13"/>
  <c r="AD39" i="13" s="1"/>
  <c r="AD420" i="16" s="1"/>
  <c r="V280" i="16"/>
  <c r="AB280" i="16"/>
  <c r="AC282" i="16" s="1"/>
  <c r="AL236" i="16"/>
  <c r="L43" i="16"/>
  <c r="W288" i="16"/>
  <c r="AA288" i="16"/>
  <c r="AL45" i="13"/>
  <c r="AL80" i="13" s="1"/>
  <c r="L80" i="13" s="1"/>
  <c r="AC38" i="13"/>
  <c r="AC39" i="13" s="1"/>
  <c r="AC420" i="16" s="1"/>
  <c r="AE288" i="16"/>
  <c r="Z280" i="16"/>
  <c r="AA282" i="16" s="1"/>
  <c r="S100" i="13"/>
  <c r="AD280" i="16"/>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AE282" i="16"/>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B283" i="16" l="1"/>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X283" i="16" l="1"/>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L25" i="17" s="1"/>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Y78" i="13" l="1"/>
  <c r="Y86" i="13" s="1"/>
  <c r="Y99" i="13" s="1"/>
  <c r="Y289" i="16"/>
  <c r="AL242" i="16"/>
  <c r="AL244" i="16" s="1"/>
  <c r="L240" i="16"/>
  <c r="T78" i="13"/>
  <c r="T419" i="16"/>
  <c r="U38" i="13"/>
  <c r="U39" i="13" s="1"/>
  <c r="U420" i="16" s="1"/>
  <c r="U280" i="16"/>
  <c r="Z289" i="16"/>
  <c r="Z78" i="13"/>
  <c r="Z86" i="13" s="1"/>
  <c r="Z99" i="13" s="1"/>
  <c r="U288" i="16"/>
  <c r="AL111" i="16"/>
  <c r="AL113" i="16" s="1"/>
  <c r="AL77" i="13"/>
  <c r="S67" i="13"/>
  <c r="S68" i="13" s="1"/>
  <c r="T289" i="16"/>
  <c r="T272" i="16"/>
  <c r="L269" i="16"/>
  <c r="V282" i="16"/>
  <c r="L155" i="16"/>
  <c r="AL156" i="16"/>
  <c r="W386" i="16"/>
  <c r="W390" i="16" s="1"/>
  <c r="W392" i="16" s="1"/>
  <c r="X306" i="16"/>
  <c r="X309" i="16" s="1"/>
  <c r="T288" i="16"/>
  <c r="T280" i="16"/>
  <c r="T38" i="13"/>
  <c r="T39" i="13" s="1"/>
  <c r="T420" i="16" s="1"/>
  <c r="S56" i="13"/>
  <c r="S61" i="13" s="1"/>
  <c r="AL57" i="13"/>
  <c r="AL83" i="13" s="1"/>
  <c r="AL54" i="13"/>
  <c r="AL82" i="13" s="1"/>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T422" i="16" l="1"/>
  <c r="S28" i="17"/>
  <c r="L111" i="16"/>
  <c r="AL288" i="16"/>
  <c r="U419" i="16"/>
  <c r="U422" i="16" s="1"/>
  <c r="AL86" i="13"/>
  <c r="AL99" i="13" s="1"/>
  <c r="L77" i="13"/>
  <c r="L82" i="13"/>
  <c r="S72" i="13"/>
  <c r="L113" i="16"/>
  <c r="T290" i="16"/>
  <c r="AL280" i="16"/>
  <c r="AL283" i="16" s="1"/>
  <c r="U287" i="16"/>
  <c r="V283" i="16"/>
  <c r="W284" i="16" s="1"/>
  <c r="L288" i="16"/>
  <c r="T67" i="13"/>
  <c r="T68" i="13" s="1"/>
  <c r="T274" i="16"/>
  <c r="T276" i="16" s="1"/>
  <c r="L272" i="16"/>
  <c r="X386" i="16"/>
  <c r="X390" i="16" s="1"/>
  <c r="X392" i="16" s="1"/>
  <c r="Y306" i="16"/>
  <c r="Y309" i="16" s="1"/>
  <c r="T283" i="16"/>
  <c r="U282" i="16"/>
  <c r="U67" i="13"/>
  <c r="U68" i="13" s="1"/>
  <c r="AR101" i="3"/>
  <c r="BV91" i="3"/>
  <c r="BV92" i="3"/>
  <c r="AS103" i="3"/>
  <c r="AT81" i="3"/>
  <c r="AR60" i="3"/>
  <c r="AR62" i="3" s="1"/>
  <c r="AS56" i="3"/>
  <c r="AR59" i="3"/>
  <c r="BV83" i="3"/>
  <c r="AS96" i="3"/>
  <c r="AS47" i="3"/>
  <c r="AS50" i="3" s="1"/>
  <c r="AT74" i="3"/>
  <c r="AT77" i="3" s="1"/>
  <c r="V419" i="16" l="1"/>
  <c r="V422" i="16" s="1"/>
  <c r="T57" i="13"/>
  <c r="T83" i="13" s="1"/>
  <c r="T86" i="13" s="1"/>
  <c r="T99" i="13" s="1"/>
  <c r="S73" i="13"/>
  <c r="S31" i="17" s="1"/>
  <c r="S35" i="17" s="1"/>
  <c r="S37" i="17" s="1"/>
  <c r="L280" i="16"/>
  <c r="W289" i="16"/>
  <c r="W78" i="13"/>
  <c r="W86" i="13" s="1"/>
  <c r="W99" i="13" s="1"/>
  <c r="U284" i="16"/>
  <c r="L282" i="16"/>
  <c r="U283" i="16"/>
  <c r="V284" i="16" s="1"/>
  <c r="Y386" i="16"/>
  <c r="Y390" i="16" s="1"/>
  <c r="Y392" i="16" s="1"/>
  <c r="Z306" i="16"/>
  <c r="Z309" i="16" s="1"/>
  <c r="V67" i="13"/>
  <c r="V68" i="13" s="1"/>
  <c r="T56" i="13"/>
  <c r="AL38" i="13"/>
  <c r="AS99" i="3"/>
  <c r="AS64" i="3"/>
  <c r="AS57" i="3"/>
  <c r="AT78" i="3"/>
  <c r="AT79" i="3" s="1"/>
  <c r="AS100" i="3"/>
  <c r="AS51" i="3"/>
  <c r="AS52" i="3" s="1"/>
  <c r="AT95" i="3"/>
  <c r="AS98" i="3"/>
  <c r="AS53" i="3"/>
  <c r="AS49" i="3"/>
  <c r="AT46" i="3"/>
  <c r="AU73" i="3"/>
  <c r="AT76" i="3"/>
  <c r="L26" i="17" l="1"/>
  <c r="T61" i="13"/>
  <c r="U83" i="13"/>
  <c r="L83" i="13" s="1"/>
  <c r="W419" i="16"/>
  <c r="W422" i="16" s="1"/>
  <c r="W67" i="13" s="1"/>
  <c r="W68" i="13" s="1"/>
  <c r="U78" i="13"/>
  <c r="T100"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T28" i="17" l="1"/>
  <c r="T72" i="13"/>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L86" i="13" l="1"/>
  <c r="U100" i="13"/>
  <c r="Y419" i="16"/>
  <c r="Y422" i="16" s="1"/>
  <c r="X67" i="13"/>
  <c r="X68" i="13" s="1"/>
  <c r="V98" i="13"/>
  <c r="V100" i="13" s="1"/>
  <c r="U43" i="13"/>
  <c r="U51" i="13" s="1"/>
  <c r="T71" i="13"/>
  <c r="AB386" i="16"/>
  <c r="AB390" i="16" s="1"/>
  <c r="AB392" i="16" s="1"/>
  <c r="AC306" i="16"/>
  <c r="AC309" i="16" s="1"/>
  <c r="V287" i="16"/>
  <c r="V290" i="16" s="1"/>
  <c r="U56" i="13"/>
  <c r="U61" i="13" s="1"/>
  <c r="Y67" i="13"/>
  <c r="Y68" i="13" s="1"/>
  <c r="AT101" i="3"/>
  <c r="AT60" i="3"/>
  <c r="AT62" i="3" s="1"/>
  <c r="AU56" i="3"/>
  <c r="AT59" i="3"/>
  <c r="AV81" i="3"/>
  <c r="AU103" i="3"/>
  <c r="AU96" i="3"/>
  <c r="AV74" i="3"/>
  <c r="AV77" i="3" s="1"/>
  <c r="AU47" i="3"/>
  <c r="AU50" i="3" s="1"/>
  <c r="U28" i="17" l="1"/>
  <c r="U72" i="13"/>
  <c r="Z419" i="16"/>
  <c r="Z422" i="16" s="1"/>
  <c r="T73" i="13"/>
  <c r="T31" i="17" s="1"/>
  <c r="T35" i="17" s="1"/>
  <c r="T37" i="17" s="1"/>
  <c r="U71" i="13"/>
  <c r="W98" i="13"/>
  <c r="W100" i="13" s="1"/>
  <c r="V43" i="13"/>
  <c r="V51" i="13" s="1"/>
  <c r="AC386" i="16"/>
  <c r="AC390" i="16" s="1"/>
  <c r="AC392" i="16" s="1"/>
  <c r="AD306" i="16"/>
  <c r="AD309" i="16" s="1"/>
  <c r="W287" i="16"/>
  <c r="W290" i="16" s="1"/>
  <c r="V56" i="13"/>
  <c r="V61" i="13" s="1"/>
  <c r="Z67" i="13"/>
  <c r="Z68" i="13" s="1"/>
  <c r="AU100" i="3"/>
  <c r="AU99" i="3"/>
  <c r="AU64" i="3"/>
  <c r="AU57" i="3"/>
  <c r="AV78" i="3"/>
  <c r="AV79" i="3" s="1"/>
  <c r="AU51" i="3"/>
  <c r="AU52" i="3" s="1"/>
  <c r="AV95" i="3"/>
  <c r="AU98" i="3"/>
  <c r="AU53" i="3"/>
  <c r="AU49" i="3"/>
  <c r="AV46" i="3"/>
  <c r="AV76" i="3"/>
  <c r="AW73" i="3"/>
  <c r="V28" i="17" l="1"/>
  <c r="V72" i="13"/>
  <c r="AA419" i="16"/>
  <c r="AA422" i="16" s="1"/>
  <c r="AA67" i="13" s="1"/>
  <c r="AA68" i="13" s="1"/>
  <c r="U73" i="13"/>
  <c r="U31" i="17" s="1"/>
  <c r="U35" i="17" s="1"/>
  <c r="U37" i="17" s="1"/>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W28" i="17" l="1"/>
  <c r="W72" i="13"/>
  <c r="AB419" i="16"/>
  <c r="AB422" i="16" s="1"/>
  <c r="AB67" i="13" s="1"/>
  <c r="AB68" i="13" s="1"/>
  <c r="V73" i="13"/>
  <c r="V31" i="17" s="1"/>
  <c r="V35" i="17" s="1"/>
  <c r="V37" i="17" s="1"/>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28" i="17" l="1"/>
  <c r="X72" i="13"/>
  <c r="AC419" i="16"/>
  <c r="AC422" i="16" s="1"/>
  <c r="W73" i="13"/>
  <c r="W31" i="17" s="1"/>
  <c r="W35" i="17" s="1"/>
  <c r="W37"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28" i="17" l="1"/>
  <c r="Y72" i="13"/>
  <c r="AD419" i="16"/>
  <c r="AD422" i="16" s="1"/>
  <c r="X73" i="13"/>
  <c r="X31" i="17" s="1"/>
  <c r="X35" i="17" s="1"/>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37" i="17" l="1"/>
  <c r="Z28" i="17"/>
  <c r="Z72" i="13"/>
  <c r="AE419" i="16"/>
  <c r="AE422" i="16" s="1"/>
  <c r="AE67" i="13" s="1"/>
  <c r="AE68" i="13" s="1"/>
  <c r="Y73" i="13"/>
  <c r="Y31" i="17" s="1"/>
  <c r="Y35" i="17" s="1"/>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37" i="17" l="1"/>
  <c r="AA28" i="17"/>
  <c r="AA72" i="13"/>
  <c r="AF419" i="16"/>
  <c r="AF422" i="16" s="1"/>
  <c r="Z73" i="13"/>
  <c r="Z31" i="17" s="1"/>
  <c r="Z35" i="17" s="1"/>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37" i="17" l="1"/>
  <c r="AB28" i="17"/>
  <c r="AB72" i="13"/>
  <c r="AG419" i="16"/>
  <c r="AG422" i="16" s="1"/>
  <c r="AA73" i="13"/>
  <c r="AA31" i="17" s="1"/>
  <c r="AA35" i="17" s="1"/>
  <c r="AA37"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28" i="17" l="1"/>
  <c r="AC72" i="13"/>
  <c r="AH419" i="16"/>
  <c r="AH422" i="16" s="1"/>
  <c r="AH67" i="13" s="1"/>
  <c r="AH68" i="13" s="1"/>
  <c r="AB73" i="13"/>
  <c r="AB31" i="17" s="1"/>
  <c r="AB35" i="17" s="1"/>
  <c r="AB37"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28" i="17" l="1"/>
  <c r="AD72" i="13"/>
  <c r="AI419" i="16"/>
  <c r="AI422" i="16" s="1"/>
  <c r="AI67" i="13" s="1"/>
  <c r="AI68" i="13" s="1"/>
  <c r="AC73" i="13"/>
  <c r="AC31" i="17" s="1"/>
  <c r="AC35" i="17" s="1"/>
  <c r="AC37" i="17" s="1"/>
  <c r="AD71" i="13"/>
  <c r="AF98" i="13"/>
  <c r="AF100" i="13" s="1"/>
  <c r="AE43" i="13"/>
  <c r="AE51" i="13" s="1"/>
  <c r="AF287" i="16"/>
  <c r="AF290" i="16" s="1"/>
  <c r="AE56" i="13"/>
  <c r="AE61" i="13" s="1"/>
  <c r="AY101" i="3"/>
  <c r="AY60" i="3"/>
  <c r="AZ56" i="3"/>
  <c r="AY59" i="3"/>
  <c r="AY61" i="3"/>
  <c r="AZ103" i="3"/>
  <c r="BA81" i="3"/>
  <c r="AZ96" i="3"/>
  <c r="BA74" i="3"/>
  <c r="BA77" i="3" s="1"/>
  <c r="AZ47" i="3"/>
  <c r="AZ50" i="3" s="1"/>
  <c r="AE28" i="17" l="1"/>
  <c r="AE72" i="13"/>
  <c r="AJ419" i="16"/>
  <c r="AJ422" i="16" s="1"/>
  <c r="AJ67" i="13" s="1"/>
  <c r="AJ68" i="13" s="1"/>
  <c r="AD73" i="13"/>
  <c r="AD31" i="17" s="1"/>
  <c r="AD35" i="17" s="1"/>
  <c r="AD37"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28" i="17" l="1"/>
  <c r="AF72" i="13"/>
  <c r="AK419" i="16"/>
  <c r="AK422" i="16" s="1"/>
  <c r="AK67" i="13" s="1"/>
  <c r="AK68" i="13" s="1"/>
  <c r="AE73" i="13"/>
  <c r="AE31" i="17" s="1"/>
  <c r="AE35" i="17" s="1"/>
  <c r="AE37" i="17" s="1"/>
  <c r="AF71" i="13"/>
  <c r="AH98" i="13"/>
  <c r="AH100" i="13" s="1"/>
  <c r="AG43" i="13"/>
  <c r="AG51" i="13" s="1"/>
  <c r="AH287" i="16"/>
  <c r="AH290" i="16" s="1"/>
  <c r="AG56" i="13"/>
  <c r="AG61" i="13" s="1"/>
  <c r="AZ101" i="3"/>
  <c r="AZ60" i="3"/>
  <c r="AZ62" i="3" s="1"/>
  <c r="AZ59" i="3"/>
  <c r="BA56" i="3"/>
  <c r="BB81" i="3"/>
  <c r="BA103" i="3"/>
  <c r="BA96" i="3"/>
  <c r="BA47" i="3"/>
  <c r="BA50" i="3" s="1"/>
  <c r="BB74" i="3"/>
  <c r="BB77" i="3" s="1"/>
  <c r="AG28" i="17" l="1"/>
  <c r="AG72" i="13"/>
  <c r="AL419" i="16"/>
  <c r="AL422" i="16" s="1"/>
  <c r="AF73" i="13"/>
  <c r="AF31" i="17" s="1"/>
  <c r="AF35" i="17" s="1"/>
  <c r="AF37"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28" i="17" l="1"/>
  <c r="AH72" i="13"/>
  <c r="AL67" i="13"/>
  <c r="AL68" i="13" s="1"/>
  <c r="AG73" i="13"/>
  <c r="AG31" i="17" s="1"/>
  <c r="AG35" i="17" s="1"/>
  <c r="AG37" i="17" s="1"/>
  <c r="AH71" i="13"/>
  <c r="AJ98" i="13"/>
  <c r="AJ100" i="13" s="1"/>
  <c r="AI43" i="13"/>
  <c r="AI51" i="13" s="1"/>
  <c r="AJ287" i="16"/>
  <c r="AJ290" i="16" s="1"/>
  <c r="AI56" i="13"/>
  <c r="AI61" i="13" s="1"/>
  <c r="AI28" i="17" s="1"/>
  <c r="BA101" i="3"/>
  <c r="BA60" i="3"/>
  <c r="BA59" i="3"/>
  <c r="BB56" i="3"/>
  <c r="BA61" i="3"/>
  <c r="BC81" i="3"/>
  <c r="BB103" i="3"/>
  <c r="BB96" i="3"/>
  <c r="BB47" i="3"/>
  <c r="BB50" i="3" s="1"/>
  <c r="BC74" i="3"/>
  <c r="BC77" i="3" s="1"/>
  <c r="AI72" i="13" l="1"/>
  <c r="AH73" i="13"/>
  <c r="AH31" i="17" s="1"/>
  <c r="AH35" i="17" s="1"/>
  <c r="AH37" i="17" s="1"/>
  <c r="AK98" i="13"/>
  <c r="AK100" i="13" s="1"/>
  <c r="AJ43" i="13"/>
  <c r="AJ51" i="13" s="1"/>
  <c r="AI71" i="13"/>
  <c r="AK287" i="16"/>
  <c r="AK290" i="16" s="1"/>
  <c r="AJ56" i="13"/>
  <c r="AJ61" i="13" s="1"/>
  <c r="AJ28" i="17" s="1"/>
  <c r="BB100" i="3"/>
  <c r="BA62" i="3"/>
  <c r="BC78" i="3"/>
  <c r="BC79" i="3" s="1"/>
  <c r="BB99" i="3"/>
  <c r="BB64" i="3"/>
  <c r="BB57" i="3"/>
  <c r="BB61" i="3" s="1"/>
  <c r="BB51" i="3"/>
  <c r="BB52" i="3" s="1"/>
  <c r="BC95" i="3"/>
  <c r="BB98" i="3"/>
  <c r="BD73" i="3"/>
  <c r="BC76" i="3"/>
  <c r="BB53" i="3"/>
  <c r="BB49" i="3"/>
  <c r="BC46" i="3"/>
  <c r="AJ72" i="13" l="1"/>
  <c r="AI73" i="13"/>
  <c r="AI31" i="17" s="1"/>
  <c r="AI35" i="17" s="1"/>
  <c r="AI37" i="17" s="1"/>
  <c r="AJ71" i="13"/>
  <c r="AL98" i="13"/>
  <c r="AL100" i="13" s="1"/>
  <c r="AL43" i="13" s="1"/>
  <c r="AL51" i="13" s="1"/>
  <c r="AK43" i="13"/>
  <c r="AK51" i="13" s="1"/>
  <c r="AL287" i="16"/>
  <c r="AL290" i="16" s="1"/>
  <c r="AK56" i="13"/>
  <c r="AK61" i="13" s="1"/>
  <c r="AK28" i="17" s="1"/>
  <c r="BB101" i="3"/>
  <c r="BD81" i="3"/>
  <c r="BB60" i="3"/>
  <c r="BB62" i="3" s="1"/>
  <c r="BC56" i="3"/>
  <c r="BB59" i="3"/>
  <c r="BC103" i="3"/>
  <c r="BC96" i="3"/>
  <c r="BD74" i="3"/>
  <c r="BD77" i="3" s="1"/>
  <c r="BC47" i="3"/>
  <c r="BC50" i="3" s="1"/>
  <c r="AK72" i="13" l="1"/>
  <c r="AJ73" i="13"/>
  <c r="AJ31" i="17" s="1"/>
  <c r="AJ35" i="17" s="1"/>
  <c r="AJ37" i="17" s="1"/>
  <c r="AL71" i="13"/>
  <c r="AK71" i="13"/>
  <c r="AL56" i="13"/>
  <c r="AL61" i="13" s="1"/>
  <c r="AL72" i="13" s="1"/>
  <c r="BC99" i="3"/>
  <c r="BC100" i="3"/>
  <c r="BC64" i="3"/>
  <c r="BC57" i="3"/>
  <c r="BC61" i="3" s="1"/>
  <c r="BD78" i="3"/>
  <c r="BD79" i="3" s="1"/>
  <c r="BC51" i="3"/>
  <c r="BC52" i="3" s="1"/>
  <c r="BC98" i="3"/>
  <c r="BD95" i="3"/>
  <c r="BC53" i="3"/>
  <c r="BC49" i="3"/>
  <c r="BD46" i="3"/>
  <c r="BD76" i="3"/>
  <c r="BE73" i="3"/>
  <c r="AL28" i="17" l="1"/>
  <c r="AK73" i="13"/>
  <c r="AK31" i="17" s="1"/>
  <c r="AK35" i="17" s="1"/>
  <c r="AK37" i="17" s="1"/>
  <c r="AL73" i="13"/>
  <c r="BC101" i="3"/>
  <c r="BD103" i="3"/>
  <c r="BC60" i="3"/>
  <c r="BC62" i="3" s="1"/>
  <c r="BC59" i="3"/>
  <c r="BD56" i="3"/>
  <c r="BE81" i="3"/>
  <c r="BD96" i="3"/>
  <c r="BE74" i="3"/>
  <c r="BE77" i="3" s="1"/>
  <c r="BD47" i="3"/>
  <c r="BD50" i="3" s="1"/>
  <c r="AL31" i="17" l="1"/>
  <c r="L31" i="17" s="1"/>
  <c r="L28" i="17"/>
  <c r="BD99" i="3"/>
  <c r="BE78" i="3"/>
  <c r="BE79" i="3" s="1"/>
  <c r="BD64" i="3"/>
  <c r="BD57" i="3"/>
  <c r="BD100" i="3"/>
  <c r="BD51" i="3"/>
  <c r="BD52" i="3" s="1"/>
  <c r="BE95" i="3"/>
  <c r="BD98" i="3"/>
  <c r="BF73" i="3"/>
  <c r="BE76" i="3"/>
  <c r="BD53" i="3"/>
  <c r="BD49" i="3"/>
  <c r="BE46" i="3"/>
  <c r="AL35" i="17" l="1"/>
  <c r="BD60" i="3"/>
  <c r="BD59" i="3"/>
  <c r="BE56" i="3"/>
  <c r="BF81" i="3"/>
  <c r="BD61" i="3"/>
  <c r="BE103" i="3"/>
  <c r="BD101" i="3"/>
  <c r="BE96" i="3"/>
  <c r="BE47" i="3"/>
  <c r="BE50" i="3" s="1"/>
  <c r="BF74" i="3"/>
  <c r="BF77" i="3" s="1"/>
  <c r="AL37" i="17" l="1"/>
  <c r="L35" i="17"/>
  <c r="BD62" i="3"/>
  <c r="BE99" i="3"/>
  <c r="BE100" i="3"/>
  <c r="BF78" i="3"/>
  <c r="BF79" i="3" s="1"/>
  <c r="BE64" i="3"/>
  <c r="BE57" i="3"/>
  <c r="BE61" i="3" s="1"/>
  <c r="BE51" i="3"/>
  <c r="BE52" i="3" s="1"/>
  <c r="BE98" i="3"/>
  <c r="BF95" i="3"/>
  <c r="BG73" i="3"/>
  <c r="BF76" i="3"/>
  <c r="BF46" i="3"/>
  <c r="BE53" i="3"/>
  <c r="BE49" i="3"/>
  <c r="M50" i="17" l="1"/>
  <c r="L37" i="17"/>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<sst xmlns="http://schemas.openxmlformats.org/spreadsheetml/2006/main" count="1632" uniqueCount="502">
  <si>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</si>
  <si>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</si>
  <si>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</si>
  <si>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</si>
  <si>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</si>
  <si>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</si>
  <si>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</si>
  <si>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</si>
  <si>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</si>
  <si>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</si>
  <si>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</si>
  <si>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</si>
  <si>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</si>
  <si>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</si>
  <si>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</si>
  <si>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</si>
  <si>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</si>
  <si>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</si>
  <si>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</si>
  <si>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</si>
  <si>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</si>
  <si>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</si>
  <si>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</si>
  <si>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</si>
  <si>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</si>
  <si>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</si>
  <si>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</si>
  <si>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</si>
  <si>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</si>
  <si>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</si>
  <si>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</si>
  <si>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</si>
  <si>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</si>
  <si>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</si>
  <si>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</si>
  <si>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</si>
  <si>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</si>
  <si>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</si>
  <si>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</si>
  <si>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</si>
  <si>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</si>
  <si>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</si>
  <si>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</si>
  <si>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</si>
  <si>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</si>
  <si>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</si>
  <si>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</si>
  <si>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</si>
  <si>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</si>
  <si>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</si>
  <si>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</si>
  <si>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</si>
  <si>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</si>
  <si>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</si>
  <si>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</si>
  <si>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</si>
  <si>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</si>
  <si>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</si>
  <si>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</si>
  <si>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</si>
  <si>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</si>
  <si>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</si>
  <si>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</si>
  <si>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</si>
  <si>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</si>
  <si>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</si>
  <si>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</si>
  <si>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</si>
  <si>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</si>
  <si>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</si>
  <si>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</si>
  <si>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</si>
  <si>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</si>
  <si>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</si>
  <si>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</si>
  <si>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</si>
  <si>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</si>
  <si>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</si>
  <si>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</si>
  <si>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</si>
  <si>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</si>
  <si>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</si>
  <si>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</si>
  <si>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</si>
  <si>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</si>
  <si>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</si>
  <si>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</si>
  <si>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</si>
  <si>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</si>
  <si>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</si>
  <si>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</si>
  <si>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</si>
  <si>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</si>
  <si>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</si>
  <si>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</si>
  <si>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</si>
  <si>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</si>
  <si>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</si>
  <si>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</si>
  <si>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</si>
  <si>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</si>
  <si>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</si>
  <si>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</si>
  <si>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</si>
  <si>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</si>
  <si>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</si>
  <si>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</si>
  <si>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</si>
  <si>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</si>
  <si>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</si>
  <si>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</si>
  <si>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</si>
  <si>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</si>
  <si>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</si>
  <si>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</si>
  <si>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</si>
  <si>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</si>
  <si>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</si>
  <si>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</si>
  <si>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</si>
  <si>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</si>
  <si>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</si>
  <si>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</si>
  <si>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</si>
  <si>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</si>
  <si>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</si>
  <si>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</si>
  <si>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</si>
  <si>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</si>
  <si>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</si>
  <si>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</si>
  <si>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</si>
  <si>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</si>
  <si>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</si>
  <si>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</si>
  <si>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</si>
  <si>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</si>
  <si>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</si>
  <si>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</si>
  <si>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</si>
  <si>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</si>
  <si>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</si>
  <si>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</si>
  <si>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</si>
  <si>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</si>
  <si>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</si>
  <si>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</si>
  <si>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</si>
  <si>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</si>
  <si>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</si>
  <si>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</si>
  <si>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</si>
  <si>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</si>
  <si>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</si>
  <si>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</si>
  <si>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</si>
  <si>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</si>
  <si>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</si>
  <si>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</si>
  <si>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</si>
  <si>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</si>
  <si>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</si>
  <si>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</si>
  <si>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</si>
  <si>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</si>
  <si>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</si>
  <si>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</si>
  <si>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</si>
  <si>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</si>
  <si>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</si>
  <si>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</si>
  <si>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</si>
  <si>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</si>
  <si>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</si>
  <si>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</si>
  <si>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</si>
  <si>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</si>
  <si>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</si>
  <si>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</si>
  <si>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</si>
  <si>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</si>
  <si>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</si>
  <si>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</si>
  <si>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</si>
  <si>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</si>
  <si>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</si>
  <si>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</si>
  <si>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</si>
  <si>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</si>
  <si>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</si>
  <si>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</si>
  <si>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</si>
  <si>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</si>
  <si>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</si>
  <si>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</si>
  <si>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</si>
  <si>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</si>
  <si>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</si>
  <si>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</si>
  <si>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</si>
  <si>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</si>
  <si>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</si>
  <si>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</si>
  <si>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</si>
  <si>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</si>
  <si>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</si>
  <si>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</si>
  <si>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</si>
  <si>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</si>
  <si>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</si>
  <si>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</si>
  <si>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</si>
  <si>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</si>
  <si>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</si>
  <si>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</si>
  <si>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</si>
  <si>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</si>
  <si>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</si>
  <si>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</si>
  <si>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</si>
  <si>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</si>
  <si>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</si>
  <si>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</si>
  <si>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</si>
  <si>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</si>
  <si>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</si>
  <si>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</si>
  <si>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</si>
  <si>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</si>
  <si>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</si>
  <si>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</si>
  <si>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</si>
  <si>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</si>
  <si>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</si>
  <si>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</si>
  <si>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</si>
  <si>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</si>
  <si>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</si>
  <si>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</si>
  <si>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</si>
  <si>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</si>
  <si>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</si>
  <si>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</si>
  <si>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</si>
  <si>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</si>
  <si>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</si>
  <si>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</si>
  <si>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</si>
  <si>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</si>
  <si>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</si>
  <si>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</si>
  <si>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</si>
  <si>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</si>
  <si>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</si>
  <si>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</si>
  <si>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</si>
  <si>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</si>
  <si>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</si>
  <si>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</si>
  <si>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</si>
  <si>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</si>
  <si>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</si>
  <si>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</si>
  <si>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</si>
  <si>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</si>
  <si>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</si>
  <si>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</si>
  <si>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</si>
  <si>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</si>
  <si>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</si>
  <si>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</si>
  <si>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</si>
  <si>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</si>
  <si>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</si>
  <si>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</si>
  <si>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</si>
  <si>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</si>
  <si>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</si>
  <si>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</si>
  <si>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</si>
  <si>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</si>
  <si>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</si>
  <si>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</si>
  <si>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</si>
  <si>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</si>
  <si>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</si>
  <si>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</si>
  <si>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</si>
  <si>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</si>
  <si>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</si>
  <si>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</si>
  <si>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</si>
  <si>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</si>
  <si>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</si>
  <si>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</si>
  <si>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</si>
  <si>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</si>
  <si>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</si>
  <si>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</si>
  <si>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</si>
  <si>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</si>
  <si>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</si>
  <si>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</si>
  <si>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</si>
  <si>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</si>
  <si>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</si>
  <si>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</si>
  <si>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</si>
  <si>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</si>
  <si>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</si>
  <si>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</si>
  <si>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</si>
  <si>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</si>
  <si>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</si>
  <si>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</si>
  <si>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</si>
  <si>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</si>
  <si>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</si>
  <si>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</si>
  <si>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</si>
  <si>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</si>
  <si>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</si>
  <si>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</si>
  <si>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</si>
  <si>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</si>
  <si>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</si>
  <si>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</si>
  <si>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</si>
  <si>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</si>
  <si>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</si>
  <si>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</si>
  <si>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</si>
  <si>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</si>
  <si>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</si>
  <si>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</si>
  <si>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</si>
  <si>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</si>
  <si>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</si>
  <si>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</si>
  <si>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</si>
  <si>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</si>
  <si>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</si>
  <si>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</si>
  <si>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</si>
  <si>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</si>
  <si>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</si>
  <si>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</si>
  <si>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</si>
  <si>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</si>
  <si>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</si>
  <si>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</si>
  <si>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</si>
  <si>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</si>
  <si>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</si>
  <si>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</si>
  <si>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</si>
  <si>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</si>
  <si>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</si>
  <si>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</si>
  <si>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</si>
  <si>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</si>
  <si>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</si>
  <si>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</si>
  <si>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</si>
  <si>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</si>
  <si>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</si>
  <si>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</si>
  <si>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</si>
  <si>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</si>
  <si>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</si>
  <si>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</si>
  <si>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</si>
  <si>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</si>
  <si>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</si>
  <si>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</si>
  <si>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</si>
  <si>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</si>
  <si>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</si>
  <si>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</si>
  <si>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</si>
  <si>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</si>
  <si>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</si>
  <si>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</si>
  <si>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</si>
  <si>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</si>
  <si>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</si>
  <si>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</si>
  <si>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</si>
  <si>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</si>
  <si>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</si>
  <si>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</si>
  <si>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</si>
  <si>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</si>
  <si>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</si>
  <si>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</si>
  <si>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</si>
  <si>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</si>
  <si>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</si>
  <si>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</si>
  <si>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</si>
  <si>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</si>
  <si>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</si>
  <si>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</si>
  <si>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</si>
  <si>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</si>
  <si>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</si>
  <si>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</si>
  <si>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</si>
  <si>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</si>
  <si>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</si>
  <si>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</si>
  <si>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</si>
  <si>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</si>
  <si>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</si>
  <si>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</si>
  <si>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</si>
  <si>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</si>
  <si>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</si>
  <si>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</si>
  <si>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</si>
  <si>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</si>
  <si>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</si>
  <si>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</si>
  <si>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</si>
  <si>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</si>
  <si>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</si>
  <si>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</si>
  <si>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</si>
  <si>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</si>
  <si>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</si>
  <si>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</si>
  <si>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</si>
  <si>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</si>
  <si>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</si>
  <si>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</si>
  <si>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</si>
  <si>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</si>
  <si>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</si>
  <si>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</si>
  <si>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</si>
  <si>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</si>
  <si>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</si>
  <si>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</si>
  <si>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</si>
  <si>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</si>
  <si>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</si>
  <si>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</si>
  <si>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</si>
  <si>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</si>
  <si>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</si>
  <si>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</si>
  <si>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</si>
  <si>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</si>
  <si>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</si>
  <si>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</si>
  <si>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</si>
  <si>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</si>
  <si>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</si>
  <si>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</si>
  <si>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</si>
  <si>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</si>
  <si>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</si>
  <si>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</si>
  <si>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</si>
  <si>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</si>
  <si>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</si>
  <si>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</si>
  <si>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</si>
  <si>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</si>
  <si>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</si>
  <si>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</si>
  <si>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</si>
  <si>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</si>
  <si>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</si>
  <si>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</si>
  <si>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</si>
  <si>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</si>
  <si>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</si>
  <si>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</si>
  <si>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</si>
  <si>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</si>
  <si>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</si>
  <si>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</si>
  <si>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</si>
  <si>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</si>
  <si>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</si>
  <si>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</si>
  <si>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</si>
  <si>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</si>
  <si>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</si>
  <si>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利払前税前利益</t>
    <rPh sb="0" eb="2">
      <t>リバライ</t>
    </rPh>
    <rPh sb="2" eb="3">
      <t>マエ</t>
    </rPh>
    <rPh sb="3" eb="4">
      <t>ゼイ</t>
    </rPh>
    <rPh sb="4" eb="5">
      <t>マエ</t>
    </rPh>
    <rPh sb="5" eb="7">
      <t>リエキ</t>
    </rPh>
    <phoneticPr fontId="2"/>
  </si>
  <si>
    <t>利払前税前利益 - EBIT</t>
    <rPh sb="0" eb="2">
      <t>リバライ</t>
    </rPh>
    <rPh sb="2" eb="3">
      <t>マエ</t>
    </rPh>
    <rPh sb="3" eb="4">
      <t>ゼイ</t>
    </rPh>
    <rPh sb="4" eb="5">
      <t>マエ</t>
    </rPh>
    <rPh sb="5" eb="7">
      <t>リエキ</t>
    </rPh>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</si>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</sst>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37">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77" fontId="0" fillId="11" borderId="0" xfId="19" applyNumberFormat="1" applyFont="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08">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7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7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7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7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35" t="s">
        <v>150</v>
      </c>
      <c r="D21" s="136"/>
      <c r="E21" s="136"/>
      <c r="F21" s="136"/>
      <c r="G21" s="136"/>
      <c r="H21" s="136"/>
      <c r="I21" s="136"/>
      <c r="J21" s="136"/>
      <c r="K21" s="136"/>
      <c r="L21" s="35"/>
    </row>
    <row r="22" spans="2:12" ht="22.15" customHeight="1" x14ac:dyDescent="0.35">
      <c r="B22" s="34"/>
      <c r="C22" s="136"/>
      <c r="D22" s="136"/>
      <c r="E22" s="136"/>
      <c r="F22" s="136"/>
      <c r="G22" s="136"/>
      <c r="H22" s="136"/>
      <c r="I22" s="136"/>
      <c r="J22" s="136"/>
      <c r="K22" s="136"/>
      <c r="L22" s="35"/>
    </row>
    <row r="23" spans="2:12" ht="22.15" customHeight="1" x14ac:dyDescent="0.35">
      <c r="B23" s="34"/>
      <c r="C23" s="136"/>
      <c r="D23" s="136"/>
      <c r="E23" s="136"/>
      <c r="F23" s="136"/>
      <c r="G23" s="136"/>
      <c r="H23" s="136"/>
      <c r="I23" s="136"/>
      <c r="J23" s="136"/>
      <c r="K23" s="136"/>
      <c r="L23" s="35"/>
    </row>
    <row r="24" spans="2:12" ht="22.15" customHeight="1" x14ac:dyDescent="0.35">
      <c r="B24" s="34"/>
      <c r="C24" s="136"/>
      <c r="D24" s="136"/>
      <c r="E24" s="136"/>
      <c r="F24" s="136"/>
      <c r="G24" s="136"/>
      <c r="H24" s="136"/>
      <c r="I24" s="136"/>
      <c r="J24" s="136"/>
      <c r="K24" s="136"/>
      <c r="L24" s="35"/>
    </row>
    <row r="25" spans="2:12" ht="22.15" customHeight="1" x14ac:dyDescent="0.35">
      <c r="B25" s="34"/>
      <c r="C25" s="136"/>
      <c r="D25" s="136"/>
      <c r="E25" s="136"/>
      <c r="F25" s="136"/>
      <c r="G25" s="136"/>
      <c r="H25" s="136"/>
      <c r="I25" s="136"/>
      <c r="J25" s="136"/>
      <c r="K25" s="136"/>
      <c r="L25" s="35"/>
    </row>
    <row r="26" spans="2:12" ht="22.15" customHeight="1" x14ac:dyDescent="0.35">
      <c r="B26" s="34"/>
      <c r="C26" s="136"/>
      <c r="D26" s="136"/>
      <c r="E26" s="136"/>
      <c r="F26" s="136"/>
      <c r="G26" s="136"/>
      <c r="H26" s="136"/>
      <c r="I26" s="136"/>
      <c r="J26" s="136"/>
      <c r="K26" s="136"/>
      <c r="L26" s="35"/>
    </row>
    <row r="27" spans="2:12" ht="22.15" customHeight="1" x14ac:dyDescent="0.35">
      <c r="B27" s="34"/>
      <c r="C27" s="136"/>
      <c r="D27" s="136"/>
      <c r="E27" s="136"/>
      <c r="F27" s="136"/>
      <c r="G27" s="136"/>
      <c r="H27" s="136"/>
      <c r="I27" s="136"/>
      <c r="J27" s="136"/>
      <c r="K27" s="136"/>
      <c r="L27" s="35"/>
    </row>
    <row r="28" spans="2:12" ht="22.15" customHeight="1" x14ac:dyDescent="0.35">
      <c r="B28" s="34"/>
      <c r="C28" s="136"/>
      <c r="D28" s="136"/>
      <c r="E28" s="136"/>
      <c r="F28" s="136"/>
      <c r="G28" s="136"/>
      <c r="H28" s="136"/>
      <c r="I28" s="136"/>
      <c r="J28" s="136"/>
      <c r="K28" s="136"/>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72"/>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Q18" sqref="Q1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479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480</v>
      </c>
    </row>
    <row r="19" spans="2:38" x14ac:dyDescent="0.35">
      <c r="C19" s="16" t="s">
        <v>486</v>
      </c>
    </row>
    <row r="20" spans="2:38" x14ac:dyDescent="0.35">
      <c r="D20" s="17" t="s">
        <v>496</v>
      </c>
      <c r="K20" s="59" t="s">
        <v>61</v>
      </c>
      <c r="O20" s="73"/>
      <c r="P20" s="73"/>
      <c r="Q20" s="73"/>
      <c r="R20" s="73"/>
      <c r="S20" s="94">
        <v>1</v>
      </c>
      <c r="T20" s="81">
        <f>S20+1</f>
        <v>2</v>
      </c>
      <c r="U20" s="81">
        <f t="shared" ref="U20:AL20" si="7">T20+1</f>
        <v>3</v>
      </c>
      <c r="V20" s="81">
        <f t="shared" si="7"/>
        <v>4</v>
      </c>
      <c r="W20" s="81">
        <f t="shared" si="7"/>
        <v>5</v>
      </c>
      <c r="X20" s="81">
        <f t="shared" si="7"/>
        <v>6</v>
      </c>
      <c r="Y20" s="81">
        <f t="shared" si="7"/>
        <v>7</v>
      </c>
      <c r="Z20" s="81">
        <f t="shared" si="7"/>
        <v>8</v>
      </c>
      <c r="AA20" s="81">
        <f t="shared" si="7"/>
        <v>9</v>
      </c>
      <c r="AB20" s="81">
        <f t="shared" si="7"/>
        <v>10</v>
      </c>
      <c r="AC20" s="81">
        <f t="shared" si="7"/>
        <v>11</v>
      </c>
      <c r="AD20" s="81">
        <f t="shared" si="7"/>
        <v>12</v>
      </c>
      <c r="AE20" s="81">
        <f t="shared" si="7"/>
        <v>13</v>
      </c>
      <c r="AF20" s="81">
        <f t="shared" si="7"/>
        <v>14</v>
      </c>
      <c r="AG20" s="81">
        <f t="shared" si="7"/>
        <v>15</v>
      </c>
      <c r="AH20" s="81">
        <f t="shared" si="7"/>
        <v>16</v>
      </c>
      <c r="AI20" s="81">
        <f t="shared" si="7"/>
        <v>17</v>
      </c>
      <c r="AJ20" s="81">
        <f t="shared" si="7"/>
        <v>18</v>
      </c>
      <c r="AK20" s="81">
        <f t="shared" si="7"/>
        <v>19</v>
      </c>
      <c r="AL20" s="81">
        <f t="shared" si="7"/>
        <v>20</v>
      </c>
    </row>
    <row r="21" spans="2:38" x14ac:dyDescent="0.35">
      <c r="D21" s="17" t="s">
        <v>497</v>
      </c>
      <c r="K21" s="59" t="s">
        <v>246</v>
      </c>
      <c r="M21" s="131">
        <v>0.05</v>
      </c>
      <c r="N21" s="127"/>
      <c r="O21" s="128"/>
    </row>
    <row r="22" spans="2:38" x14ac:dyDescent="0.35">
      <c r="D22" s="8" t="s">
        <v>486</v>
      </c>
      <c r="E22" s="9"/>
      <c r="F22" s="9"/>
      <c r="G22" s="9"/>
      <c r="H22" s="9"/>
      <c r="I22" s="9"/>
      <c r="J22" s="9"/>
      <c r="K22" s="61" t="s">
        <v>61</v>
      </c>
      <c r="L22" s="62"/>
      <c r="M22" s="9"/>
      <c r="N22" s="9"/>
      <c r="O22" s="76"/>
      <c r="P22" s="76"/>
      <c r="Q22" s="76"/>
      <c r="R22" s="76"/>
      <c r="S22" s="132">
        <f>1/(1+$M21)^S20</f>
        <v>0.95238095238095233</v>
      </c>
      <c r="T22" s="132">
        <f t="shared" ref="T22:AL22" si="8">1/(1+$M21)^T20</f>
        <v>0.90702947845804982</v>
      </c>
      <c r="U22" s="132">
        <f t="shared" si="8"/>
        <v>0.86383759853147601</v>
      </c>
      <c r="V22" s="132">
        <f t="shared" si="8"/>
        <v>0.82270247479188197</v>
      </c>
      <c r="W22" s="132">
        <f t="shared" si="8"/>
        <v>0.78352616646845896</v>
      </c>
      <c r="X22" s="132">
        <f t="shared" si="8"/>
        <v>0.74621539663662761</v>
      </c>
      <c r="Y22" s="132">
        <f t="shared" si="8"/>
        <v>0.71068133013012147</v>
      </c>
      <c r="Z22" s="132">
        <f t="shared" si="8"/>
        <v>0.67683936202868722</v>
      </c>
      <c r="AA22" s="132">
        <f t="shared" si="8"/>
        <v>0.64460891621779726</v>
      </c>
      <c r="AB22" s="132">
        <f t="shared" si="8"/>
        <v>0.61391325354075932</v>
      </c>
      <c r="AC22" s="132">
        <f t="shared" si="8"/>
        <v>0.5846792890864374</v>
      </c>
      <c r="AD22" s="132">
        <f t="shared" si="8"/>
        <v>0.5568374181775595</v>
      </c>
      <c r="AE22" s="132">
        <f t="shared" si="8"/>
        <v>0.53032135064529462</v>
      </c>
      <c r="AF22" s="132">
        <f t="shared" si="8"/>
        <v>0.50506795299551888</v>
      </c>
      <c r="AG22" s="132">
        <f t="shared" si="8"/>
        <v>0.48101709809097021</v>
      </c>
      <c r="AH22" s="132">
        <f t="shared" si="8"/>
        <v>0.45811152199140021</v>
      </c>
      <c r="AI22" s="132">
        <f t="shared" si="8"/>
        <v>0.43629668761085727</v>
      </c>
      <c r="AJ22" s="132">
        <f t="shared" si="8"/>
        <v>0.41552065486748313</v>
      </c>
      <c r="AK22" s="132">
        <f t="shared" si="8"/>
        <v>0.39573395701665059</v>
      </c>
      <c r="AL22" s="132">
        <f t="shared" si="8"/>
        <v>0.37688948287300061</v>
      </c>
    </row>
    <row r="24" spans="2:38" x14ac:dyDescent="0.35">
      <c r="C24" s="16" t="s">
        <v>482</v>
      </c>
    </row>
    <row r="25" spans="2:38" x14ac:dyDescent="0.35">
      <c r="D25" s="17" t="s">
        <v>490</v>
      </c>
      <c r="K25" s="59" t="str">
        <f t="shared" ref="K25:K34" si="9">CurrencyUnit.In</f>
        <v>MMJPY</v>
      </c>
      <c r="L25" s="60">
        <f t="shared" ref="L25:L34" si="10" xml:space="preserve"> SUM(O25:AL25)</f>
        <v>23992.551267519473</v>
      </c>
      <c r="O25" s="73"/>
      <c r="P25" s="73"/>
      <c r="Q25" s="73"/>
      <c r="R25" s="73"/>
      <c r="S25" s="85">
        <f>S$59</f>
        <v>1175.1598611111108</v>
      </c>
      <c r="T25" s="85">
        <f t="shared" ref="T25:AL25" si="11">T$59</f>
        <v>1275.8409335753422</v>
      </c>
      <c r="U25" s="85">
        <f t="shared" si="11"/>
        <v>1157.4360042951296</v>
      </c>
      <c r="V25" s="85">
        <f t="shared" si="11"/>
        <v>1536.684310112754</v>
      </c>
      <c r="W25" s="85">
        <f t="shared" si="11"/>
        <v>401.81630235500086</v>
      </c>
      <c r="X25" s="85">
        <f t="shared" si="11"/>
        <v>313.45938965442701</v>
      </c>
      <c r="Y25" s="85">
        <f t="shared" si="11"/>
        <v>387.7451236849671</v>
      </c>
      <c r="Z25" s="85">
        <f t="shared" si="11"/>
        <v>741.40058077201866</v>
      </c>
      <c r="AA25" s="85">
        <f t="shared" si="11"/>
        <v>1170.4756750947975</v>
      </c>
      <c r="AB25" s="85">
        <f t="shared" si="11"/>
        <v>1436.0240267821835</v>
      </c>
      <c r="AC25" s="85">
        <f t="shared" si="11"/>
        <v>1200.8440430614021</v>
      </c>
      <c r="AD25" s="85">
        <f t="shared" si="11"/>
        <v>1252.9100161826402</v>
      </c>
      <c r="AE25" s="85">
        <f t="shared" si="11"/>
        <v>1546.7429317912317</v>
      </c>
      <c r="AF25" s="85">
        <f t="shared" si="11"/>
        <v>1556.0479774809833</v>
      </c>
      <c r="AG25" s="85">
        <f t="shared" si="11"/>
        <v>1574.5502524666406</v>
      </c>
      <c r="AH25" s="85">
        <f t="shared" si="11"/>
        <v>1473.4751966883389</v>
      </c>
      <c r="AI25" s="85">
        <f t="shared" si="11"/>
        <v>1338.1688819885549</v>
      </c>
      <c r="AJ25" s="85">
        <f t="shared" si="11"/>
        <v>1466.6099770180335</v>
      </c>
      <c r="AK25" s="85">
        <f t="shared" si="11"/>
        <v>1478.5301852288983</v>
      </c>
      <c r="AL25" s="85">
        <f t="shared" si="11"/>
        <v>1508.6295981750231</v>
      </c>
    </row>
    <row r="26" spans="2:38" x14ac:dyDescent="0.35">
      <c r="D26" s="17" t="s">
        <v>493</v>
      </c>
      <c r="K26" s="59" t="str">
        <f t="shared" si="9"/>
        <v>MMJPY</v>
      </c>
      <c r="L26" s="60">
        <f t="shared" si="10"/>
        <v>-7234.8283065118158</v>
      </c>
      <c r="O26" s="73"/>
      <c r="P26" s="73"/>
      <c r="Q26" s="73"/>
      <c r="R26" s="73"/>
      <c r="S26" s="85">
        <f>0-S$72</f>
        <v>-232.26801000000006</v>
      </c>
      <c r="T26" s="85">
        <f t="shared" ref="T26:AL26" si="12">0-T$72</f>
        <v>-431.3714342083332</v>
      </c>
      <c r="U26" s="85">
        <f t="shared" si="12"/>
        <v>-406.07676605504366</v>
      </c>
      <c r="V26" s="85">
        <f t="shared" si="12"/>
        <v>-336.27910984236814</v>
      </c>
      <c r="W26" s="85">
        <f t="shared" si="12"/>
        <v>-528.59565137720369</v>
      </c>
      <c r="X26" s="85">
        <f t="shared" si="12"/>
        <v>50.712140206610755</v>
      </c>
      <c r="Y26" s="85">
        <f t="shared" si="12"/>
        <v>-82.453821777727697</v>
      </c>
      <c r="Z26" s="85">
        <f t="shared" si="12"/>
        <v>-130.10070275241262</v>
      </c>
      <c r="AA26" s="85">
        <f t="shared" si="12"/>
        <v>-281.16150831241976</v>
      </c>
      <c r="AB26" s="85">
        <f t="shared" si="12"/>
        <v>-424.09104865484449</v>
      </c>
      <c r="AC26" s="85">
        <f t="shared" si="12"/>
        <v>-480.36600964404346</v>
      </c>
      <c r="AD26" s="85">
        <f t="shared" si="12"/>
        <v>-331.69239047774971</v>
      </c>
      <c r="AE26" s="85">
        <f t="shared" si="12"/>
        <v>-391.61234743998602</v>
      </c>
      <c r="AF26" s="85">
        <f t="shared" si="12"/>
        <v>-518.5985050941506</v>
      </c>
      <c r="AG26" s="85">
        <f t="shared" si="12"/>
        <v>-477.88649319977804</v>
      </c>
      <c r="AH26" s="85">
        <f t="shared" si="12"/>
        <v>-484.95998560558951</v>
      </c>
      <c r="AI26" s="85">
        <f t="shared" si="12"/>
        <v>-435.70351418631145</v>
      </c>
      <c r="AJ26" s="85">
        <f t="shared" si="12"/>
        <v>-389.03191488435863</v>
      </c>
      <c r="AK26" s="85">
        <f t="shared" si="12"/>
        <v>-468.74030661193513</v>
      </c>
      <c r="AL26" s="85">
        <f t="shared" si="12"/>
        <v>-454.5509265941721</v>
      </c>
    </row>
    <row r="27" spans="2:38" x14ac:dyDescent="0.35">
      <c r="D27" s="17" t="s">
        <v>466</v>
      </c>
      <c r="K27" s="59" t="str">
        <f t="shared" si="9"/>
        <v>MMJPY</v>
      </c>
      <c r="L27" s="60">
        <f t="shared" si="10"/>
        <v>0</v>
      </c>
      <c r="O27" s="73"/>
      <c r="P27" s="73"/>
      <c r="Q27" s="73"/>
      <c r="R27" s="73"/>
      <c r="S27" s="85">
        <f>'Financial Statement'!R60-'Financial Statement'!S60</f>
        <v>0</v>
      </c>
      <c r="T27" s="85">
        <f>'Financial Statement'!S60-'Financial Statement'!T60</f>
        <v>0</v>
      </c>
      <c r="U27" s="85">
        <f>'Financial Statement'!T60-'Financial Statement'!U60</f>
        <v>0</v>
      </c>
      <c r="V27" s="85">
        <f>'Financial Statement'!U60-'Financial Statement'!V60</f>
        <v>0</v>
      </c>
      <c r="W27" s="85">
        <f>'Financial Statement'!V60-'Financial Statement'!W60</f>
        <v>0</v>
      </c>
      <c r="X27" s="85">
        <f>'Financial Statement'!W60-'Financial Statement'!X60</f>
        <v>0</v>
      </c>
      <c r="Y27" s="85">
        <f>'Financial Statement'!X60-'Financial Statement'!Y60</f>
        <v>0</v>
      </c>
      <c r="Z27" s="85">
        <f>'Financial Statement'!Y60-'Financial Statement'!Z60</f>
        <v>0</v>
      </c>
      <c r="AA27" s="85">
        <f>'Financial Statement'!Z60-'Financial Statement'!AA60</f>
        <v>0</v>
      </c>
      <c r="AB27" s="85">
        <f>'Financial Statement'!AA60-'Financial Statement'!AB60</f>
        <v>0</v>
      </c>
      <c r="AC27" s="85">
        <f>'Financial Statement'!AB60-'Financial Statement'!AC60</f>
        <v>0</v>
      </c>
      <c r="AD27" s="85">
        <f>'Financial Statement'!AC60-'Financial Statement'!AD60</f>
        <v>0</v>
      </c>
      <c r="AE27" s="85">
        <f>'Financial Statement'!AD60-'Financial Statement'!AE60</f>
        <v>0</v>
      </c>
      <c r="AF27" s="85">
        <f>'Financial Statement'!AE60-'Financial Statement'!AF60</f>
        <v>0</v>
      </c>
      <c r="AG27" s="85">
        <f>'Financial Statement'!AF60-'Financial Statement'!AG60</f>
        <v>0</v>
      </c>
      <c r="AH27" s="85">
        <f>'Financial Statement'!AG60-'Financial Statement'!AH60</f>
        <v>0</v>
      </c>
      <c r="AI27" s="85">
        <f>'Financial Statement'!AH60-'Financial Statement'!AI60</f>
        <v>0</v>
      </c>
      <c r="AJ27" s="85">
        <f>'Financial Statement'!AI60-'Financial Statement'!AJ60</f>
        <v>0</v>
      </c>
      <c r="AK27" s="85">
        <f>'Financial Statement'!AJ60-'Financial Statement'!AK60</f>
        <v>0</v>
      </c>
      <c r="AL27" s="85">
        <f>'Financial Statement'!AK60-'Financial Statement'!AL60</f>
        <v>0</v>
      </c>
    </row>
    <row r="28" spans="2:38" x14ac:dyDescent="0.35">
      <c r="D28" s="17" t="s">
        <v>467</v>
      </c>
      <c r="K28" s="59" t="str">
        <f t="shared" si="9"/>
        <v>MMJPY</v>
      </c>
      <c r="L28" s="60">
        <f t="shared" si="10"/>
        <v>674.73566400563789</v>
      </c>
      <c r="O28" s="73"/>
      <c r="P28" s="73"/>
      <c r="Q28" s="73"/>
      <c r="R28" s="73"/>
      <c r="S28" s="85">
        <f>'Financial Statement'!R61-'Financial Statement'!S61</f>
        <v>-207.5103932663194</v>
      </c>
      <c r="T28" s="85">
        <f>'Financial Statement'!S61-'Financial Statement'!T61</f>
        <v>-1133.7049296946191</v>
      </c>
      <c r="U28" s="85">
        <f>'Financial Statement'!T61-'Financial Statement'!U61</f>
        <v>-1926.7963431635444</v>
      </c>
      <c r="V28" s="85">
        <f>'Financial Statement'!U61-'Financial Statement'!V61</f>
        <v>15.244208281267674</v>
      </c>
      <c r="W28" s="85">
        <f>'Financial Statement'!V61-'Financial Statement'!W61</f>
        <v>642.01565099228173</v>
      </c>
      <c r="X28" s="85">
        <f>'Financial Statement'!W61-'Financial Statement'!X61</f>
        <v>150.96660054122094</v>
      </c>
      <c r="Y28" s="85">
        <f>'Financial Statement'!X61-'Financial Statement'!Y61</f>
        <v>237.09500158835272</v>
      </c>
      <c r="Z28" s="85">
        <f>'Financial Statement'!Y61-'Financial Statement'!Z61</f>
        <v>212.38801740268491</v>
      </c>
      <c r="AA28" s="85">
        <f>'Financial Statement'!Z61-'Financial Statement'!AA61</f>
        <v>313.5964856511514</v>
      </c>
      <c r="AB28" s="85">
        <f>'Financial Statement'!AA61-'Financial Statement'!AB61</f>
        <v>360.6186750048455</v>
      </c>
      <c r="AC28" s="85">
        <f>'Financial Statement'!AB61-'Financial Statement'!AC61</f>
        <v>412.50947931891278</v>
      </c>
      <c r="AD28" s="85">
        <f>'Financial Statement'!AC61-'Financial Statement'!AD61</f>
        <v>275.75276392338765</v>
      </c>
      <c r="AE28" s="85">
        <f>'Financial Statement'!AD61-'Financial Statement'!AE61</f>
        <v>247.23167871337319</v>
      </c>
      <c r="AF28" s="85">
        <f>'Financial Statement'!AE61-'Financial Statement'!AF61</f>
        <v>317.66539718276795</v>
      </c>
      <c r="AG28" s="85">
        <f>'Financial Statement'!AF61-'Financial Statement'!AG61</f>
        <v>281.86109422481354</v>
      </c>
      <c r="AH28" s="85">
        <f>'Financial Statement'!AG61-'Financial Statement'!AH61</f>
        <v>327.00543004797998</v>
      </c>
      <c r="AI28" s="85">
        <f>'Financial Statement'!AH61-'Financial Statement'!AI61</f>
        <v>199.68085783322317</v>
      </c>
      <c r="AJ28" s="85">
        <f>'Financial Statement'!AI61-'Financial Statement'!AJ61</f>
        <v>-58.1164422266163</v>
      </c>
      <c r="AK28" s="85">
        <f>'Financial Statement'!AJ61-'Financial Statement'!AK61</f>
        <v>14.972803793201138</v>
      </c>
      <c r="AL28" s="85">
        <f>'Financial Statement'!AK61-'Financial Statement'!AL61</f>
        <v>-7.7403721427272103</v>
      </c>
    </row>
    <row r="29" spans="2:38" x14ac:dyDescent="0.35">
      <c r="D29" s="17" t="s">
        <v>468</v>
      </c>
      <c r="K29" s="59" t="str">
        <f t="shared" si="9"/>
        <v>MMJPY</v>
      </c>
      <c r="L29" s="60">
        <f t="shared" si="10"/>
        <v>0</v>
      </c>
      <c r="O29" s="73"/>
      <c r="P29" s="73"/>
      <c r="Q29" s="73"/>
      <c r="R29" s="73"/>
      <c r="S29" s="85">
        <f>'Financial Statement'!R62-'Financial Statement'!S62</f>
        <v>0</v>
      </c>
      <c r="T29" s="85">
        <f>'Financial Statement'!S62-'Financial Statement'!T62</f>
        <v>0</v>
      </c>
      <c r="U29" s="85">
        <f>'Financial Statement'!T62-'Financial Statement'!U62</f>
        <v>0</v>
      </c>
      <c r="V29" s="85">
        <f>'Financial Statement'!U62-'Financial Statement'!V62</f>
        <v>0</v>
      </c>
      <c r="W29" s="85">
        <f>'Financial Statement'!V62-'Financial Statement'!W62</f>
        <v>0</v>
      </c>
      <c r="X29" s="85">
        <f>'Financial Statement'!W62-'Financial Statement'!X62</f>
        <v>0</v>
      </c>
      <c r="Y29" s="85">
        <f>'Financial Statement'!X62-'Financial Statement'!Y62</f>
        <v>0</v>
      </c>
      <c r="Z29" s="85">
        <f>'Financial Statement'!Y62-'Financial Statement'!Z62</f>
        <v>0</v>
      </c>
      <c r="AA29" s="85">
        <f>'Financial Statement'!Z62-'Financial Statement'!AA62</f>
        <v>0</v>
      </c>
      <c r="AB29" s="85">
        <f>'Financial Statement'!AA62-'Financial Statement'!AB62</f>
        <v>0</v>
      </c>
      <c r="AC29" s="85">
        <f>'Financial Statement'!AB62-'Financial Statement'!AC62</f>
        <v>0</v>
      </c>
      <c r="AD29" s="85">
        <f>'Financial Statement'!AC62-'Financial Statement'!AD62</f>
        <v>0</v>
      </c>
      <c r="AE29" s="85">
        <f>'Financial Statement'!AD62-'Financial Statement'!AE62</f>
        <v>0</v>
      </c>
      <c r="AF29" s="85">
        <f>'Financial Statement'!AE62-'Financial Statement'!AF62</f>
        <v>0</v>
      </c>
      <c r="AG29" s="85">
        <f>'Financial Statement'!AF62-'Financial Statement'!AG62</f>
        <v>0</v>
      </c>
      <c r="AH29" s="85">
        <f>'Financial Statement'!AG62-'Financial Statement'!AH62</f>
        <v>0</v>
      </c>
      <c r="AI29" s="85">
        <f>'Financial Statement'!AH62-'Financial Statement'!AI62</f>
        <v>0</v>
      </c>
      <c r="AJ29" s="85">
        <f>'Financial Statement'!AI62-'Financial Statement'!AJ62</f>
        <v>0</v>
      </c>
      <c r="AK29" s="85">
        <f>'Financial Statement'!AJ62-'Financial Statement'!AK62</f>
        <v>0</v>
      </c>
      <c r="AL29" s="85">
        <f>'Financial Statement'!AK62-'Financial Statement'!AL62</f>
        <v>0</v>
      </c>
    </row>
    <row r="30" spans="2:38" x14ac:dyDescent="0.35">
      <c r="D30" s="17" t="s">
        <v>469</v>
      </c>
      <c r="K30" s="59" t="str">
        <f t="shared" si="9"/>
        <v>MMJPY</v>
      </c>
      <c r="L30" s="60">
        <f t="shared" si="10"/>
        <v>0</v>
      </c>
      <c r="O30" s="73"/>
      <c r="P30" s="73"/>
      <c r="Q30" s="73"/>
      <c r="R30" s="73"/>
      <c r="S30" s="85">
        <f>'Financial Statement'!S70-'Financial Statement'!R70</f>
        <v>0</v>
      </c>
      <c r="T30" s="85">
        <f>'Financial Statement'!T70-'Financial Statement'!S70</f>
        <v>0</v>
      </c>
      <c r="U30" s="85">
        <f>'Financial Statement'!U70-'Financial Statement'!T70</f>
        <v>0</v>
      </c>
      <c r="V30" s="85">
        <f>'Financial Statement'!V70-'Financial Statement'!U70</f>
        <v>0</v>
      </c>
      <c r="W30" s="85">
        <f>'Financial Statement'!W70-'Financial Statement'!V70</f>
        <v>0</v>
      </c>
      <c r="X30" s="85">
        <f>'Financial Statement'!X70-'Financial Statement'!W70</f>
        <v>0</v>
      </c>
      <c r="Y30" s="85">
        <f>'Financial Statement'!Y70-'Financial Statement'!X70</f>
        <v>0</v>
      </c>
      <c r="Z30" s="85">
        <f>'Financial Statement'!Z70-'Financial Statement'!Y70</f>
        <v>0</v>
      </c>
      <c r="AA30" s="85">
        <f>'Financial Statement'!AA70-'Financial Statement'!Z70</f>
        <v>0</v>
      </c>
      <c r="AB30" s="85">
        <f>'Financial Statement'!AB70-'Financial Statement'!AA70</f>
        <v>0</v>
      </c>
      <c r="AC30" s="85">
        <f>'Financial Statement'!AC70-'Financial Statement'!AB70</f>
        <v>0</v>
      </c>
      <c r="AD30" s="85">
        <f>'Financial Statement'!AD70-'Financial Statement'!AC70</f>
        <v>0</v>
      </c>
      <c r="AE30" s="85">
        <f>'Financial Statement'!AE70-'Financial Statement'!AD70</f>
        <v>0</v>
      </c>
      <c r="AF30" s="85">
        <f>'Financial Statement'!AF70-'Financial Statement'!AE70</f>
        <v>0</v>
      </c>
      <c r="AG30" s="85">
        <f>'Financial Statement'!AG70-'Financial Statement'!AF70</f>
        <v>0</v>
      </c>
      <c r="AH30" s="85">
        <f>'Financial Statement'!AH70-'Financial Statement'!AG70</f>
        <v>0</v>
      </c>
      <c r="AI30" s="85">
        <f>'Financial Statement'!AI70-'Financial Statement'!AH70</f>
        <v>0</v>
      </c>
      <c r="AJ30" s="85">
        <f>'Financial Statement'!AJ70-'Financial Statement'!AI70</f>
        <v>0</v>
      </c>
      <c r="AK30" s="85">
        <f>'Financial Statement'!AK70-'Financial Statement'!AJ70</f>
        <v>0</v>
      </c>
      <c r="AL30" s="85">
        <f>'Financial Statement'!AL70-'Financial Statement'!AK70</f>
        <v>0</v>
      </c>
    </row>
    <row r="31" spans="2:38" x14ac:dyDescent="0.35">
      <c r="D31" s="17" t="s">
        <v>470</v>
      </c>
      <c r="K31" s="59" t="str">
        <f t="shared" si="9"/>
        <v>MMJPY</v>
      </c>
      <c r="L31" s="60">
        <f t="shared" si="10"/>
        <v>0</v>
      </c>
      <c r="O31" s="73"/>
      <c r="P31" s="73"/>
      <c r="Q31" s="73"/>
      <c r="R31" s="73"/>
      <c r="S31" s="85">
        <f>'Financial Statement'!S73-'Financial Statement'!R73</f>
        <v>0</v>
      </c>
      <c r="T31" s="85">
        <f>'Financial Statement'!T73-'Financial Statement'!S73</f>
        <v>0</v>
      </c>
      <c r="U31" s="85">
        <f>'Financial Statement'!U73-'Financial Statement'!T73</f>
        <v>0</v>
      </c>
      <c r="V31" s="85">
        <f>'Financial Statement'!V73-'Financial Statement'!U73</f>
        <v>0</v>
      </c>
      <c r="W31" s="85">
        <f>'Financial Statement'!W73-'Financial Statement'!V73</f>
        <v>0</v>
      </c>
      <c r="X31" s="85">
        <f>'Financial Statement'!X73-'Financial Statement'!W73</f>
        <v>0</v>
      </c>
      <c r="Y31" s="85">
        <f>'Financial Statement'!Y73-'Financial Statement'!X73</f>
        <v>0</v>
      </c>
      <c r="Z31" s="85">
        <f>'Financial Statement'!Z73-'Financial Statement'!Y73</f>
        <v>0</v>
      </c>
      <c r="AA31" s="85">
        <f>'Financial Statement'!AA73-'Financial Statement'!Z73</f>
        <v>0</v>
      </c>
      <c r="AB31" s="85">
        <f>'Financial Statement'!AB73-'Financial Statement'!AA73</f>
        <v>0</v>
      </c>
      <c r="AC31" s="85">
        <f>'Financial Statement'!AC73-'Financial Statement'!AB73</f>
        <v>0</v>
      </c>
      <c r="AD31" s="85">
        <f>'Financial Statement'!AD73-'Financial Statement'!AC73</f>
        <v>0</v>
      </c>
      <c r="AE31" s="85">
        <f>'Financial Statement'!AE73-'Financial Statement'!AD73</f>
        <v>0</v>
      </c>
      <c r="AF31" s="85">
        <f>'Financial Statement'!AF73-'Financial Statement'!AE73</f>
        <v>0</v>
      </c>
      <c r="AG31" s="85">
        <f>'Financial Statement'!AG73-'Financial Statement'!AF73</f>
        <v>0</v>
      </c>
      <c r="AH31" s="85">
        <f>'Financial Statement'!AH73-'Financial Statement'!AG73</f>
        <v>0</v>
      </c>
      <c r="AI31" s="85">
        <f>'Financial Statement'!AI73-'Financial Statement'!AH73</f>
        <v>0</v>
      </c>
      <c r="AJ31" s="85">
        <f>'Financial Statement'!AJ73-'Financial Statement'!AI73</f>
        <v>0</v>
      </c>
      <c r="AK31" s="85">
        <f>'Financial Statement'!AK73-'Financial Statement'!AJ73</f>
        <v>0</v>
      </c>
      <c r="AL31" s="85">
        <f>'Financial Statement'!AL73-'Financial Statement'!AK73</f>
        <v>0</v>
      </c>
    </row>
    <row r="32" spans="2:38" x14ac:dyDescent="0.35">
      <c r="D32" s="17" t="s">
        <v>205</v>
      </c>
      <c r="K32" s="59" t="str">
        <f t="shared" si="9"/>
        <v>MMJPY</v>
      </c>
      <c r="L32" s="60">
        <f t="shared" si="10"/>
        <v>4747.3055555555538</v>
      </c>
      <c r="O32" s="73"/>
      <c r="P32" s="73"/>
      <c r="Q32" s="73"/>
      <c r="R32" s="73"/>
      <c r="S32" s="85">
        <f>'Forecast Logic'!S$51</f>
        <v>137.19999999999999</v>
      </c>
      <c r="T32" s="85">
        <f>'Forecast Logic'!T$51</f>
        <v>137.19999999999999</v>
      </c>
      <c r="U32" s="85">
        <f>'Forecast Logic'!U$51</f>
        <v>267.2</v>
      </c>
      <c r="V32" s="85">
        <f>'Forecast Logic'!V$51</f>
        <v>617.20000000000005</v>
      </c>
      <c r="W32" s="85">
        <f>'Forecast Logic'!W$51</f>
        <v>826.82777777777778</v>
      </c>
      <c r="X32" s="85">
        <f>'Forecast Logic'!X$51</f>
        <v>804.33333333333326</v>
      </c>
      <c r="Y32" s="85">
        <f>'Forecast Logic'!Y$51</f>
        <v>804.33333333333326</v>
      </c>
      <c r="Z32" s="85">
        <f>'Forecast Logic'!Z$51</f>
        <v>674.33333333333326</v>
      </c>
      <c r="AA32" s="85">
        <f>'Forecast Logic'!AA$51</f>
        <v>309.36111111111109</v>
      </c>
      <c r="AB32" s="85">
        <f>'Forecast Logic'!AB$51</f>
        <v>68.400000000000006</v>
      </c>
      <c r="AC32" s="85">
        <f>'Forecast Logic'!AC$51</f>
        <v>68.400000000000006</v>
      </c>
      <c r="AD32" s="85">
        <f>'Forecast Logic'!AD$51</f>
        <v>32.516666666666666</v>
      </c>
      <c r="AE32" s="85">
        <f>'Forecast Logic'!AE$51</f>
        <v>0</v>
      </c>
      <c r="AF32" s="85">
        <f>'Forecast Logic'!AF$51</f>
        <v>0</v>
      </c>
      <c r="AG32" s="85">
        <f>'Forecast Logic'!AG$51</f>
        <v>0</v>
      </c>
      <c r="AH32" s="85">
        <f>'Forecast Logic'!AH$51</f>
        <v>0</v>
      </c>
      <c r="AI32" s="85">
        <f>'Forecast Logic'!AI$51</f>
        <v>0</v>
      </c>
      <c r="AJ32" s="85">
        <f>'Forecast Logic'!AJ$51</f>
        <v>0</v>
      </c>
      <c r="AK32" s="85">
        <f>'Forecast Logic'!AK$51</f>
        <v>0</v>
      </c>
      <c r="AL32" s="85">
        <f>'Forecast Logic'!AL$51</f>
        <v>0</v>
      </c>
    </row>
    <row r="33" spans="3:38" x14ac:dyDescent="0.35">
      <c r="D33" s="17" t="s">
        <v>471</v>
      </c>
      <c r="K33" s="59" t="str">
        <f t="shared" si="9"/>
        <v>MMJPY</v>
      </c>
      <c r="L33" s="60">
        <f t="shared" si="10"/>
        <v>193.99999999999997</v>
      </c>
      <c r="O33" s="73"/>
      <c r="P33" s="73"/>
      <c r="Q33" s="73"/>
      <c r="R33" s="73"/>
      <c r="S33" s="85">
        <f>0-'Forecast Logic'!S$203</f>
        <v>17.636363636363637</v>
      </c>
      <c r="T33" s="85">
        <f>0-'Forecast Logic'!T$203</f>
        <v>17.636363636363637</v>
      </c>
      <c r="U33" s="85">
        <f>0-'Forecast Logic'!U$203</f>
        <v>17.636363636363637</v>
      </c>
      <c r="V33" s="85">
        <f>0-'Forecast Logic'!V$203</f>
        <v>17.636363636363637</v>
      </c>
      <c r="W33" s="85">
        <f>0-'Forecast Logic'!W$203</f>
        <v>17.636363636363637</v>
      </c>
      <c r="X33" s="85">
        <f>0-'Forecast Logic'!X$203</f>
        <v>17.636363636363637</v>
      </c>
      <c r="Y33" s="85">
        <f>0-'Forecast Logic'!Y$203</f>
        <v>17.636363636363637</v>
      </c>
      <c r="Z33" s="85">
        <f>0-'Forecast Logic'!Z$203</f>
        <v>17.636363636363637</v>
      </c>
      <c r="AA33" s="85">
        <f>0-'Forecast Logic'!AA$203</f>
        <v>17.636363636363637</v>
      </c>
      <c r="AB33" s="85">
        <f>0-'Forecast Logic'!AB$203</f>
        <v>17.636363636363637</v>
      </c>
      <c r="AC33" s="85">
        <f>0-'Forecast Logic'!AC$203</f>
        <v>17.636363636363637</v>
      </c>
      <c r="AD33" s="85">
        <f>0-'Forecast Logic'!AD$203</f>
        <v>0</v>
      </c>
      <c r="AE33" s="85">
        <f>0-'Forecast Logic'!AE$203</f>
        <v>0</v>
      </c>
      <c r="AF33" s="85">
        <f>0-'Forecast Logic'!AF$203</f>
        <v>0</v>
      </c>
      <c r="AG33" s="85">
        <f>0-'Forecast Logic'!AG$203</f>
        <v>0</v>
      </c>
      <c r="AH33" s="85">
        <f>0-'Forecast Logic'!AH$203</f>
        <v>0</v>
      </c>
      <c r="AI33" s="85">
        <f>0-'Forecast Logic'!AI$203</f>
        <v>0</v>
      </c>
      <c r="AJ33" s="85">
        <f>0-'Forecast Logic'!AJ$203</f>
        <v>0</v>
      </c>
      <c r="AK33" s="85">
        <f>0-'Forecast Logic'!AK$203</f>
        <v>0</v>
      </c>
      <c r="AL33" s="85">
        <f>0-'Forecast Logic'!AL$203</f>
        <v>0</v>
      </c>
    </row>
    <row r="34" spans="3:38" x14ac:dyDescent="0.35">
      <c r="D34" s="17" t="s">
        <v>399</v>
      </c>
      <c r="K34" s="59" t="str">
        <f t="shared" si="9"/>
        <v>MMJPY</v>
      </c>
      <c r="L34" s="60">
        <f t="shared" si="10"/>
        <v>-3500</v>
      </c>
      <c r="O34" s="73"/>
      <c r="P34" s="73"/>
      <c r="Q34" s="73"/>
      <c r="R34" s="73"/>
      <c r="S34" s="85">
        <f>0-'Forecast Logic'!S$185</f>
        <v>0</v>
      </c>
      <c r="T34" s="85">
        <f>0-'Forecast Logic'!T$185</f>
        <v>0</v>
      </c>
      <c r="U34" s="85">
        <f>0-'Forecast Logic'!U$185</f>
        <v>-1300</v>
      </c>
      <c r="V34" s="85">
        <f>0-'Forecast Logic'!V$185</f>
        <v>-2200</v>
      </c>
      <c r="W34" s="85">
        <f>0-'Forecast Logic'!W$185</f>
        <v>0</v>
      </c>
      <c r="X34" s="85">
        <f>0-'Forecast Logic'!X$185</f>
        <v>0</v>
      </c>
      <c r="Y34" s="85">
        <f>0-'Forecast Logic'!Y$185</f>
        <v>0</v>
      </c>
      <c r="Z34" s="85">
        <f>0-'Forecast Logic'!Z$185</f>
        <v>0</v>
      </c>
      <c r="AA34" s="85">
        <f>0-'Forecast Logic'!AA$185</f>
        <v>0</v>
      </c>
      <c r="AB34" s="85">
        <f>0-'Forecast Logic'!AB$185</f>
        <v>0</v>
      </c>
      <c r="AC34" s="85">
        <f>0-'Forecast Logic'!AC$185</f>
        <v>0</v>
      </c>
      <c r="AD34" s="85">
        <f>0-'Forecast Logic'!AD$185</f>
        <v>0</v>
      </c>
      <c r="AE34" s="85">
        <f>0-'Forecast Logic'!AE$185</f>
        <v>0</v>
      </c>
      <c r="AF34" s="85">
        <f>0-'Forecast Logic'!AF$185</f>
        <v>0</v>
      </c>
      <c r="AG34" s="85">
        <f>0-'Forecast Logic'!AG$185</f>
        <v>0</v>
      </c>
      <c r="AH34" s="85">
        <f>0-'Forecast Logic'!AH$185</f>
        <v>0</v>
      </c>
      <c r="AI34" s="85">
        <f>0-'Forecast Logic'!AI$185</f>
        <v>0</v>
      </c>
      <c r="AJ34" s="85">
        <f>0-'Forecast Logic'!AJ$185</f>
        <v>0</v>
      </c>
      <c r="AK34" s="85">
        <f>0-'Forecast Logic'!AK$185</f>
        <v>0</v>
      </c>
      <c r="AL34" s="85">
        <f>0-'Forecast Logic'!AL$185</f>
        <v>0</v>
      </c>
    </row>
    <row r="35" spans="3:38" x14ac:dyDescent="0.35">
      <c r="D35" s="8" t="s">
        <v>485</v>
      </c>
      <c r="E35" s="9"/>
      <c r="F35" s="9"/>
      <c r="G35" s="9"/>
      <c r="H35" s="9"/>
      <c r="I35" s="9"/>
      <c r="J35" s="9"/>
      <c r="K35" s="61" t="str">
        <f t="shared" ref="K35:K37" si="13">CurrencyUnit.In</f>
        <v>MMJPY</v>
      </c>
      <c r="L35" s="62">
        <f t="shared" ref="L35" si="14" xml:space="preserve"> SUM(O35:AL35)</f>
        <v>18873.764180568854</v>
      </c>
      <c r="M35" s="9"/>
      <c r="N35" s="9"/>
      <c r="O35" s="76"/>
      <c r="P35" s="76"/>
      <c r="Q35" s="76"/>
      <c r="R35" s="76"/>
      <c r="S35" s="124">
        <f>SUM(S25:S34)</f>
        <v>890.21782148115506</v>
      </c>
      <c r="T35" s="124">
        <f t="shared" ref="T35:AL35" si="15">SUM(T25:T34)</f>
        <v>-134.39906669124645</v>
      </c>
      <c r="U35" s="124">
        <f t="shared" si="15"/>
        <v>-2190.6007412870949</v>
      </c>
      <c r="V35" s="124">
        <f t="shared" si="15"/>
        <v>-349.51422781198266</v>
      </c>
      <c r="W35" s="124">
        <f t="shared" si="15"/>
        <v>1359.7004433842205</v>
      </c>
      <c r="X35" s="124">
        <f t="shared" si="15"/>
        <v>1337.1078273719556</v>
      </c>
      <c r="Y35" s="124">
        <f t="shared" si="15"/>
        <v>1364.3560004652891</v>
      </c>
      <c r="Z35" s="124">
        <f t="shared" si="15"/>
        <v>1515.6575923919879</v>
      </c>
      <c r="AA35" s="124">
        <f t="shared" si="15"/>
        <v>1529.9081271810039</v>
      </c>
      <c r="AB35" s="124">
        <f t="shared" si="15"/>
        <v>1458.5880167685484</v>
      </c>
      <c r="AC35" s="124">
        <f t="shared" si="15"/>
        <v>1219.0238763726352</v>
      </c>
      <c r="AD35" s="124">
        <f t="shared" si="15"/>
        <v>1229.4870562949448</v>
      </c>
      <c r="AE35" s="124">
        <f t="shared" si="15"/>
        <v>1402.3622630646189</v>
      </c>
      <c r="AF35" s="124">
        <f t="shared" si="15"/>
        <v>1355.1148695696006</v>
      </c>
      <c r="AG35" s="124">
        <f t="shared" si="15"/>
        <v>1378.5248534916761</v>
      </c>
      <c r="AH35" s="124">
        <f t="shared" si="15"/>
        <v>1315.5206411307295</v>
      </c>
      <c r="AI35" s="124">
        <f t="shared" si="15"/>
        <v>1102.1462256354666</v>
      </c>
      <c r="AJ35" s="124">
        <f t="shared" si="15"/>
        <v>1019.4616199070585</v>
      </c>
      <c r="AK35" s="124">
        <f t="shared" si="15"/>
        <v>1024.7626824101644</v>
      </c>
      <c r="AL35" s="124">
        <f t="shared" si="15"/>
        <v>1046.3382994381238</v>
      </c>
    </row>
    <row r="36" spans="3:38" x14ac:dyDescent="0.35">
      <c r="D36" s="17" t="s">
        <v>486</v>
      </c>
      <c r="K36" s="59" t="s">
        <v>61</v>
      </c>
      <c r="L36" s="60"/>
      <c r="O36" s="73"/>
      <c r="P36" s="73"/>
      <c r="Q36" s="73"/>
      <c r="R36" s="73"/>
      <c r="S36" s="129">
        <f>S22</f>
        <v>0.95238095238095233</v>
      </c>
      <c r="T36" s="129">
        <f t="shared" ref="T36:AL36" si="16">T22</f>
        <v>0.90702947845804982</v>
      </c>
      <c r="U36" s="129">
        <f t="shared" si="16"/>
        <v>0.86383759853147601</v>
      </c>
      <c r="V36" s="129">
        <f t="shared" si="16"/>
        <v>0.82270247479188197</v>
      </c>
      <c r="W36" s="129">
        <f t="shared" si="16"/>
        <v>0.78352616646845896</v>
      </c>
      <c r="X36" s="129">
        <f t="shared" si="16"/>
        <v>0.74621539663662761</v>
      </c>
      <c r="Y36" s="129">
        <f t="shared" si="16"/>
        <v>0.71068133013012147</v>
      </c>
      <c r="Z36" s="129">
        <f t="shared" si="16"/>
        <v>0.67683936202868722</v>
      </c>
      <c r="AA36" s="129">
        <f t="shared" si="16"/>
        <v>0.64460891621779726</v>
      </c>
      <c r="AB36" s="129">
        <f t="shared" si="16"/>
        <v>0.61391325354075932</v>
      </c>
      <c r="AC36" s="129">
        <f t="shared" si="16"/>
        <v>0.5846792890864374</v>
      </c>
      <c r="AD36" s="129">
        <f t="shared" si="16"/>
        <v>0.5568374181775595</v>
      </c>
      <c r="AE36" s="129">
        <f t="shared" si="16"/>
        <v>0.53032135064529462</v>
      </c>
      <c r="AF36" s="129">
        <f t="shared" si="16"/>
        <v>0.50506795299551888</v>
      </c>
      <c r="AG36" s="129">
        <f t="shared" si="16"/>
        <v>0.48101709809097021</v>
      </c>
      <c r="AH36" s="129">
        <f t="shared" si="16"/>
        <v>0.45811152199140021</v>
      </c>
      <c r="AI36" s="129">
        <f t="shared" si="16"/>
        <v>0.43629668761085727</v>
      </c>
      <c r="AJ36" s="129">
        <f t="shared" si="16"/>
        <v>0.41552065486748313</v>
      </c>
      <c r="AK36" s="129">
        <f t="shared" si="16"/>
        <v>0.39573395701665059</v>
      </c>
      <c r="AL36" s="129">
        <f t="shared" si="16"/>
        <v>0.37688948287300061</v>
      </c>
    </row>
    <row r="37" spans="3:38" x14ac:dyDescent="0.35">
      <c r="D37" s="8" t="s">
        <v>487</v>
      </c>
      <c r="E37" s="9"/>
      <c r="F37" s="9"/>
      <c r="G37" s="9"/>
      <c r="H37" s="9"/>
      <c r="I37" s="9"/>
      <c r="J37" s="9"/>
      <c r="K37" s="61" t="str">
        <f t="shared" si="13"/>
        <v>MMJPY</v>
      </c>
      <c r="L37" s="62">
        <f t="shared" ref="L37" si="17" xml:space="preserve"> SUM(O37:AL37)</f>
        <v>10281.899132216866</v>
      </c>
      <c r="M37" s="9"/>
      <c r="N37" s="9"/>
      <c r="O37" s="76"/>
      <c r="P37" s="76"/>
      <c r="Q37" s="76"/>
      <c r="R37" s="76"/>
      <c r="S37" s="124">
        <f>S35*S36</f>
        <v>847.82649664871906</v>
      </c>
      <c r="T37" s="124">
        <f>T35*T36</f>
        <v>-121.90391536620992</v>
      </c>
      <c r="U37" s="124">
        <f>U35*U36</f>
        <v>-1892.3232836947152</v>
      </c>
      <c r="V37" s="124">
        <f>V35*V36</f>
        <v>-287.54622019589175</v>
      </c>
      <c r="W37" s="124">
        <f t="shared" ref="W37:AL37" si="18">W35*W36</f>
        <v>1065.3608759503022</v>
      </c>
      <c r="X37" s="124">
        <f t="shared" si="18"/>
        <v>997.77044774830324</v>
      </c>
      <c r="Y37" s="124">
        <f t="shared" si="18"/>
        <v>969.62233718168432</v>
      </c>
      <c r="Z37" s="124">
        <f t="shared" si="18"/>
        <v>1025.8567178885291</v>
      </c>
      <c r="AA37" s="124">
        <f t="shared" si="18"/>
        <v>986.19241977494687</v>
      </c>
      <c r="AB37" s="124">
        <f t="shared" si="18"/>
        <v>895.44651494994321</v>
      </c>
      <c r="AC37" s="124">
        <f t="shared" si="18"/>
        <v>712.73801341694548</v>
      </c>
      <c r="AD37" s="124">
        <f t="shared" si="18"/>
        <v>684.62439811000479</v>
      </c>
      <c r="AE37" s="124">
        <f t="shared" si="18"/>
        <v>743.70264944242069</v>
      </c>
      <c r="AF37" s="124">
        <f t="shared" si="18"/>
        <v>684.4250932473077</v>
      </c>
      <c r="AG37" s="124">
        <f t="shared" si="18"/>
        <v>663.09402467284588</v>
      </c>
      <c r="AH37" s="124">
        <f t="shared" si="18"/>
        <v>602.65516311950103</v>
      </c>
      <c r="AI37" s="124">
        <f t="shared" si="18"/>
        <v>480.86274750756257</v>
      </c>
      <c r="AJ37" s="124">
        <f t="shared" si="18"/>
        <v>423.60735991604616</v>
      </c>
      <c r="AK37" s="124">
        <f t="shared" si="18"/>
        <v>405.53339131317159</v>
      </c>
      <c r="AL37" s="124">
        <f t="shared" si="18"/>
        <v>394.35390058544937</v>
      </c>
    </row>
    <row r="39" spans="3:38" x14ac:dyDescent="0.35">
      <c r="C39" s="16" t="s">
        <v>483</v>
      </c>
    </row>
    <row r="40" spans="3:38" x14ac:dyDescent="0.35">
      <c r="D40" s="17" t="s">
        <v>500</v>
      </c>
      <c r="K40" s="59" t="str">
        <f t="shared" ref="K40" si="19">CurrencyUnit.In</f>
        <v>MMJPY</v>
      </c>
      <c r="M40" s="80">
        <v>1000</v>
      </c>
    </row>
    <row r="41" spans="3:38" x14ac:dyDescent="0.35">
      <c r="D41" s="17" t="s">
        <v>497</v>
      </c>
      <c r="K41" s="59" t="s">
        <v>246</v>
      </c>
      <c r="M41" s="131">
        <v>0.05</v>
      </c>
      <c r="N41" s="127"/>
      <c r="O41" s="128"/>
    </row>
    <row r="42" spans="3:38" x14ac:dyDescent="0.35">
      <c r="D42" s="17" t="s">
        <v>501</v>
      </c>
      <c r="K42" s="59" t="s">
        <v>246</v>
      </c>
      <c r="M42" s="1">
        <v>0</v>
      </c>
      <c r="N42" s="127"/>
      <c r="O42" s="128"/>
    </row>
    <row r="43" spans="3:38" x14ac:dyDescent="0.35">
      <c r="D43" s="8" t="s">
        <v>499</v>
      </c>
      <c r="E43" s="9"/>
      <c r="F43" s="9"/>
      <c r="G43" s="9"/>
      <c r="H43" s="9"/>
      <c r="I43" s="9"/>
      <c r="J43" s="9"/>
      <c r="K43" s="61" t="str">
        <f t="shared" ref="K43:K45" si="20">CurrencyUnit.In</f>
        <v>MMJPY</v>
      </c>
      <c r="L43" s="62"/>
      <c r="M43" s="134">
        <f>M40/(M41-M42)</f>
        <v>20000</v>
      </c>
      <c r="N43" s="127"/>
      <c r="O43" s="128"/>
    </row>
    <row r="44" spans="3:38" x14ac:dyDescent="0.35">
      <c r="D44" s="17" t="s">
        <v>486</v>
      </c>
      <c r="K44" s="59" t="s">
        <v>61</v>
      </c>
      <c r="M44" s="133">
        <f>$AL22</f>
        <v>0.37688948287300061</v>
      </c>
      <c r="N44" s="127"/>
      <c r="O44" s="128"/>
    </row>
    <row r="45" spans="3:38" x14ac:dyDescent="0.35">
      <c r="D45" s="8" t="s">
        <v>498</v>
      </c>
      <c r="E45" s="9"/>
      <c r="F45" s="9"/>
      <c r="G45" s="9"/>
      <c r="H45" s="9"/>
      <c r="I45" s="9"/>
      <c r="J45" s="9"/>
      <c r="K45" s="61" t="str">
        <f t="shared" si="20"/>
        <v>MMJPY</v>
      </c>
      <c r="L45" s="62"/>
      <c r="M45" s="134">
        <f>M43*M44</f>
        <v>7537.7896574600127</v>
      </c>
      <c r="N45" s="127"/>
      <c r="O45" s="128"/>
    </row>
    <row r="47" spans="3:38" x14ac:dyDescent="0.35">
      <c r="C47" s="16" t="s">
        <v>481</v>
      </c>
    </row>
    <row r="48" spans="3:38" x14ac:dyDescent="0.35">
      <c r="D48" s="17" t="s">
        <v>482</v>
      </c>
      <c r="K48" s="59" t="str">
        <f t="shared" ref="K48:K50" si="21">CurrencyUnit.In</f>
        <v>MMJPY</v>
      </c>
      <c r="M48" s="106">
        <f>SUM(O37:AL37)</f>
        <v>10281.899132216866</v>
      </c>
    </row>
    <row r="49" spans="1:38" x14ac:dyDescent="0.35">
      <c r="D49" s="17" t="s">
        <v>498</v>
      </c>
      <c r="K49" s="59" t="str">
        <f t="shared" si="21"/>
        <v>MMJPY</v>
      </c>
      <c r="M49" s="106">
        <f>M45</f>
        <v>7537.7896574600127</v>
      </c>
      <c r="N49" s="127"/>
      <c r="O49" s="128"/>
    </row>
    <row r="50" spans="1:38" x14ac:dyDescent="0.35">
      <c r="D50" s="8" t="s">
        <v>484</v>
      </c>
      <c r="E50" s="9"/>
      <c r="F50" s="9"/>
      <c r="G50" s="9"/>
      <c r="H50" s="9"/>
      <c r="I50" s="9"/>
      <c r="J50" s="9"/>
      <c r="K50" s="61" t="str">
        <f t="shared" si="21"/>
        <v>MMJPY</v>
      </c>
      <c r="L50" s="62"/>
      <c r="M50" s="95">
        <f>SUM(M48:M49)</f>
        <v>17819.688789676879</v>
      </c>
      <c r="N50" s="127"/>
      <c r="O50" s="128"/>
    </row>
    <row r="53" spans="1:38" ht="20.25" thickBot="1" x14ac:dyDescent="0.4">
      <c r="A53" s="72" t="s">
        <v>489</v>
      </c>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row r="56" spans="1:38" ht="19.5" x14ac:dyDescent="0.35">
      <c r="B56" s="51" t="s">
        <v>491</v>
      </c>
    </row>
    <row r="57" spans="1:38" x14ac:dyDescent="0.35">
      <c r="D57" s="17" t="s">
        <v>464</v>
      </c>
      <c r="K57" s="59" t="str">
        <f>CurrencyUnit.In</f>
        <v>MMJPY</v>
      </c>
      <c r="L57" s="60">
        <f xml:space="preserve"> SUM(O57:AL57)</f>
        <v>24410.762982464596</v>
      </c>
      <c r="O57" s="73"/>
      <c r="P57" s="73"/>
      <c r="Q57" s="85">
        <f>'Financial Statement'!Q$37</f>
        <v>584.18260847378122</v>
      </c>
      <c r="R57" s="85">
        <f>'Financial Statement'!R$37</f>
        <v>686.76640363674198</v>
      </c>
      <c r="S57" s="85">
        <f>'Financial Statement'!S$37</f>
        <v>1155.3421547898874</v>
      </c>
      <c r="T57" s="85">
        <f>'Financial Statement'!T$37</f>
        <v>1228.7720145472044</v>
      </c>
      <c r="U57" s="85">
        <f>'Financial Statement'!U$37</f>
        <v>1058.3796412701231</v>
      </c>
      <c r="V57" s="85">
        <f>'Financial Statement'!V$37</f>
        <v>1443.7780819267086</v>
      </c>
      <c r="W57" s="85">
        <f>'Financial Statement'!W$37</f>
        <v>315.20896464857134</v>
      </c>
      <c r="X57" s="85">
        <f>'Financial Statement'!X$37</f>
        <v>233.3033070092178</v>
      </c>
      <c r="Y57" s="85">
        <f>'Financial Statement'!Y$37</f>
        <v>314.19635742815422</v>
      </c>
      <c r="Z57" s="85">
        <f>'Financial Statement'!Z$37</f>
        <v>674.61897892287175</v>
      </c>
      <c r="AA57" s="85">
        <f>'Financial Statement'!AA$37</f>
        <v>1110.6249645054781</v>
      </c>
      <c r="AB57" s="85">
        <f>'Financial Statement'!AB$37</f>
        <v>1383.2719075264808</v>
      </c>
      <c r="AC57" s="85">
        <f>'Financial Statement'!AC$37</f>
        <v>1155.3622851263804</v>
      </c>
      <c r="AD57" s="85">
        <f>'Financial Statement'!AD$37</f>
        <v>1214.8745585195222</v>
      </c>
      <c r="AE57" s="85">
        <f>'Financial Statement'!AE$37</f>
        <v>1515.1312251194499</v>
      </c>
      <c r="AF57" s="85">
        <f>'Financial Statement'!AF$37</f>
        <v>1531.0145365930082</v>
      </c>
      <c r="AG57" s="85">
        <f>'Financial Statement'!AG$37</f>
        <v>1556.2533212871438</v>
      </c>
      <c r="AH57" s="85">
        <f>'Financial Statement'!AH$37</f>
        <v>1462.0768385602703</v>
      </c>
      <c r="AI57" s="85">
        <f>'Financial Statement'!AI$37</f>
        <v>1333.8350721516433</v>
      </c>
      <c r="AJ57" s="85">
        <f>'Financial Statement'!AJ$37</f>
        <v>1466.6099770180335</v>
      </c>
      <c r="AK57" s="85">
        <f>'Financial Statement'!AK$37</f>
        <v>1478.5301852288983</v>
      </c>
      <c r="AL57" s="85">
        <f>'Financial Statement'!AL$37</f>
        <v>1508.6295981750231</v>
      </c>
    </row>
    <row r="58" spans="1:38" x14ac:dyDescent="0.35">
      <c r="D58" s="17" t="s">
        <v>488</v>
      </c>
      <c r="K58" s="59" t="str">
        <f>CurrencyUnit.In</f>
        <v>MMJPY</v>
      </c>
      <c r="L58" s="60">
        <f xml:space="preserve"> SUM(O58:AL58)</f>
        <v>896.28828505488377</v>
      </c>
      <c r="O58" s="73"/>
      <c r="P58" s="73"/>
      <c r="Q58" s="85">
        <f>'Forecast Logic'!Q$92</f>
        <v>22.417391526218736</v>
      </c>
      <c r="R58" s="85">
        <f>'Forecast Logic'!R$92</f>
        <v>21.133596363258071</v>
      </c>
      <c r="S58" s="85">
        <f>'Forecast Logic'!S$92</f>
        <v>19.817706321223383</v>
      </c>
      <c r="T58" s="85">
        <f>'Forecast Logic'!T$92</f>
        <v>47.068919028137827</v>
      </c>
      <c r="U58" s="85">
        <f>'Forecast Logic'!U$92</f>
        <v>99.056363025006391</v>
      </c>
      <c r="V58" s="85">
        <f>'Forecast Logic'!V$92</f>
        <v>92.906228186045482</v>
      </c>
      <c r="W58" s="85">
        <f>'Forecast Logic'!W$92</f>
        <v>86.607337706429533</v>
      </c>
      <c r="X58" s="85">
        <f>'Forecast Logic'!X$92</f>
        <v>80.156082645209196</v>
      </c>
      <c r="Y58" s="85">
        <f>'Forecast Logic'!Y$92</f>
        <v>73.548766256812854</v>
      </c>
      <c r="Z58" s="85">
        <f>'Forecast Logic'!Z$92</f>
        <v>66.781601849146895</v>
      </c>
      <c r="AA58" s="85">
        <f>'Forecast Logic'!AA$92</f>
        <v>59.850710589319249</v>
      </c>
      <c r="AB58" s="85">
        <f>'Forecast Logic'!AB$92</f>
        <v>52.752119255702567</v>
      </c>
      <c r="AC58" s="85">
        <f>'Forecast Logic'!AC$92</f>
        <v>45.481757935021655</v>
      </c>
      <c r="AD58" s="85">
        <f>'Forecast Logic'!AD$92</f>
        <v>38.035457663117974</v>
      </c>
      <c r="AE58" s="85">
        <f>'Forecast Logic'!AE$92</f>
        <v>31.611706671781835</v>
      </c>
      <c r="AF58" s="85">
        <f>'Forecast Logic'!AF$92</f>
        <v>25.033440887975097</v>
      </c>
      <c r="AG58" s="85">
        <f>'Forecast Logic'!AG$92</f>
        <v>18.296931179496866</v>
      </c>
      <c r="AH58" s="85">
        <f>'Forecast Logic'!AH$92</f>
        <v>11.398358128068683</v>
      </c>
      <c r="AI58" s="85">
        <f>'Forecast Logic'!AI$92</f>
        <v>4.3338098369115565</v>
      </c>
      <c r="AJ58" s="85">
        <f>'Forecast Logic'!AJ$92</f>
        <v>0</v>
      </c>
      <c r="AK58" s="85">
        <f>'Forecast Logic'!AK$92</f>
        <v>0</v>
      </c>
      <c r="AL58" s="85">
        <f>'Forecast Logic'!AL$92</f>
        <v>0</v>
      </c>
    </row>
    <row r="59" spans="1:38" x14ac:dyDescent="0.35">
      <c r="D59" s="8" t="s">
        <v>492</v>
      </c>
      <c r="E59" s="9"/>
      <c r="F59" s="9"/>
      <c r="G59" s="9"/>
      <c r="H59" s="9"/>
      <c r="I59" s="9"/>
      <c r="J59" s="9"/>
      <c r="K59" s="61" t="str">
        <f t="shared" ref="K59" si="22">CurrencyUnit.In</f>
        <v>MMJPY</v>
      </c>
      <c r="L59" s="62">
        <f t="shared" ref="L59" si="23" xml:space="preserve"> SUM(O59:AL59)</f>
        <v>25307.05126751948</v>
      </c>
      <c r="M59" s="9"/>
      <c r="N59" s="9"/>
      <c r="O59" s="76"/>
      <c r="P59" s="76"/>
      <c r="Q59" s="124">
        <f t="shared" ref="Q59:W59" si="24">SUM(Q57:Q58)</f>
        <v>606.59999999999991</v>
      </c>
      <c r="R59" s="124">
        <f t="shared" si="24"/>
        <v>707.90000000000009</v>
      </c>
      <c r="S59" s="124">
        <f t="shared" si="24"/>
        <v>1175.1598611111108</v>
      </c>
      <c r="T59" s="124">
        <f t="shared" si="24"/>
        <v>1275.8409335753422</v>
      </c>
      <c r="U59" s="124">
        <f t="shared" si="24"/>
        <v>1157.4360042951296</v>
      </c>
      <c r="V59" s="124">
        <f t="shared" si="24"/>
        <v>1536.684310112754</v>
      </c>
      <c r="W59" s="124">
        <f t="shared" si="24"/>
        <v>401.81630235500086</v>
      </c>
      <c r="X59" s="124">
        <f t="shared" ref="X59:AL59" si="25">SUM(X57:X58)</f>
        <v>313.45938965442701</v>
      </c>
      <c r="Y59" s="124">
        <f t="shared" si="25"/>
        <v>387.7451236849671</v>
      </c>
      <c r="Z59" s="124">
        <f t="shared" si="25"/>
        <v>741.40058077201866</v>
      </c>
      <c r="AA59" s="124">
        <f t="shared" si="25"/>
        <v>1170.4756750947975</v>
      </c>
      <c r="AB59" s="124">
        <f t="shared" si="25"/>
        <v>1436.0240267821835</v>
      </c>
      <c r="AC59" s="124">
        <f t="shared" si="25"/>
        <v>1200.8440430614021</v>
      </c>
      <c r="AD59" s="124">
        <f t="shared" si="25"/>
        <v>1252.9100161826402</v>
      </c>
      <c r="AE59" s="124">
        <f t="shared" si="25"/>
        <v>1546.7429317912317</v>
      </c>
      <c r="AF59" s="124">
        <f t="shared" si="25"/>
        <v>1556.0479774809833</v>
      </c>
      <c r="AG59" s="124">
        <f t="shared" si="25"/>
        <v>1574.5502524666406</v>
      </c>
      <c r="AH59" s="124">
        <f t="shared" si="25"/>
        <v>1473.4751966883389</v>
      </c>
      <c r="AI59" s="124">
        <f t="shared" si="25"/>
        <v>1338.1688819885549</v>
      </c>
      <c r="AJ59" s="124">
        <f t="shared" si="25"/>
        <v>1466.6099770180335</v>
      </c>
      <c r="AK59" s="124">
        <f t="shared" si="25"/>
        <v>1478.5301852288983</v>
      </c>
      <c r="AL59" s="124">
        <f t="shared" si="25"/>
        <v>1508.6295981750231</v>
      </c>
    </row>
    <row r="61" spans="1:38" ht="19.5" x14ac:dyDescent="0.35">
      <c r="B61" s="51" t="s">
        <v>493</v>
      </c>
    </row>
    <row r="62" spans="1:38" x14ac:dyDescent="0.35">
      <c r="C62" s="16" t="s">
        <v>494</v>
      </c>
    </row>
    <row r="63" spans="1:38" x14ac:dyDescent="0.35">
      <c r="D63" s="17" t="s">
        <v>490</v>
      </c>
      <c r="K63" s="59" t="str">
        <f>CurrencyUnit.In</f>
        <v>MMJPY</v>
      </c>
      <c r="L63" s="60">
        <f xml:space="preserve"> SUM(O63:AL63)</f>
        <v>25307.05126751948</v>
      </c>
      <c r="O63" s="73"/>
      <c r="P63" s="73"/>
      <c r="Q63" s="85">
        <f t="shared" ref="Q63:W63" si="26">Q59</f>
        <v>606.59999999999991</v>
      </c>
      <c r="R63" s="85">
        <f t="shared" si="26"/>
        <v>707.90000000000009</v>
      </c>
      <c r="S63" s="85">
        <f t="shared" si="26"/>
        <v>1175.1598611111108</v>
      </c>
      <c r="T63" s="85">
        <f t="shared" si="26"/>
        <v>1275.8409335753422</v>
      </c>
      <c r="U63" s="85">
        <f t="shared" si="26"/>
        <v>1157.4360042951296</v>
      </c>
      <c r="V63" s="85">
        <f t="shared" si="26"/>
        <v>1536.684310112754</v>
      </c>
      <c r="W63" s="85">
        <f t="shared" si="26"/>
        <v>401.81630235500086</v>
      </c>
      <c r="X63" s="85">
        <f t="shared" ref="X63:AL63" si="27">X59</f>
        <v>313.45938965442701</v>
      </c>
      <c r="Y63" s="85">
        <f t="shared" si="27"/>
        <v>387.7451236849671</v>
      </c>
      <c r="Z63" s="85">
        <f t="shared" si="27"/>
        <v>741.40058077201866</v>
      </c>
      <c r="AA63" s="85">
        <f t="shared" si="27"/>
        <v>1170.4756750947975</v>
      </c>
      <c r="AB63" s="85">
        <f t="shared" si="27"/>
        <v>1436.0240267821835</v>
      </c>
      <c r="AC63" s="85">
        <f t="shared" si="27"/>
        <v>1200.8440430614021</v>
      </c>
      <c r="AD63" s="85">
        <f t="shared" si="27"/>
        <v>1252.9100161826402</v>
      </c>
      <c r="AE63" s="85">
        <f t="shared" si="27"/>
        <v>1546.7429317912317</v>
      </c>
      <c r="AF63" s="85">
        <f t="shared" si="27"/>
        <v>1556.0479774809833</v>
      </c>
      <c r="AG63" s="85">
        <f t="shared" si="27"/>
        <v>1574.5502524666406</v>
      </c>
      <c r="AH63" s="85">
        <f t="shared" si="27"/>
        <v>1473.4751966883389</v>
      </c>
      <c r="AI63" s="85">
        <f t="shared" si="27"/>
        <v>1338.1688819885549</v>
      </c>
      <c r="AJ63" s="85">
        <f t="shared" si="27"/>
        <v>1466.6099770180335</v>
      </c>
      <c r="AK63" s="85">
        <f t="shared" si="27"/>
        <v>1478.5301852288983</v>
      </c>
      <c r="AL63" s="85">
        <f t="shared" si="27"/>
        <v>1508.6295981750231</v>
      </c>
    </row>
    <row r="64" spans="1:38" x14ac:dyDescent="0.35">
      <c r="D64" s="17" t="s">
        <v>333</v>
      </c>
      <c r="K64" s="59" t="s">
        <v>246</v>
      </c>
      <c r="L64" s="60"/>
      <c r="M64" s="130">
        <f>'Forecast Logic'!$M$112</f>
        <v>0.30620000000000003</v>
      </c>
    </row>
    <row r="65" spans="3:38" x14ac:dyDescent="0.35">
      <c r="D65" s="8" t="s">
        <v>494</v>
      </c>
      <c r="E65" s="9"/>
      <c r="F65" s="9"/>
      <c r="G65" s="9"/>
      <c r="H65" s="9"/>
      <c r="I65" s="9"/>
      <c r="J65" s="9"/>
      <c r="K65" s="61" t="str">
        <f t="shared" ref="K65" si="28">CurrencyUnit.In</f>
        <v>MMJPY</v>
      </c>
      <c r="L65" s="62">
        <f t="shared" ref="L65" si="29" xml:space="preserve"> SUM(O65:AL65)</f>
        <v>7749.0190981144651</v>
      </c>
      <c r="M65" s="9"/>
      <c r="N65" s="9"/>
      <c r="O65" s="76"/>
      <c r="P65" s="76"/>
      <c r="Q65" s="124">
        <f>Q63*$M64</f>
        <v>185.74091999999999</v>
      </c>
      <c r="R65" s="124">
        <f>R63*$M64</f>
        <v>216.75898000000004</v>
      </c>
      <c r="S65" s="124">
        <f>S63*$M64</f>
        <v>359.83394947222217</v>
      </c>
      <c r="T65" s="124">
        <f t="shared" ref="T65:AL65" si="30">T63*$M64</f>
        <v>390.66249386076981</v>
      </c>
      <c r="U65" s="124">
        <f t="shared" si="30"/>
        <v>354.40690451516872</v>
      </c>
      <c r="V65" s="124">
        <f t="shared" si="30"/>
        <v>470.53273575652531</v>
      </c>
      <c r="W65" s="124">
        <f t="shared" si="30"/>
        <v>123.03615178110127</v>
      </c>
      <c r="X65" s="124">
        <f t="shared" si="30"/>
        <v>95.981265112185554</v>
      </c>
      <c r="Y65" s="124">
        <f t="shared" si="30"/>
        <v>118.72755687233693</v>
      </c>
      <c r="Z65" s="124">
        <f t="shared" si="30"/>
        <v>227.01685783239213</v>
      </c>
      <c r="AA65" s="124">
        <f t="shared" si="30"/>
        <v>358.39965171402702</v>
      </c>
      <c r="AB65" s="124">
        <f t="shared" si="30"/>
        <v>439.71055700070463</v>
      </c>
      <c r="AC65" s="124">
        <f t="shared" si="30"/>
        <v>367.69844598540135</v>
      </c>
      <c r="AD65" s="124">
        <f t="shared" si="30"/>
        <v>383.64104695512447</v>
      </c>
      <c r="AE65" s="124">
        <f t="shared" si="30"/>
        <v>473.61268571447522</v>
      </c>
      <c r="AF65" s="124">
        <f t="shared" si="30"/>
        <v>476.4618907046771</v>
      </c>
      <c r="AG65" s="124">
        <f t="shared" si="30"/>
        <v>482.12728730528539</v>
      </c>
      <c r="AH65" s="124">
        <f t="shared" si="30"/>
        <v>451.17810522596943</v>
      </c>
      <c r="AI65" s="124">
        <f t="shared" si="30"/>
        <v>409.74731166489556</v>
      </c>
      <c r="AJ65" s="124">
        <f t="shared" si="30"/>
        <v>449.07597496292192</v>
      </c>
      <c r="AK65" s="124">
        <f t="shared" si="30"/>
        <v>452.72594271708869</v>
      </c>
      <c r="AL65" s="124">
        <f t="shared" si="30"/>
        <v>461.94238296119215</v>
      </c>
    </row>
    <row r="67" spans="3:38" x14ac:dyDescent="0.35">
      <c r="C67" s="16" t="s">
        <v>493</v>
      </c>
    </row>
    <row r="68" spans="3:38" x14ac:dyDescent="0.35">
      <c r="D68" s="17" t="s">
        <v>494</v>
      </c>
      <c r="K68" s="59" t="str">
        <f>CurrencyUnit.In</f>
        <v>MMJPY</v>
      </c>
      <c r="L68" s="60">
        <f xml:space="preserve"> SUM(O68:AL68)</f>
        <v>7749.0190981144651</v>
      </c>
      <c r="O68" s="73"/>
      <c r="P68" s="73"/>
      <c r="Q68" s="85">
        <f>Q65</f>
        <v>185.74091999999999</v>
      </c>
      <c r="R68" s="85">
        <f>R65</f>
        <v>216.75898000000004</v>
      </c>
      <c r="S68" s="85">
        <f>S65</f>
        <v>359.83394947222217</v>
      </c>
      <c r="T68" s="85">
        <f t="shared" ref="T68:AL68" si="31">T65</f>
        <v>390.66249386076981</v>
      </c>
      <c r="U68" s="85">
        <f t="shared" si="31"/>
        <v>354.40690451516872</v>
      </c>
      <c r="V68" s="85">
        <f t="shared" si="31"/>
        <v>470.53273575652531</v>
      </c>
      <c r="W68" s="85">
        <f t="shared" si="31"/>
        <v>123.03615178110127</v>
      </c>
      <c r="X68" s="85">
        <f t="shared" si="31"/>
        <v>95.981265112185554</v>
      </c>
      <c r="Y68" s="85">
        <f t="shared" si="31"/>
        <v>118.72755687233693</v>
      </c>
      <c r="Z68" s="85">
        <f t="shared" si="31"/>
        <v>227.01685783239213</v>
      </c>
      <c r="AA68" s="85">
        <f t="shared" si="31"/>
        <v>358.39965171402702</v>
      </c>
      <c r="AB68" s="85">
        <f t="shared" si="31"/>
        <v>439.71055700070463</v>
      </c>
      <c r="AC68" s="85">
        <f t="shared" si="31"/>
        <v>367.69844598540135</v>
      </c>
      <c r="AD68" s="85">
        <f t="shared" si="31"/>
        <v>383.64104695512447</v>
      </c>
      <c r="AE68" s="85">
        <f t="shared" si="31"/>
        <v>473.61268571447522</v>
      </c>
      <c r="AF68" s="85">
        <f t="shared" si="31"/>
        <v>476.4618907046771</v>
      </c>
      <c r="AG68" s="85">
        <f t="shared" si="31"/>
        <v>482.12728730528539</v>
      </c>
      <c r="AH68" s="85">
        <f t="shared" si="31"/>
        <v>451.17810522596943</v>
      </c>
      <c r="AI68" s="85">
        <f t="shared" si="31"/>
        <v>409.74731166489556</v>
      </c>
      <c r="AJ68" s="85">
        <f t="shared" si="31"/>
        <v>449.07597496292192</v>
      </c>
      <c r="AK68" s="85">
        <f t="shared" si="31"/>
        <v>452.72594271708869</v>
      </c>
      <c r="AL68" s="85">
        <f t="shared" si="31"/>
        <v>461.94238296119215</v>
      </c>
    </row>
    <row r="69" spans="3:38" x14ac:dyDescent="0.35">
      <c r="D69" s="17" t="s">
        <v>495</v>
      </c>
      <c r="K69" s="59" t="s">
        <v>61</v>
      </c>
      <c r="M69" s="94">
        <v>2</v>
      </c>
      <c r="N69" s="127"/>
      <c r="O69" s="128"/>
    </row>
    <row r="70" spans="3:38" x14ac:dyDescent="0.35">
      <c r="D70" s="8" t="s">
        <v>429</v>
      </c>
      <c r="E70" s="9"/>
      <c r="F70" s="9"/>
      <c r="G70" s="9"/>
      <c r="H70" s="9"/>
      <c r="I70" s="9"/>
      <c r="J70" s="9"/>
      <c r="K70" s="61" t="str">
        <f t="shared" ref="K70:K72" si="32">CurrencyUnit.In</f>
        <v>MMJPY</v>
      </c>
      <c r="L70" s="62">
        <f t="shared" ref="L70" si="33" xml:space="preserve"> SUM(O70:AL70)</f>
        <v>3643.5383575766364</v>
      </c>
      <c r="M70" s="9"/>
      <c r="N70" s="9"/>
      <c r="O70" s="76"/>
      <c r="P70" s="76"/>
      <c r="Q70" s="76"/>
      <c r="R70" s="124">
        <f>Q68/$M69</f>
        <v>92.870459999999994</v>
      </c>
      <c r="S70" s="124">
        <f>R68/$M69</f>
        <v>108.37949000000002</v>
      </c>
      <c r="T70" s="124">
        <f t="shared" ref="T70:AL70" si="34">S68/$M69</f>
        <v>179.91697473611109</v>
      </c>
      <c r="U70" s="124">
        <f t="shared" si="34"/>
        <v>195.33124693038491</v>
      </c>
      <c r="V70" s="124">
        <f t="shared" si="34"/>
        <v>177.20345225758436</v>
      </c>
      <c r="W70" s="124">
        <f t="shared" si="34"/>
        <v>235.26636787826266</v>
      </c>
      <c r="X70" s="124">
        <f t="shared" si="34"/>
        <v>61.518075890550634</v>
      </c>
      <c r="Y70" s="124">
        <f t="shared" si="34"/>
        <v>47.990632556092777</v>
      </c>
      <c r="Z70" s="124">
        <f t="shared" si="34"/>
        <v>59.363778436168467</v>
      </c>
      <c r="AA70" s="124">
        <f t="shared" si="34"/>
        <v>113.50842891619607</v>
      </c>
      <c r="AB70" s="124">
        <f t="shared" si="34"/>
        <v>179.19982585701351</v>
      </c>
      <c r="AC70" s="124">
        <f t="shared" si="34"/>
        <v>219.85527850035231</v>
      </c>
      <c r="AD70" s="124">
        <f t="shared" si="34"/>
        <v>183.84922299270067</v>
      </c>
      <c r="AE70" s="124">
        <f t="shared" si="34"/>
        <v>191.82052347756223</v>
      </c>
      <c r="AF70" s="124">
        <f t="shared" si="34"/>
        <v>236.80634285723761</v>
      </c>
      <c r="AG70" s="124">
        <f t="shared" si="34"/>
        <v>238.23094535233855</v>
      </c>
      <c r="AH70" s="124">
        <f t="shared" si="34"/>
        <v>241.0636436526427</v>
      </c>
      <c r="AI70" s="124">
        <f t="shared" si="34"/>
        <v>225.58905261298472</v>
      </c>
      <c r="AJ70" s="124">
        <f t="shared" si="34"/>
        <v>204.87365583244778</v>
      </c>
      <c r="AK70" s="124">
        <f t="shared" si="34"/>
        <v>224.53798748146096</v>
      </c>
      <c r="AL70" s="124">
        <f t="shared" si="34"/>
        <v>226.36297135854434</v>
      </c>
    </row>
    <row r="71" spans="3:38" x14ac:dyDescent="0.35">
      <c r="D71" s="17" t="s">
        <v>430</v>
      </c>
      <c r="K71" s="59" t="str">
        <f>CurrencyUnit.In</f>
        <v>MMJPY</v>
      </c>
      <c r="L71" s="60">
        <f xml:space="preserve"> SUM(O71:AL71)</f>
        <v>3919.739820537829</v>
      </c>
      <c r="O71" s="73"/>
      <c r="P71" s="73"/>
      <c r="Q71" s="73"/>
      <c r="R71" s="85">
        <f>R68-R70</f>
        <v>123.88852000000004</v>
      </c>
      <c r="S71" s="85">
        <f>S68-S70</f>
        <v>251.45445947222214</v>
      </c>
      <c r="T71" s="85">
        <f t="shared" ref="T71:AL71" si="35">T68-T70</f>
        <v>210.74551912465873</v>
      </c>
      <c r="U71" s="85">
        <f t="shared" si="35"/>
        <v>159.07565758478381</v>
      </c>
      <c r="V71" s="85">
        <f t="shared" si="35"/>
        <v>293.32928349894098</v>
      </c>
      <c r="W71" s="85">
        <f t="shared" si="35"/>
        <v>-112.23021609716139</v>
      </c>
      <c r="X71" s="85">
        <f t="shared" si="35"/>
        <v>34.46318922163492</v>
      </c>
      <c r="Y71" s="85">
        <f t="shared" si="35"/>
        <v>70.736924316244156</v>
      </c>
      <c r="Z71" s="85">
        <f t="shared" si="35"/>
        <v>167.65307939622366</v>
      </c>
      <c r="AA71" s="85">
        <f t="shared" si="35"/>
        <v>244.89122279783095</v>
      </c>
      <c r="AB71" s="85">
        <f t="shared" si="35"/>
        <v>260.51073114369115</v>
      </c>
      <c r="AC71" s="85">
        <f t="shared" si="35"/>
        <v>147.84316748504904</v>
      </c>
      <c r="AD71" s="85">
        <f t="shared" si="35"/>
        <v>199.79182396242379</v>
      </c>
      <c r="AE71" s="85">
        <f t="shared" si="35"/>
        <v>281.79216223691299</v>
      </c>
      <c r="AF71" s="85">
        <f t="shared" si="35"/>
        <v>239.65554784743949</v>
      </c>
      <c r="AG71" s="85">
        <f t="shared" si="35"/>
        <v>243.89634195294684</v>
      </c>
      <c r="AH71" s="85">
        <f t="shared" si="35"/>
        <v>210.11446157332674</v>
      </c>
      <c r="AI71" s="85">
        <f t="shared" si="35"/>
        <v>184.15825905191085</v>
      </c>
      <c r="AJ71" s="85">
        <f t="shared" si="35"/>
        <v>244.20231913047414</v>
      </c>
      <c r="AK71" s="85">
        <f t="shared" si="35"/>
        <v>228.18795523562773</v>
      </c>
      <c r="AL71" s="85">
        <f t="shared" si="35"/>
        <v>235.57941160264781</v>
      </c>
    </row>
    <row r="72" spans="3:38" x14ac:dyDescent="0.35">
      <c r="D72" s="8" t="s">
        <v>493</v>
      </c>
      <c r="E72" s="9"/>
      <c r="F72" s="9"/>
      <c r="G72" s="9"/>
      <c r="H72" s="9"/>
      <c r="I72" s="9"/>
      <c r="J72" s="9"/>
      <c r="K72" s="61" t="str">
        <f t="shared" si="32"/>
        <v>MMJPY</v>
      </c>
      <c r="L72" s="62">
        <f t="shared" ref="L72" si="36" xml:space="preserve"> SUM(O72:AL72)</f>
        <v>7234.8283065118158</v>
      </c>
      <c r="M72" s="9"/>
      <c r="N72" s="9"/>
      <c r="O72" s="76"/>
      <c r="P72" s="76"/>
      <c r="Q72" s="76"/>
      <c r="R72" s="76"/>
      <c r="S72" s="124">
        <f>S70+R71</f>
        <v>232.26801000000006</v>
      </c>
      <c r="T72" s="124">
        <f t="shared" ref="T72:AL72" si="37">T70+S71</f>
        <v>431.3714342083332</v>
      </c>
      <c r="U72" s="124">
        <f t="shared" si="37"/>
        <v>406.07676605504366</v>
      </c>
      <c r="V72" s="124">
        <f t="shared" si="37"/>
        <v>336.27910984236814</v>
      </c>
      <c r="W72" s="124">
        <f t="shared" si="37"/>
        <v>528.59565137720369</v>
      </c>
      <c r="X72" s="124">
        <f t="shared" si="37"/>
        <v>-50.712140206610755</v>
      </c>
      <c r="Y72" s="124">
        <f t="shared" si="37"/>
        <v>82.453821777727697</v>
      </c>
      <c r="Z72" s="124">
        <f t="shared" si="37"/>
        <v>130.10070275241262</v>
      </c>
      <c r="AA72" s="124">
        <f t="shared" si="37"/>
        <v>281.16150831241976</v>
      </c>
      <c r="AB72" s="124">
        <f t="shared" si="37"/>
        <v>424.09104865484449</v>
      </c>
      <c r="AC72" s="124">
        <f t="shared" si="37"/>
        <v>480.36600964404346</v>
      </c>
      <c r="AD72" s="124">
        <f t="shared" si="37"/>
        <v>331.69239047774971</v>
      </c>
      <c r="AE72" s="124">
        <f t="shared" si="37"/>
        <v>391.61234743998602</v>
      </c>
      <c r="AF72" s="124">
        <f t="shared" si="37"/>
        <v>518.5985050941506</v>
      </c>
      <c r="AG72" s="124">
        <f t="shared" si="37"/>
        <v>477.88649319977804</v>
      </c>
      <c r="AH72" s="124">
        <f t="shared" si="37"/>
        <v>484.95998560558951</v>
      </c>
      <c r="AI72" s="124">
        <f t="shared" si="37"/>
        <v>435.70351418631145</v>
      </c>
      <c r="AJ72" s="124">
        <f t="shared" si="37"/>
        <v>389.03191488435863</v>
      </c>
      <c r="AK72" s="124">
        <f t="shared" si="37"/>
        <v>468.74030661193513</v>
      </c>
      <c r="AL72" s="124">
        <f t="shared" si="37"/>
        <v>454.5509265941721</v>
      </c>
    </row>
  </sheetData>
  <phoneticPr fontId="2"/>
  <conditionalFormatting sqref="O5:AL5">
    <cfRule type="expression" dxfId="307" priority="11">
      <formula>O5="Fcst"</formula>
    </cfRule>
    <cfRule type="expression" dxfId="306" priority="12">
      <formula>O5="Act"</formula>
    </cfRule>
  </conditionalFormatting>
  <conditionalFormatting sqref="J4">
    <cfRule type="expression" dxfId="305" priority="9">
      <formula>J4=TRUE</formula>
    </cfRule>
    <cfRule type="expression" dxfId="304" priority="10">
      <formula>J4=FALSE</formula>
    </cfRule>
  </conditionalFormatting>
  <conditionalFormatting sqref="J3">
    <cfRule type="expression" dxfId="303" priority="7">
      <formula>J3="OK"</formula>
    </cfRule>
    <cfRule type="expression" dxfId="302" priority="8">
      <formula>J3="ERROR"</formula>
    </cfRule>
  </conditionalFormatting>
  <conditionalFormatting sqref="O9:AL10">
    <cfRule type="cellIs" dxfId="301" priority="13" stopIfTrue="1" operator="equal">
      <formula>TRUE</formula>
    </cfRule>
    <cfRule type="cellIs" dxfId="300" priority="14" stopIfTrue="1" operator="equal">
      <formula>FALSE</formula>
    </cfRule>
  </conditionalFormatting>
  <conditionalFormatting sqref="AA5:AD5">
    <cfRule type="expression" dxfId="299" priority="3">
      <formula>AA5="Fcst"</formula>
    </cfRule>
    <cfRule type="expression" dxfId="298" priority="4">
      <formula>AA5="Act"</formula>
    </cfRule>
  </conditionalFormatting>
  <conditionalFormatting sqref="AA9:AD10">
    <cfRule type="cellIs" dxfId="297" priority="5" stopIfTrue="1" operator="equal">
      <formula>TRUE</formula>
    </cfRule>
    <cfRule type="cellIs" dxfId="296"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110" zoomScaleNormal="110" workbookViewId="0">
      <pane xSplit="14" ySplit="14" topLeftCell="O16" activePane="bottomRight" state="frozen"/>
      <selection activeCell="O24" sqref="O24"/>
      <selection pane="topRight" activeCell="O24" sqref="O24"/>
      <selection pane="bottomLeft" activeCell="O24" sqref="O24"/>
      <selection pane="bottomRight" activeCell="P38" sqref="P3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13">
        <f t="shared" si="12"/>
        <v>584.18260847378122</v>
      </c>
      <c r="R37" s="13">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13">
        <f t="shared" si="18"/>
        <v>1541</v>
      </c>
      <c r="S61" s="13">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110" zoomScaleNormal="110" workbookViewId="0">
      <pane xSplit="14" ySplit="14" topLeftCell="O107" activePane="bottomRight" state="frozen"/>
      <selection activeCell="O24" sqref="O24"/>
      <selection pane="topRight" activeCell="O24" sqref="O24"/>
      <selection pane="bottomLeft" activeCell="O24" sqref="O24"/>
      <selection pane="bottomRight" activeCell="M112" sqref="A112:XFD11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352.72727272727263</v>
      </c>
      <c r="O198" s="73"/>
      <c r="P198" s="73"/>
      <c r="Q198" s="73"/>
      <c r="R198" s="73"/>
      <c r="S198" s="85">
        <f t="shared" ref="S198:AL198" si="44">$M197</f>
        <v>17.636363636363637</v>
      </c>
      <c r="T198" s="85">
        <f t="shared" si="44"/>
        <v>17.636363636363637</v>
      </c>
      <c r="U198" s="85">
        <f t="shared" si="44"/>
        <v>17.636363636363637</v>
      </c>
      <c r="V198" s="85">
        <f t="shared" si="44"/>
        <v>17.636363636363637</v>
      </c>
      <c r="W198" s="85">
        <f t="shared" si="44"/>
        <v>17.636363636363637</v>
      </c>
      <c r="X198" s="85">
        <f t="shared" si="44"/>
        <v>17.636363636363637</v>
      </c>
      <c r="Y198" s="85">
        <f t="shared" si="44"/>
        <v>17.636363636363637</v>
      </c>
      <c r="Z198" s="85">
        <f t="shared" si="44"/>
        <v>17.636363636363637</v>
      </c>
      <c r="AA198" s="85">
        <f t="shared" si="44"/>
        <v>17.636363636363637</v>
      </c>
      <c r="AB198" s="85">
        <f t="shared" si="44"/>
        <v>17.636363636363637</v>
      </c>
      <c r="AC198" s="85">
        <f t="shared" si="44"/>
        <v>17.636363636363637</v>
      </c>
      <c r="AD198" s="85">
        <f t="shared" si="44"/>
        <v>17.636363636363637</v>
      </c>
      <c r="AE198" s="85">
        <f t="shared" si="44"/>
        <v>17.636363636363637</v>
      </c>
      <c r="AF198" s="85">
        <f t="shared" si="44"/>
        <v>17.636363636363637</v>
      </c>
      <c r="AG198" s="85">
        <f t="shared" si="44"/>
        <v>17.636363636363637</v>
      </c>
      <c r="AH198" s="85">
        <f t="shared" si="44"/>
        <v>17.636363636363637</v>
      </c>
      <c r="AI198" s="85">
        <f t="shared" si="44"/>
        <v>17.636363636363637</v>
      </c>
      <c r="AJ198" s="85">
        <f t="shared" si="44"/>
        <v>17.636363636363637</v>
      </c>
      <c r="AK198" s="85">
        <f t="shared" si="44"/>
        <v>17.636363636363637</v>
      </c>
      <c r="AL198" s="85">
        <f t="shared" si="44"/>
        <v>17.636363636363637</v>
      </c>
    </row>
    <row r="200" spans="2:38" x14ac:dyDescent="0.35">
      <c r="C200" s="16" t="s">
        <v>404</v>
      </c>
    </row>
    <row r="201" spans="2:38" x14ac:dyDescent="0.35">
      <c r="D201" s="17" t="s">
        <v>393</v>
      </c>
      <c r="K201" s="59" t="str">
        <f>CurrencyUnit.In</f>
        <v>MMJPY</v>
      </c>
      <c r="L201" s="60"/>
      <c r="O201" s="73"/>
      <c r="P201" s="73"/>
      <c r="Q201" s="73"/>
      <c r="R201" s="73"/>
      <c r="S201" s="85">
        <f t="shared" ref="S201:AL201" si="45">R204</f>
        <v>194</v>
      </c>
      <c r="T201" s="85">
        <f t="shared" si="45"/>
        <v>176.36363636363637</v>
      </c>
      <c r="U201" s="85">
        <f t="shared" si="45"/>
        <v>158.72727272727275</v>
      </c>
      <c r="V201" s="85">
        <f t="shared" si="45"/>
        <v>141.09090909090912</v>
      </c>
      <c r="W201" s="85">
        <f t="shared" si="45"/>
        <v>123.45454545454548</v>
      </c>
      <c r="X201" s="85">
        <f t="shared" si="45"/>
        <v>105.81818181818184</v>
      </c>
      <c r="Y201" s="85">
        <f t="shared" si="45"/>
        <v>88.181818181818201</v>
      </c>
      <c r="Z201" s="85">
        <f t="shared" si="45"/>
        <v>70.545454545454561</v>
      </c>
      <c r="AA201" s="85">
        <f t="shared" si="45"/>
        <v>52.909090909090921</v>
      </c>
      <c r="AB201" s="85">
        <f t="shared" si="45"/>
        <v>35.27272727272728</v>
      </c>
      <c r="AC201" s="85">
        <f t="shared" si="45"/>
        <v>17.636363636363644</v>
      </c>
      <c r="AD201" s="85">
        <f t="shared" si="45"/>
        <v>0</v>
      </c>
      <c r="AE201" s="85">
        <f t="shared" si="45"/>
        <v>0</v>
      </c>
      <c r="AF201" s="85">
        <f t="shared" si="45"/>
        <v>0</v>
      </c>
      <c r="AG201" s="85">
        <f t="shared" si="45"/>
        <v>0</v>
      </c>
      <c r="AH201" s="85">
        <f t="shared" si="45"/>
        <v>0</v>
      </c>
      <c r="AI201" s="85">
        <f t="shared" si="45"/>
        <v>0</v>
      </c>
      <c r="AJ201" s="85">
        <f t="shared" si="45"/>
        <v>0</v>
      </c>
      <c r="AK201" s="85">
        <f t="shared" si="45"/>
        <v>0</v>
      </c>
      <c r="AL201" s="85">
        <f t="shared" si="45"/>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-193.99999999999997</v>
      </c>
      <c r="O203" s="73"/>
      <c r="P203" s="73"/>
      <c r="Q203" s="73"/>
      <c r="R203" s="73"/>
      <c r="S203" s="85">
        <f t="shared" ref="S203:AL203" si="46">0-MIN(S198,S201)</f>
        <v>-17.636363636363637</v>
      </c>
      <c r="T203" s="85">
        <f t="shared" si="46"/>
        <v>-17.636363636363637</v>
      </c>
      <c r="U203" s="85">
        <f t="shared" si="46"/>
        <v>-17.636363636363637</v>
      </c>
      <c r="V203" s="85">
        <f t="shared" si="46"/>
        <v>-17.636363636363637</v>
      </c>
      <c r="W203" s="85">
        <f t="shared" si="46"/>
        <v>-17.636363636363637</v>
      </c>
      <c r="X203" s="85">
        <f t="shared" si="46"/>
        <v>-17.636363636363637</v>
      </c>
      <c r="Y203" s="85">
        <f t="shared" si="46"/>
        <v>-17.636363636363637</v>
      </c>
      <c r="Z203" s="85">
        <f t="shared" si="46"/>
        <v>-17.636363636363637</v>
      </c>
      <c r="AA203" s="85">
        <f t="shared" si="46"/>
        <v>-17.636363636363637</v>
      </c>
      <c r="AB203" s="85">
        <f t="shared" si="46"/>
        <v>-17.636363636363637</v>
      </c>
      <c r="AC203" s="85">
        <f t="shared" si="46"/>
        <v>-17.636363636363637</v>
      </c>
      <c r="AD203" s="85">
        <f t="shared" si="46"/>
        <v>0</v>
      </c>
      <c r="AE203" s="85">
        <f t="shared" si="46"/>
        <v>0</v>
      </c>
      <c r="AF203" s="85">
        <f t="shared" si="46"/>
        <v>0</v>
      </c>
      <c r="AG203" s="85">
        <f t="shared" si="46"/>
        <v>0</v>
      </c>
      <c r="AH203" s="85">
        <f t="shared" si="46"/>
        <v>0</v>
      </c>
      <c r="AI203" s="85">
        <f t="shared" si="46"/>
        <v>0</v>
      </c>
      <c r="AJ203" s="85">
        <f t="shared" si="46"/>
        <v>0</v>
      </c>
      <c r="AK203" s="85">
        <f t="shared" si="46"/>
        <v>0</v>
      </c>
      <c r="AL203" s="85">
        <f t="shared" si="46"/>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47">SUM(S201:S203)</f>
        <v>176.36363636363637</v>
      </c>
      <c r="T204" s="77">
        <f t="shared" si="47"/>
        <v>158.72727272727275</v>
      </c>
      <c r="U204" s="77">
        <f t="shared" si="47"/>
        <v>141.09090909090912</v>
      </c>
      <c r="V204" s="77">
        <f t="shared" si="47"/>
        <v>123.45454545454548</v>
      </c>
      <c r="W204" s="77">
        <f t="shared" si="47"/>
        <v>105.81818181818184</v>
      </c>
      <c r="X204" s="77">
        <f t="shared" si="47"/>
        <v>88.181818181818201</v>
      </c>
      <c r="Y204" s="77">
        <f t="shared" si="47"/>
        <v>70.545454545454561</v>
      </c>
      <c r="Z204" s="77">
        <f t="shared" si="47"/>
        <v>52.909090909090921</v>
      </c>
      <c r="AA204" s="77">
        <f t="shared" si="47"/>
        <v>35.27272727272728</v>
      </c>
      <c r="AB204" s="77">
        <f t="shared" si="47"/>
        <v>17.636363636363644</v>
      </c>
      <c r="AC204" s="77">
        <f t="shared" si="47"/>
        <v>0</v>
      </c>
      <c r="AD204" s="77">
        <f t="shared" si="47"/>
        <v>0</v>
      </c>
      <c r="AE204" s="77">
        <f t="shared" si="47"/>
        <v>0</v>
      </c>
      <c r="AF204" s="77">
        <f t="shared" si="47"/>
        <v>0</v>
      </c>
      <c r="AG204" s="77">
        <f t="shared" si="47"/>
        <v>0</v>
      </c>
      <c r="AH204" s="77">
        <f t="shared" si="47"/>
        <v>0</v>
      </c>
      <c r="AI204" s="77">
        <f t="shared" si="47"/>
        <v>0</v>
      </c>
      <c r="AJ204" s="77">
        <f t="shared" si="47"/>
        <v>0</v>
      </c>
      <c r="AK204" s="77">
        <f t="shared" si="47"/>
        <v>0</v>
      </c>
      <c r="AL204" s="77">
        <f t="shared" si="47"/>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48">$R207</f>
        <v>15</v>
      </c>
      <c r="T208" s="77">
        <f t="shared" si="48"/>
        <v>15</v>
      </c>
      <c r="U208" s="77">
        <f t="shared" si="48"/>
        <v>15</v>
      </c>
      <c r="V208" s="77">
        <f t="shared" si="48"/>
        <v>15</v>
      </c>
      <c r="W208" s="77">
        <f t="shared" si="48"/>
        <v>15</v>
      </c>
      <c r="X208" s="77">
        <f t="shared" si="48"/>
        <v>15</v>
      </c>
      <c r="Y208" s="77">
        <f t="shared" si="48"/>
        <v>15</v>
      </c>
      <c r="Z208" s="77">
        <f t="shared" si="48"/>
        <v>15</v>
      </c>
      <c r="AA208" s="77">
        <f t="shared" si="48"/>
        <v>15</v>
      </c>
      <c r="AB208" s="77">
        <f t="shared" si="48"/>
        <v>15</v>
      </c>
      <c r="AC208" s="77">
        <f t="shared" si="48"/>
        <v>15</v>
      </c>
      <c r="AD208" s="77">
        <f t="shared" si="48"/>
        <v>15</v>
      </c>
      <c r="AE208" s="77">
        <f t="shared" si="48"/>
        <v>15</v>
      </c>
      <c r="AF208" s="77">
        <f t="shared" si="48"/>
        <v>15</v>
      </c>
      <c r="AG208" s="77">
        <f t="shared" si="48"/>
        <v>15</v>
      </c>
      <c r="AH208" s="77">
        <f t="shared" si="48"/>
        <v>15</v>
      </c>
      <c r="AI208" s="77">
        <f t="shared" si="48"/>
        <v>15</v>
      </c>
      <c r="AJ208" s="77">
        <f t="shared" si="48"/>
        <v>15</v>
      </c>
      <c r="AK208" s="77">
        <f t="shared" si="48"/>
        <v>15</v>
      </c>
      <c r="AL208" s="77">
        <f t="shared" si="48"/>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49">$R211</f>
        <v>28</v>
      </c>
      <c r="T212" s="77">
        <f t="shared" si="49"/>
        <v>28</v>
      </c>
      <c r="U212" s="77">
        <f t="shared" si="49"/>
        <v>28</v>
      </c>
      <c r="V212" s="77">
        <f t="shared" si="49"/>
        <v>28</v>
      </c>
      <c r="W212" s="77">
        <f t="shared" si="49"/>
        <v>28</v>
      </c>
      <c r="X212" s="77">
        <f t="shared" si="49"/>
        <v>28</v>
      </c>
      <c r="Y212" s="77">
        <f t="shared" si="49"/>
        <v>28</v>
      </c>
      <c r="Z212" s="77">
        <f t="shared" si="49"/>
        <v>28</v>
      </c>
      <c r="AA212" s="77">
        <f t="shared" si="49"/>
        <v>28</v>
      </c>
      <c r="AB212" s="77">
        <f t="shared" si="49"/>
        <v>28</v>
      </c>
      <c r="AC212" s="77">
        <f t="shared" si="49"/>
        <v>28</v>
      </c>
      <c r="AD212" s="77">
        <f t="shared" si="49"/>
        <v>28</v>
      </c>
      <c r="AE212" s="77">
        <f t="shared" si="49"/>
        <v>28</v>
      </c>
      <c r="AF212" s="77">
        <f t="shared" si="49"/>
        <v>28</v>
      </c>
      <c r="AG212" s="77">
        <f t="shared" si="49"/>
        <v>28</v>
      </c>
      <c r="AH212" s="77">
        <f t="shared" si="49"/>
        <v>28</v>
      </c>
      <c r="AI212" s="77">
        <f t="shared" si="49"/>
        <v>28</v>
      </c>
      <c r="AJ212" s="77">
        <f t="shared" si="49"/>
        <v>28</v>
      </c>
      <c r="AK212" s="77">
        <f t="shared" si="49"/>
        <v>28</v>
      </c>
      <c r="AL212" s="77">
        <f t="shared" si="49"/>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0">$M230</f>
        <v>5.7956097029881199</v>
      </c>
      <c r="T231" s="96">
        <f t="shared" si="50"/>
        <v>5.7956097029881199</v>
      </c>
      <c r="U231" s="96">
        <f t="shared" si="50"/>
        <v>5.7956097029881199</v>
      </c>
      <c r="V231" s="96">
        <f t="shared" si="50"/>
        <v>5.7956097029881199</v>
      </c>
      <c r="W231" s="96">
        <f t="shared" si="50"/>
        <v>5.7956097029881199</v>
      </c>
      <c r="X231" s="96">
        <f t="shared" si="50"/>
        <v>5.7956097029881199</v>
      </c>
      <c r="Y231" s="96">
        <f t="shared" si="50"/>
        <v>5.7956097029881199</v>
      </c>
      <c r="Z231" s="96">
        <f t="shared" si="50"/>
        <v>5.7956097029881199</v>
      </c>
      <c r="AA231" s="96">
        <f t="shared" si="50"/>
        <v>5.7956097029881199</v>
      </c>
      <c r="AB231" s="96">
        <f t="shared" si="50"/>
        <v>5.7956097029881199</v>
      </c>
      <c r="AC231" s="96">
        <f t="shared" si="50"/>
        <v>5.7956097029881199</v>
      </c>
      <c r="AD231" s="96">
        <f t="shared" si="50"/>
        <v>5.7956097029881199</v>
      </c>
      <c r="AE231" s="96">
        <f t="shared" si="50"/>
        <v>5.7956097029881199</v>
      </c>
      <c r="AF231" s="96">
        <f t="shared" si="50"/>
        <v>5.7956097029881199</v>
      </c>
      <c r="AG231" s="96">
        <f t="shared" si="50"/>
        <v>5.7956097029881199</v>
      </c>
      <c r="AH231" s="96">
        <f t="shared" si="50"/>
        <v>5.7956097029881199</v>
      </c>
      <c r="AI231" s="96">
        <f t="shared" si="50"/>
        <v>5.7956097029881199</v>
      </c>
      <c r="AJ231" s="96">
        <f t="shared" si="50"/>
        <v>5.7956097029881199</v>
      </c>
      <c r="AK231" s="96">
        <f t="shared" si="50"/>
        <v>5.7956097029881199</v>
      </c>
      <c r="AL231" s="96">
        <f t="shared" si="50"/>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1">O$28</f>
        <v>999</v>
      </c>
      <c r="P234" s="85">
        <f t="shared" si="51"/>
        <v>436</v>
      </c>
      <c r="Q234" s="85">
        <f t="shared" si="51"/>
        <v>426</v>
      </c>
      <c r="R234" s="85">
        <f t="shared" si="51"/>
        <v>327</v>
      </c>
      <c r="S234" s="85">
        <f t="shared" si="51"/>
        <v>336.60400000000004</v>
      </c>
      <c r="T234" s="85">
        <f t="shared" si="51"/>
        <v>347.65198882191788</v>
      </c>
      <c r="U234" s="85">
        <f t="shared" si="51"/>
        <v>416.93880003835625</v>
      </c>
      <c r="V234" s="85">
        <f t="shared" si="51"/>
        <v>591.14230650526042</v>
      </c>
      <c r="W234" s="85">
        <f t="shared" si="51"/>
        <v>677.46947586615897</v>
      </c>
      <c r="X234" s="85">
        <f t="shared" si="51"/>
        <v>646.45230276623181</v>
      </c>
      <c r="Y234" s="85">
        <f t="shared" si="51"/>
        <v>664.0266208332373</v>
      </c>
      <c r="Z234" s="85">
        <f t="shared" si="51"/>
        <v>614.58154060148922</v>
      </c>
      <c r="AA234" s="85">
        <f t="shared" si="51"/>
        <v>401.30757230317624</v>
      </c>
      <c r="AB234" s="85">
        <f t="shared" si="51"/>
        <v>229.63075748144456</v>
      </c>
      <c r="AC234" s="85">
        <f t="shared" si="51"/>
        <v>235.87345157144563</v>
      </c>
      <c r="AD234" s="85">
        <f t="shared" si="51"/>
        <v>116.17021582138462</v>
      </c>
      <c r="AE234" s="85">
        <f t="shared" si="51"/>
        <v>0</v>
      </c>
      <c r="AF234" s="85">
        <f t="shared" si="51"/>
        <v>0</v>
      </c>
      <c r="AG234" s="85">
        <f t="shared" si="51"/>
        <v>0</v>
      </c>
      <c r="AH234" s="85">
        <f t="shared" si="51"/>
        <v>0</v>
      </c>
      <c r="AI234" s="85">
        <f t="shared" si="51"/>
        <v>0</v>
      </c>
      <c r="AJ234" s="85">
        <f t="shared" si="51"/>
        <v>0</v>
      </c>
      <c r="AK234" s="85">
        <f t="shared" si="51"/>
        <v>0</v>
      </c>
      <c r="AL234" s="85">
        <f t="shared" si="51"/>
        <v>0</v>
      </c>
    </row>
    <row r="235" spans="3:38" x14ac:dyDescent="0.35">
      <c r="D235" s="17" t="s">
        <v>203</v>
      </c>
      <c r="K235" s="59" t="str">
        <f>CurrencyUnit.In</f>
        <v>MMJPY</v>
      </c>
      <c r="L235" s="60">
        <f xml:space="preserve"> SUM(O235:AL235)</f>
        <v>476</v>
      </c>
      <c r="O235" s="85">
        <f t="shared" ref="O235:AL235" si="52">O$32</f>
        <v>18</v>
      </c>
      <c r="P235" s="85">
        <f t="shared" si="52"/>
        <v>19</v>
      </c>
      <c r="Q235" s="85">
        <f t="shared" si="52"/>
        <v>19</v>
      </c>
      <c r="R235" s="85">
        <f t="shared" si="52"/>
        <v>20</v>
      </c>
      <c r="S235" s="85">
        <f t="shared" si="52"/>
        <v>20</v>
      </c>
      <c r="T235" s="85">
        <f t="shared" si="52"/>
        <v>20</v>
      </c>
      <c r="U235" s="85">
        <f t="shared" si="52"/>
        <v>20</v>
      </c>
      <c r="V235" s="85">
        <f t="shared" si="52"/>
        <v>20</v>
      </c>
      <c r="W235" s="85">
        <f t="shared" si="52"/>
        <v>20</v>
      </c>
      <c r="X235" s="85">
        <f t="shared" si="52"/>
        <v>20</v>
      </c>
      <c r="Y235" s="85">
        <f t="shared" si="52"/>
        <v>20</v>
      </c>
      <c r="Z235" s="85">
        <f t="shared" si="52"/>
        <v>20</v>
      </c>
      <c r="AA235" s="85">
        <f t="shared" si="52"/>
        <v>20</v>
      </c>
      <c r="AB235" s="85">
        <f t="shared" si="52"/>
        <v>20</v>
      </c>
      <c r="AC235" s="85">
        <f t="shared" si="52"/>
        <v>20</v>
      </c>
      <c r="AD235" s="85">
        <f t="shared" si="52"/>
        <v>20</v>
      </c>
      <c r="AE235" s="85">
        <f t="shared" si="52"/>
        <v>20</v>
      </c>
      <c r="AF235" s="85">
        <f t="shared" si="52"/>
        <v>20</v>
      </c>
      <c r="AG235" s="85">
        <f t="shared" si="52"/>
        <v>20</v>
      </c>
      <c r="AH235" s="85">
        <f t="shared" si="52"/>
        <v>20</v>
      </c>
      <c r="AI235" s="85">
        <f t="shared" si="52"/>
        <v>20</v>
      </c>
      <c r="AJ235" s="85">
        <f t="shared" si="52"/>
        <v>20</v>
      </c>
      <c r="AK235" s="85">
        <f t="shared" si="52"/>
        <v>20</v>
      </c>
      <c r="AL235" s="85">
        <f t="shared" si="52"/>
        <v>20</v>
      </c>
    </row>
    <row r="236" spans="3:38" x14ac:dyDescent="0.35">
      <c r="D236" s="17" t="s">
        <v>210</v>
      </c>
      <c r="K236" s="59" t="str">
        <f>CurrencyUnit.In</f>
        <v>MMJPY</v>
      </c>
      <c r="L236" s="60">
        <f xml:space="preserve"> SUM(O236:AL236)</f>
        <v>10287.890410958904</v>
      </c>
      <c r="O236" s="85">
        <f t="shared" ref="O236:AL236" si="53">O$43</f>
        <v>382</v>
      </c>
      <c r="P236" s="85">
        <f t="shared" si="53"/>
        <v>395</v>
      </c>
      <c r="Q236" s="85">
        <f t="shared" si="53"/>
        <v>405</v>
      </c>
      <c r="R236" s="85">
        <f t="shared" si="53"/>
        <v>386</v>
      </c>
      <c r="S236" s="85">
        <f t="shared" si="53"/>
        <v>400</v>
      </c>
      <c r="T236" s="85">
        <f t="shared" si="53"/>
        <v>400</v>
      </c>
      <c r="U236" s="85">
        <f t="shared" si="53"/>
        <v>419.94520547945206</v>
      </c>
      <c r="V236" s="85">
        <f t="shared" si="53"/>
        <v>459.94520547945206</v>
      </c>
      <c r="W236" s="85">
        <f t="shared" si="53"/>
        <v>440</v>
      </c>
      <c r="X236" s="85">
        <f t="shared" si="53"/>
        <v>440</v>
      </c>
      <c r="Y236" s="85">
        <f t="shared" si="53"/>
        <v>440</v>
      </c>
      <c r="Z236" s="85">
        <f t="shared" si="53"/>
        <v>440</v>
      </c>
      <c r="AA236" s="85">
        <f t="shared" si="53"/>
        <v>440</v>
      </c>
      <c r="AB236" s="85">
        <f t="shared" si="53"/>
        <v>440</v>
      </c>
      <c r="AC236" s="85">
        <f t="shared" si="53"/>
        <v>440</v>
      </c>
      <c r="AD236" s="85">
        <f t="shared" si="53"/>
        <v>440</v>
      </c>
      <c r="AE236" s="85">
        <f t="shared" si="53"/>
        <v>440</v>
      </c>
      <c r="AF236" s="85">
        <f t="shared" si="53"/>
        <v>440</v>
      </c>
      <c r="AG236" s="85">
        <f t="shared" si="53"/>
        <v>440</v>
      </c>
      <c r="AH236" s="85">
        <f t="shared" si="53"/>
        <v>440</v>
      </c>
      <c r="AI236" s="85">
        <f t="shared" si="53"/>
        <v>440</v>
      </c>
      <c r="AJ236" s="85">
        <f t="shared" si="53"/>
        <v>440</v>
      </c>
      <c r="AK236" s="85">
        <f t="shared" si="53"/>
        <v>440</v>
      </c>
      <c r="AL236" s="85">
        <f t="shared" si="53"/>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54">SUM(O234:O236)</f>
        <v>1399</v>
      </c>
      <c r="P237" s="13">
        <f t="shared" si="54"/>
        <v>850</v>
      </c>
      <c r="Q237" s="13">
        <f t="shared" si="54"/>
        <v>850</v>
      </c>
      <c r="R237" s="13">
        <f t="shared" si="54"/>
        <v>733</v>
      </c>
      <c r="S237" s="13">
        <f t="shared" si="54"/>
        <v>756.60400000000004</v>
      </c>
      <c r="T237" s="13">
        <f t="shared" si="54"/>
        <v>767.65198882191794</v>
      </c>
      <c r="U237" s="13">
        <f t="shared" si="54"/>
        <v>856.8840055178083</v>
      </c>
      <c r="V237" s="13">
        <f t="shared" si="54"/>
        <v>1071.0875119847124</v>
      </c>
      <c r="W237" s="13">
        <f t="shared" si="54"/>
        <v>1137.469475866159</v>
      </c>
      <c r="X237" s="13">
        <f t="shared" si="54"/>
        <v>1106.4523027662317</v>
      </c>
      <c r="Y237" s="13">
        <f t="shared" si="54"/>
        <v>1124.0266208332373</v>
      </c>
      <c r="Z237" s="13">
        <f t="shared" si="54"/>
        <v>1074.5815406014892</v>
      </c>
      <c r="AA237" s="13">
        <f t="shared" si="54"/>
        <v>861.30757230317624</v>
      </c>
      <c r="AB237" s="13">
        <f t="shared" si="54"/>
        <v>689.63075748144456</v>
      </c>
      <c r="AC237" s="13">
        <f t="shared" si="54"/>
        <v>695.87345157144568</v>
      </c>
      <c r="AD237" s="13">
        <f t="shared" si="54"/>
        <v>576.17021582138455</v>
      </c>
      <c r="AE237" s="13">
        <f t="shared" si="54"/>
        <v>460</v>
      </c>
      <c r="AF237" s="13">
        <f t="shared" si="54"/>
        <v>460</v>
      </c>
      <c r="AG237" s="13">
        <f t="shared" si="54"/>
        <v>460</v>
      </c>
      <c r="AH237" s="13">
        <f t="shared" si="54"/>
        <v>460</v>
      </c>
      <c r="AI237" s="13">
        <f t="shared" si="54"/>
        <v>460</v>
      </c>
      <c r="AJ237" s="13">
        <f t="shared" si="54"/>
        <v>460</v>
      </c>
      <c r="AK237" s="13">
        <f t="shared" si="54"/>
        <v>460</v>
      </c>
      <c r="AL237" s="13">
        <f t="shared" si="54"/>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55">O237</f>
        <v>1399</v>
      </c>
      <c r="P240" s="85">
        <f t="shared" si="55"/>
        <v>850</v>
      </c>
      <c r="Q240" s="85">
        <f t="shared" si="55"/>
        <v>850</v>
      </c>
      <c r="R240" s="85">
        <f t="shared" si="55"/>
        <v>733</v>
      </c>
      <c r="S240" s="85">
        <f t="shared" si="55"/>
        <v>756.60400000000004</v>
      </c>
      <c r="T240" s="85">
        <f t="shared" si="55"/>
        <v>767.65198882191794</v>
      </c>
      <c r="U240" s="85">
        <f t="shared" si="55"/>
        <v>856.8840055178083</v>
      </c>
      <c r="V240" s="85">
        <f t="shared" si="55"/>
        <v>1071.0875119847124</v>
      </c>
      <c r="W240" s="85">
        <f t="shared" si="55"/>
        <v>1137.469475866159</v>
      </c>
      <c r="X240" s="85">
        <f t="shared" si="55"/>
        <v>1106.4523027662317</v>
      </c>
      <c r="Y240" s="85">
        <f t="shared" si="55"/>
        <v>1124.0266208332373</v>
      </c>
      <c r="Z240" s="85">
        <f t="shared" si="55"/>
        <v>1074.5815406014892</v>
      </c>
      <c r="AA240" s="85">
        <f t="shared" si="55"/>
        <v>861.30757230317624</v>
      </c>
      <c r="AB240" s="85">
        <f t="shared" si="55"/>
        <v>689.63075748144456</v>
      </c>
      <c r="AC240" s="85">
        <f t="shared" si="55"/>
        <v>695.87345157144568</v>
      </c>
      <c r="AD240" s="85">
        <f t="shared" si="55"/>
        <v>576.17021582138455</v>
      </c>
      <c r="AE240" s="85">
        <f t="shared" si="55"/>
        <v>460</v>
      </c>
      <c r="AF240" s="85">
        <f t="shared" si="55"/>
        <v>460</v>
      </c>
      <c r="AG240" s="85">
        <f t="shared" si="55"/>
        <v>460</v>
      </c>
      <c r="AH240" s="85">
        <f t="shared" si="55"/>
        <v>460</v>
      </c>
      <c r="AI240" s="85">
        <f t="shared" si="55"/>
        <v>460</v>
      </c>
      <c r="AJ240" s="85">
        <f t="shared" si="55"/>
        <v>460</v>
      </c>
      <c r="AK240" s="85">
        <f t="shared" si="55"/>
        <v>460</v>
      </c>
      <c r="AL240" s="85">
        <f t="shared" si="55"/>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56">O240/$M241</f>
        <v>116.58333333333333</v>
      </c>
      <c r="P242" s="13">
        <f t="shared" si="56"/>
        <v>70.833333333333329</v>
      </c>
      <c r="Q242" s="13">
        <f t="shared" si="56"/>
        <v>70.833333333333329</v>
      </c>
      <c r="R242" s="13">
        <f t="shared" si="56"/>
        <v>61.083333333333336</v>
      </c>
      <c r="S242" s="13">
        <f t="shared" si="56"/>
        <v>63.050333333333334</v>
      </c>
      <c r="T242" s="13">
        <f t="shared" si="56"/>
        <v>63.970999068493164</v>
      </c>
      <c r="U242" s="13">
        <f t="shared" si="56"/>
        <v>71.407000459817354</v>
      </c>
      <c r="V242" s="13">
        <f t="shared" si="56"/>
        <v>89.257292665392697</v>
      </c>
      <c r="W242" s="13">
        <f t="shared" si="56"/>
        <v>94.789122988846586</v>
      </c>
      <c r="X242" s="13">
        <f t="shared" si="56"/>
        <v>92.204358563852637</v>
      </c>
      <c r="Y242" s="13">
        <f t="shared" si="56"/>
        <v>93.668885069436442</v>
      </c>
      <c r="Z242" s="13">
        <f t="shared" si="56"/>
        <v>89.548461716790769</v>
      </c>
      <c r="AA242" s="13">
        <f t="shared" si="56"/>
        <v>71.775631025264687</v>
      </c>
      <c r="AB242" s="13">
        <f t="shared" si="56"/>
        <v>57.46922979012038</v>
      </c>
      <c r="AC242" s="13">
        <f t="shared" si="56"/>
        <v>57.989454297620476</v>
      </c>
      <c r="AD242" s="13">
        <f t="shared" si="56"/>
        <v>48.014184651782045</v>
      </c>
      <c r="AE242" s="13">
        <f t="shared" si="56"/>
        <v>38.333333333333336</v>
      </c>
      <c r="AF242" s="13">
        <f t="shared" si="56"/>
        <v>38.333333333333336</v>
      </c>
      <c r="AG242" s="13">
        <f t="shared" si="56"/>
        <v>38.333333333333336</v>
      </c>
      <c r="AH242" s="13">
        <f t="shared" si="56"/>
        <v>38.333333333333336</v>
      </c>
      <c r="AI242" s="13">
        <f t="shared" si="56"/>
        <v>38.333333333333336</v>
      </c>
      <c r="AJ242" s="13">
        <f t="shared" si="56"/>
        <v>38.333333333333336</v>
      </c>
      <c r="AK242" s="13">
        <f t="shared" si="56"/>
        <v>38.333333333333336</v>
      </c>
      <c r="AL242" s="13">
        <f t="shared" si="56"/>
        <v>38.333333333333336</v>
      </c>
    </row>
    <row r="243" spans="2:38" x14ac:dyDescent="0.35">
      <c r="D243" s="17" t="s">
        <v>415</v>
      </c>
      <c r="K243" s="59" t="s">
        <v>375</v>
      </c>
      <c r="L243" s="60"/>
      <c r="O243" s="97">
        <f t="shared" ref="O243:AL243" si="57">O231</f>
        <v>4.6919228020014296</v>
      </c>
      <c r="P243" s="97">
        <f t="shared" si="57"/>
        <v>8.3011764705882367</v>
      </c>
      <c r="Q243" s="97">
        <f t="shared" si="57"/>
        <v>6.1129411764705885</v>
      </c>
      <c r="R243" s="97">
        <f t="shared" si="57"/>
        <v>4.076398362892224</v>
      </c>
      <c r="S243" s="97">
        <f t="shared" si="57"/>
        <v>5.7956097029881199</v>
      </c>
      <c r="T243" s="97">
        <f t="shared" si="57"/>
        <v>5.7956097029881199</v>
      </c>
      <c r="U243" s="97">
        <f t="shared" si="57"/>
        <v>5.7956097029881199</v>
      </c>
      <c r="V243" s="97">
        <f t="shared" si="57"/>
        <v>5.7956097029881199</v>
      </c>
      <c r="W243" s="97">
        <f t="shared" si="57"/>
        <v>5.7956097029881199</v>
      </c>
      <c r="X243" s="97">
        <f t="shared" si="57"/>
        <v>5.7956097029881199</v>
      </c>
      <c r="Y243" s="97">
        <f t="shared" si="57"/>
        <v>5.7956097029881199</v>
      </c>
      <c r="Z243" s="97">
        <f t="shared" si="57"/>
        <v>5.7956097029881199</v>
      </c>
      <c r="AA243" s="97">
        <f t="shared" si="57"/>
        <v>5.7956097029881199</v>
      </c>
      <c r="AB243" s="97">
        <f t="shared" si="57"/>
        <v>5.7956097029881199</v>
      </c>
      <c r="AC243" s="97">
        <f t="shared" si="57"/>
        <v>5.7956097029881199</v>
      </c>
      <c r="AD243" s="97">
        <f t="shared" si="57"/>
        <v>5.7956097029881199</v>
      </c>
      <c r="AE243" s="97">
        <f t="shared" si="57"/>
        <v>5.7956097029881199</v>
      </c>
      <c r="AF243" s="97">
        <f t="shared" si="57"/>
        <v>5.7956097029881199</v>
      </c>
      <c r="AG243" s="97">
        <f t="shared" si="57"/>
        <v>5.7956097029881199</v>
      </c>
      <c r="AH243" s="97">
        <f t="shared" si="57"/>
        <v>5.7956097029881199</v>
      </c>
      <c r="AI243" s="97">
        <f t="shared" si="57"/>
        <v>5.7956097029881199</v>
      </c>
      <c r="AJ243" s="97">
        <f t="shared" si="57"/>
        <v>5.7956097029881199</v>
      </c>
      <c r="AK243" s="97">
        <f t="shared" si="57"/>
        <v>5.7956097029881199</v>
      </c>
      <c r="AL243" s="97">
        <f t="shared" si="57"/>
        <v>5.7956097029881199</v>
      </c>
    </row>
    <row r="244" spans="2:38" x14ac:dyDescent="0.35">
      <c r="D244" s="8" t="s">
        <v>414</v>
      </c>
      <c r="E244" s="9"/>
      <c r="F244" s="9"/>
      <c r="G244" s="9"/>
      <c r="H244" s="9"/>
      <c r="I244" s="9"/>
      <c r="J244" s="9"/>
      <c r="K244" s="61" t="str">
        <f>CurrencyUnit.In</f>
        <v>MMJPY</v>
      </c>
      <c r="L244" s="62"/>
      <c r="M244" s="9"/>
      <c r="N244" s="9"/>
      <c r="O244" s="77">
        <f t="shared" ref="O244:AL244" si="58">O242*O243</f>
        <v>547</v>
      </c>
      <c r="P244" s="13">
        <f t="shared" si="58"/>
        <v>588.00000000000011</v>
      </c>
      <c r="Q244" s="13">
        <f t="shared" si="58"/>
        <v>433</v>
      </c>
      <c r="R244" s="13">
        <f t="shared" si="58"/>
        <v>249.00000000000003</v>
      </c>
      <c r="S244" s="13">
        <f t="shared" si="58"/>
        <v>365.41512364330197</v>
      </c>
      <c r="T244" s="13">
        <f t="shared" si="58"/>
        <v>370.75094291120297</v>
      </c>
      <c r="U244" s="13">
        <f t="shared" si="58"/>
        <v>413.84710472619457</v>
      </c>
      <c r="V244" s="13">
        <f t="shared" si="58"/>
        <v>517.3004314340003</v>
      </c>
      <c r="W244" s="13">
        <f t="shared" si="58"/>
        <v>549.36076093189354</v>
      </c>
      <c r="X244" s="13">
        <f t="shared" si="58"/>
        <v>534.38047515046014</v>
      </c>
      <c r="Y244" s="13">
        <f t="shared" si="58"/>
        <v>542.86829917650493</v>
      </c>
      <c r="Z244" s="13">
        <f t="shared" si="58"/>
        <v>518.98793361349283</v>
      </c>
      <c r="AA244" s="13">
        <f t="shared" si="58"/>
        <v>415.98354360811913</v>
      </c>
      <c r="AB244" s="13">
        <f t="shared" si="58"/>
        <v>333.06922579487559</v>
      </c>
      <c r="AC244" s="13">
        <f t="shared" si="58"/>
        <v>336.08424399827538</v>
      </c>
      <c r="AD244" s="13">
        <f t="shared" si="58"/>
        <v>278.27147444893131</v>
      </c>
      <c r="AE244" s="13">
        <f t="shared" si="58"/>
        <v>222.16503861454461</v>
      </c>
      <c r="AF244" s="13">
        <f t="shared" si="58"/>
        <v>222.16503861454461</v>
      </c>
      <c r="AG244" s="13">
        <f t="shared" si="58"/>
        <v>222.16503861454461</v>
      </c>
      <c r="AH244" s="13">
        <f t="shared" si="58"/>
        <v>222.16503861454461</v>
      </c>
      <c r="AI244" s="13">
        <f t="shared" si="58"/>
        <v>222.16503861454461</v>
      </c>
      <c r="AJ244" s="13">
        <f t="shared" si="58"/>
        <v>222.16503861454461</v>
      </c>
      <c r="AK244" s="13">
        <f t="shared" si="58"/>
        <v>222.16503861454461</v>
      </c>
      <c r="AL244" s="13">
        <f t="shared" si="58"/>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59">$M262</f>
        <v>1.7960337650175398</v>
      </c>
      <c r="T263" s="96">
        <f t="shared" si="59"/>
        <v>1.7960337650175398</v>
      </c>
      <c r="U263" s="96">
        <f t="shared" si="59"/>
        <v>1.7960337650175398</v>
      </c>
      <c r="V263" s="96">
        <f t="shared" si="59"/>
        <v>1.7960337650175398</v>
      </c>
      <c r="W263" s="96">
        <f t="shared" si="59"/>
        <v>1.7960337650175398</v>
      </c>
      <c r="X263" s="96">
        <f t="shared" si="59"/>
        <v>1.7960337650175398</v>
      </c>
      <c r="Y263" s="96">
        <f t="shared" si="59"/>
        <v>1.7960337650175398</v>
      </c>
      <c r="Z263" s="96">
        <f t="shared" si="59"/>
        <v>1.7960337650175398</v>
      </c>
      <c r="AA263" s="96">
        <f t="shared" si="59"/>
        <v>1.7960337650175398</v>
      </c>
      <c r="AB263" s="96">
        <f t="shared" si="59"/>
        <v>1.7960337650175398</v>
      </c>
      <c r="AC263" s="96">
        <f t="shared" si="59"/>
        <v>1.7960337650175398</v>
      </c>
      <c r="AD263" s="96">
        <f t="shared" si="59"/>
        <v>1.7960337650175398</v>
      </c>
      <c r="AE263" s="96">
        <f t="shared" si="59"/>
        <v>1.7960337650175398</v>
      </c>
      <c r="AF263" s="96">
        <f t="shared" si="59"/>
        <v>1.7960337650175398</v>
      </c>
      <c r="AG263" s="96">
        <f t="shared" si="59"/>
        <v>1.7960337650175398</v>
      </c>
      <c r="AH263" s="96">
        <f t="shared" si="59"/>
        <v>1.7960337650175398</v>
      </c>
      <c r="AI263" s="96">
        <f t="shared" si="59"/>
        <v>1.7960337650175398</v>
      </c>
      <c r="AJ263" s="96">
        <f t="shared" si="59"/>
        <v>1.7960337650175398</v>
      </c>
      <c r="AK263" s="96">
        <f t="shared" si="59"/>
        <v>1.7960337650175398</v>
      </c>
      <c r="AL263" s="96">
        <f t="shared" si="59"/>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0">O$77</f>
        <v>112</v>
      </c>
      <c r="P266" s="85">
        <f t="shared" si="60"/>
        <v>65</v>
      </c>
      <c r="Q266" s="85">
        <f t="shared" si="60"/>
        <v>94</v>
      </c>
      <c r="R266" s="85">
        <f t="shared" si="60"/>
        <v>103</v>
      </c>
      <c r="S266" s="85">
        <f t="shared" si="60"/>
        <v>105.59000000000002</v>
      </c>
      <c r="T266" s="85">
        <f t="shared" si="60"/>
        <v>152.47498611111106</v>
      </c>
      <c r="U266" s="85">
        <f t="shared" si="60"/>
        <v>167.23159196864535</v>
      </c>
      <c r="V266" s="85">
        <f t="shared" si="60"/>
        <v>156.8667596263775</v>
      </c>
      <c r="W266" s="85">
        <f t="shared" si="60"/>
        <v>143.75510697391314</v>
      </c>
      <c r="X266" s="85">
        <f t="shared" si="60"/>
        <v>78.957140932891406</v>
      </c>
      <c r="Y266" s="85">
        <f t="shared" si="60"/>
        <v>63.641653058731848</v>
      </c>
      <c r="Z266" s="85">
        <f t="shared" si="60"/>
        <v>69.538677674369907</v>
      </c>
      <c r="AA266" s="85">
        <f t="shared" si="60"/>
        <v>105.49392584463885</v>
      </c>
      <c r="AB266" s="85">
        <f t="shared" si="60"/>
        <v>151.99696009394364</v>
      </c>
      <c r="AC266" s="85">
        <f t="shared" si="60"/>
        <v>183.20209868761273</v>
      </c>
      <c r="AD266" s="85">
        <f t="shared" si="60"/>
        <v>162.8046141749015</v>
      </c>
      <c r="AE266" s="85">
        <f t="shared" si="60"/>
        <v>165.97146303575417</v>
      </c>
      <c r="AF266" s="85">
        <f t="shared" si="60"/>
        <v>195.67143948269859</v>
      </c>
      <c r="AG266" s="85">
        <f t="shared" si="60"/>
        <v>199.57194169636819</v>
      </c>
      <c r="AH266" s="85">
        <f t="shared" si="60"/>
        <v>201.81221941630088</v>
      </c>
      <c r="AI266" s="85">
        <f t="shared" si="60"/>
        <v>191.92874161046399</v>
      </c>
      <c r="AJ266" s="85">
        <f t="shared" si="60"/>
        <v>177.40976235990189</v>
      </c>
      <c r="AK266" s="85">
        <f t="shared" si="60"/>
        <v>188.80197393779355</v>
      </c>
      <c r="AL266" s="85">
        <f t="shared" si="60"/>
        <v>191.1332159166692</v>
      </c>
    </row>
    <row r="267" spans="3:38" x14ac:dyDescent="0.35">
      <c r="D267" s="17" t="s">
        <v>209</v>
      </c>
      <c r="K267" s="59" t="str">
        <f>CurrencyUnit.In</f>
        <v>MMJPY</v>
      </c>
      <c r="L267" s="60">
        <f xml:space="preserve"> SUM(O267:AL267)</f>
        <v>3792</v>
      </c>
      <c r="O267" s="85">
        <f t="shared" ref="O267:AL267" si="61">O$81</f>
        <v>153</v>
      </c>
      <c r="P267" s="85">
        <f t="shared" si="61"/>
        <v>164</v>
      </c>
      <c r="Q267" s="85">
        <f t="shared" si="61"/>
        <v>160</v>
      </c>
      <c r="R267" s="85">
        <f t="shared" si="61"/>
        <v>155</v>
      </c>
      <c r="S267" s="85">
        <f t="shared" si="61"/>
        <v>158</v>
      </c>
      <c r="T267" s="85">
        <f t="shared" si="61"/>
        <v>158</v>
      </c>
      <c r="U267" s="85">
        <f t="shared" si="61"/>
        <v>158</v>
      </c>
      <c r="V267" s="85">
        <f t="shared" si="61"/>
        <v>158</v>
      </c>
      <c r="W267" s="85">
        <f t="shared" si="61"/>
        <v>158</v>
      </c>
      <c r="X267" s="85">
        <f t="shared" si="61"/>
        <v>158</v>
      </c>
      <c r="Y267" s="85">
        <f t="shared" si="61"/>
        <v>158</v>
      </c>
      <c r="Z267" s="85">
        <f t="shared" si="61"/>
        <v>158</v>
      </c>
      <c r="AA267" s="85">
        <f t="shared" si="61"/>
        <v>158</v>
      </c>
      <c r="AB267" s="85">
        <f t="shared" si="61"/>
        <v>158</v>
      </c>
      <c r="AC267" s="85">
        <f t="shared" si="61"/>
        <v>158</v>
      </c>
      <c r="AD267" s="85">
        <f t="shared" si="61"/>
        <v>158</v>
      </c>
      <c r="AE267" s="85">
        <f t="shared" si="61"/>
        <v>158</v>
      </c>
      <c r="AF267" s="85">
        <f t="shared" si="61"/>
        <v>158</v>
      </c>
      <c r="AG267" s="85">
        <f t="shared" si="61"/>
        <v>158</v>
      </c>
      <c r="AH267" s="85">
        <f t="shared" si="61"/>
        <v>158</v>
      </c>
      <c r="AI267" s="85">
        <f t="shared" si="61"/>
        <v>158</v>
      </c>
      <c r="AJ267" s="85">
        <f t="shared" si="61"/>
        <v>158</v>
      </c>
      <c r="AK267" s="85">
        <f t="shared" si="61"/>
        <v>158</v>
      </c>
      <c r="AL267" s="85">
        <f t="shared" si="61"/>
        <v>158</v>
      </c>
    </row>
    <row r="268" spans="3:38" x14ac:dyDescent="0.35">
      <c r="D268" s="17" t="s">
        <v>211</v>
      </c>
      <c r="K268" s="59" t="str">
        <f>CurrencyUnit.In</f>
        <v>MMJPY</v>
      </c>
      <c r="L268" s="60">
        <f xml:space="preserve"> SUM(O268:AL268)</f>
        <v>2064</v>
      </c>
      <c r="O268" s="85">
        <f t="shared" ref="O268:AL268" si="62">O$85</f>
        <v>80</v>
      </c>
      <c r="P268" s="85">
        <f t="shared" si="62"/>
        <v>79</v>
      </c>
      <c r="Q268" s="85">
        <f t="shared" si="62"/>
        <v>95</v>
      </c>
      <c r="R268" s="85">
        <f t="shared" si="62"/>
        <v>90</v>
      </c>
      <c r="S268" s="85">
        <f t="shared" si="62"/>
        <v>86</v>
      </c>
      <c r="T268" s="85">
        <f t="shared" si="62"/>
        <v>86</v>
      </c>
      <c r="U268" s="85">
        <f t="shared" si="62"/>
        <v>86</v>
      </c>
      <c r="V268" s="85">
        <f t="shared" si="62"/>
        <v>86</v>
      </c>
      <c r="W268" s="85">
        <f t="shared" si="62"/>
        <v>86</v>
      </c>
      <c r="X268" s="85">
        <f t="shared" si="62"/>
        <v>86</v>
      </c>
      <c r="Y268" s="85">
        <f t="shared" si="62"/>
        <v>86</v>
      </c>
      <c r="Z268" s="85">
        <f t="shared" si="62"/>
        <v>86</v>
      </c>
      <c r="AA268" s="85">
        <f t="shared" si="62"/>
        <v>86</v>
      </c>
      <c r="AB268" s="85">
        <f t="shared" si="62"/>
        <v>86</v>
      </c>
      <c r="AC268" s="85">
        <f t="shared" si="62"/>
        <v>86</v>
      </c>
      <c r="AD268" s="85">
        <f t="shared" si="62"/>
        <v>86</v>
      </c>
      <c r="AE268" s="85">
        <f t="shared" si="62"/>
        <v>86</v>
      </c>
      <c r="AF268" s="85">
        <f t="shared" si="62"/>
        <v>86</v>
      </c>
      <c r="AG268" s="85">
        <f t="shared" si="62"/>
        <v>86</v>
      </c>
      <c r="AH268" s="85">
        <f t="shared" si="62"/>
        <v>86</v>
      </c>
      <c r="AI268" s="85">
        <f t="shared" si="62"/>
        <v>86</v>
      </c>
      <c r="AJ268" s="85">
        <f t="shared" si="62"/>
        <v>86</v>
      </c>
      <c r="AK268" s="85">
        <f t="shared" si="62"/>
        <v>86</v>
      </c>
      <c r="AL268" s="85">
        <f t="shared" si="62"/>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3">SUM(O266:O268)</f>
        <v>345</v>
      </c>
      <c r="P269" s="13">
        <f t="shared" si="63"/>
        <v>308</v>
      </c>
      <c r="Q269" s="13">
        <f t="shared" si="63"/>
        <v>349</v>
      </c>
      <c r="R269" s="13">
        <f t="shared" si="63"/>
        <v>348</v>
      </c>
      <c r="S269" s="13">
        <f t="shared" si="63"/>
        <v>349.59000000000003</v>
      </c>
      <c r="T269" s="13">
        <f t="shared" si="63"/>
        <v>396.47498611111109</v>
      </c>
      <c r="U269" s="13">
        <f t="shared" si="63"/>
        <v>411.23159196864538</v>
      </c>
      <c r="V269" s="13">
        <f t="shared" si="63"/>
        <v>400.86675962637753</v>
      </c>
      <c r="W269" s="13">
        <f t="shared" si="63"/>
        <v>387.75510697391314</v>
      </c>
      <c r="X269" s="13">
        <f t="shared" si="63"/>
        <v>322.95714093289143</v>
      </c>
      <c r="Y269" s="13">
        <f t="shared" si="63"/>
        <v>307.64165305873183</v>
      </c>
      <c r="Z269" s="13">
        <f t="shared" si="63"/>
        <v>313.53867767436992</v>
      </c>
      <c r="AA269" s="13">
        <f t="shared" si="63"/>
        <v>349.49392584463885</v>
      </c>
      <c r="AB269" s="13">
        <f t="shared" si="63"/>
        <v>395.99696009394364</v>
      </c>
      <c r="AC269" s="13">
        <f t="shared" si="63"/>
        <v>427.20209868761276</v>
      </c>
      <c r="AD269" s="13">
        <f t="shared" si="63"/>
        <v>406.80461417490153</v>
      </c>
      <c r="AE269" s="13">
        <f t="shared" si="63"/>
        <v>409.97146303575414</v>
      </c>
      <c r="AF269" s="13">
        <f t="shared" si="63"/>
        <v>439.67143948269859</v>
      </c>
      <c r="AG269" s="13">
        <f t="shared" si="63"/>
        <v>443.57194169636819</v>
      </c>
      <c r="AH269" s="13">
        <f t="shared" si="63"/>
        <v>445.81221941630088</v>
      </c>
      <c r="AI269" s="13">
        <f t="shared" si="63"/>
        <v>435.92874161046399</v>
      </c>
      <c r="AJ269" s="13">
        <f t="shared" si="63"/>
        <v>421.40976235990189</v>
      </c>
      <c r="AK269" s="13">
        <f t="shared" si="63"/>
        <v>432.80197393779355</v>
      </c>
      <c r="AL269" s="13">
        <f t="shared" si="63"/>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64">O269</f>
        <v>345</v>
      </c>
      <c r="P272" s="85">
        <f t="shared" si="64"/>
        <v>308</v>
      </c>
      <c r="Q272" s="85">
        <f t="shared" si="64"/>
        <v>349</v>
      </c>
      <c r="R272" s="85">
        <f t="shared" si="64"/>
        <v>348</v>
      </c>
      <c r="S272" s="85">
        <f t="shared" si="64"/>
        <v>349.59000000000003</v>
      </c>
      <c r="T272" s="85">
        <f t="shared" si="64"/>
        <v>396.47498611111109</v>
      </c>
      <c r="U272" s="85">
        <f t="shared" si="64"/>
        <v>411.23159196864538</v>
      </c>
      <c r="V272" s="85">
        <f t="shared" si="64"/>
        <v>400.86675962637753</v>
      </c>
      <c r="W272" s="85">
        <f t="shared" si="64"/>
        <v>387.75510697391314</v>
      </c>
      <c r="X272" s="85">
        <f t="shared" si="64"/>
        <v>322.95714093289143</v>
      </c>
      <c r="Y272" s="85">
        <f t="shared" si="64"/>
        <v>307.64165305873183</v>
      </c>
      <c r="Z272" s="85">
        <f t="shared" si="64"/>
        <v>313.53867767436992</v>
      </c>
      <c r="AA272" s="85">
        <f t="shared" si="64"/>
        <v>349.49392584463885</v>
      </c>
      <c r="AB272" s="85">
        <f t="shared" si="64"/>
        <v>395.99696009394364</v>
      </c>
      <c r="AC272" s="85">
        <f t="shared" si="64"/>
        <v>427.20209868761276</v>
      </c>
      <c r="AD272" s="85">
        <f t="shared" si="64"/>
        <v>406.80461417490153</v>
      </c>
      <c r="AE272" s="85">
        <f t="shared" si="64"/>
        <v>409.97146303575414</v>
      </c>
      <c r="AF272" s="85">
        <f t="shared" si="64"/>
        <v>439.67143948269859</v>
      </c>
      <c r="AG272" s="85">
        <f t="shared" si="64"/>
        <v>443.57194169636819</v>
      </c>
      <c r="AH272" s="85">
        <f t="shared" si="64"/>
        <v>445.81221941630088</v>
      </c>
      <c r="AI272" s="85">
        <f t="shared" si="64"/>
        <v>435.92874161046399</v>
      </c>
      <c r="AJ272" s="85">
        <f t="shared" si="64"/>
        <v>421.40976235990189</v>
      </c>
      <c r="AK272" s="85">
        <f t="shared" si="64"/>
        <v>432.80197393779355</v>
      </c>
      <c r="AL272" s="85">
        <f t="shared" si="64"/>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65">O272/$M273</f>
        <v>28.75</v>
      </c>
      <c r="P274" s="13">
        <f t="shared" si="65"/>
        <v>25.666666666666668</v>
      </c>
      <c r="Q274" s="13">
        <f t="shared" si="65"/>
        <v>29.083333333333332</v>
      </c>
      <c r="R274" s="13">
        <f t="shared" si="65"/>
        <v>29</v>
      </c>
      <c r="S274" s="13">
        <f t="shared" si="65"/>
        <v>29.132500000000004</v>
      </c>
      <c r="T274" s="13">
        <f t="shared" si="65"/>
        <v>33.039582175925922</v>
      </c>
      <c r="U274" s="13">
        <f t="shared" si="65"/>
        <v>34.26929933072045</v>
      </c>
      <c r="V274" s="13">
        <f t="shared" si="65"/>
        <v>33.405563302198125</v>
      </c>
      <c r="W274" s="13">
        <f t="shared" si="65"/>
        <v>32.312925581159426</v>
      </c>
      <c r="X274" s="13">
        <f t="shared" si="65"/>
        <v>26.913095077740952</v>
      </c>
      <c r="Y274" s="13">
        <f t="shared" si="65"/>
        <v>25.636804421560985</v>
      </c>
      <c r="Z274" s="13">
        <f t="shared" si="65"/>
        <v>26.128223139530828</v>
      </c>
      <c r="AA274" s="13">
        <f t="shared" si="65"/>
        <v>29.124493820386572</v>
      </c>
      <c r="AB274" s="13">
        <f t="shared" si="65"/>
        <v>32.999746674495306</v>
      </c>
      <c r="AC274" s="13">
        <f t="shared" si="65"/>
        <v>35.600174890634399</v>
      </c>
      <c r="AD274" s="13">
        <f t="shared" si="65"/>
        <v>33.90038451457513</v>
      </c>
      <c r="AE274" s="13">
        <f t="shared" si="65"/>
        <v>34.164288586312843</v>
      </c>
      <c r="AF274" s="13">
        <f t="shared" si="65"/>
        <v>36.639286623558213</v>
      </c>
      <c r="AG274" s="13">
        <f t="shared" si="65"/>
        <v>36.964328474697346</v>
      </c>
      <c r="AH274" s="13">
        <f t="shared" si="65"/>
        <v>37.151018284691737</v>
      </c>
      <c r="AI274" s="13">
        <f t="shared" si="65"/>
        <v>36.327395134205332</v>
      </c>
      <c r="AJ274" s="13">
        <f t="shared" si="65"/>
        <v>35.117480196658491</v>
      </c>
      <c r="AK274" s="13">
        <f t="shared" si="65"/>
        <v>36.066831161482796</v>
      </c>
      <c r="AL274" s="13">
        <f t="shared" si="65"/>
        <v>36.261101326389102</v>
      </c>
    </row>
    <row r="275" spans="2:38" x14ac:dyDescent="0.35">
      <c r="D275" s="17" t="s">
        <v>415</v>
      </c>
      <c r="K275" s="59" t="s">
        <v>375</v>
      </c>
      <c r="L275" s="60"/>
      <c r="O275" s="97">
        <f t="shared" ref="O275:AL275" si="66">O263</f>
        <v>2.7478260869565219</v>
      </c>
      <c r="P275" s="97">
        <f t="shared" si="66"/>
        <v>2.0259740259740258</v>
      </c>
      <c r="Q275" s="97">
        <f t="shared" si="66"/>
        <v>1.2034383954154728</v>
      </c>
      <c r="R275" s="97">
        <f t="shared" si="66"/>
        <v>1.2068965517241379</v>
      </c>
      <c r="S275" s="97">
        <f t="shared" si="66"/>
        <v>1.7960337650175398</v>
      </c>
      <c r="T275" s="97">
        <f t="shared" si="66"/>
        <v>1.7960337650175398</v>
      </c>
      <c r="U275" s="97">
        <f t="shared" si="66"/>
        <v>1.7960337650175398</v>
      </c>
      <c r="V275" s="97">
        <f t="shared" si="66"/>
        <v>1.7960337650175398</v>
      </c>
      <c r="W275" s="97">
        <f t="shared" si="66"/>
        <v>1.7960337650175398</v>
      </c>
      <c r="X275" s="97">
        <f t="shared" si="66"/>
        <v>1.7960337650175398</v>
      </c>
      <c r="Y275" s="97">
        <f t="shared" si="66"/>
        <v>1.7960337650175398</v>
      </c>
      <c r="Z275" s="97">
        <f t="shared" si="66"/>
        <v>1.7960337650175398</v>
      </c>
      <c r="AA275" s="97">
        <f t="shared" si="66"/>
        <v>1.7960337650175398</v>
      </c>
      <c r="AB275" s="97">
        <f t="shared" si="66"/>
        <v>1.7960337650175398</v>
      </c>
      <c r="AC275" s="97">
        <f t="shared" si="66"/>
        <v>1.7960337650175398</v>
      </c>
      <c r="AD275" s="97">
        <f t="shared" si="66"/>
        <v>1.7960337650175398</v>
      </c>
      <c r="AE275" s="97">
        <f t="shared" si="66"/>
        <v>1.7960337650175398</v>
      </c>
      <c r="AF275" s="97">
        <f t="shared" si="66"/>
        <v>1.7960337650175398</v>
      </c>
      <c r="AG275" s="97">
        <f t="shared" si="66"/>
        <v>1.7960337650175398</v>
      </c>
      <c r="AH275" s="97">
        <f t="shared" si="66"/>
        <v>1.7960337650175398</v>
      </c>
      <c r="AI275" s="97">
        <f t="shared" si="66"/>
        <v>1.7960337650175398</v>
      </c>
      <c r="AJ275" s="97">
        <f t="shared" si="66"/>
        <v>1.7960337650175398</v>
      </c>
      <c r="AK275" s="97">
        <f t="shared" si="66"/>
        <v>1.7960337650175398</v>
      </c>
      <c r="AL275" s="97">
        <f t="shared" si="66"/>
        <v>1.7960337650175398</v>
      </c>
    </row>
    <row r="276" spans="2:38" x14ac:dyDescent="0.35">
      <c r="D276" s="8" t="s">
        <v>423</v>
      </c>
      <c r="E276" s="9"/>
      <c r="F276" s="9"/>
      <c r="G276" s="9"/>
      <c r="H276" s="9"/>
      <c r="I276" s="9"/>
      <c r="J276" s="9"/>
      <c r="K276" s="61" t="str">
        <f>CurrencyUnit.In</f>
        <v>MMJPY</v>
      </c>
      <c r="L276" s="62"/>
      <c r="M276" s="9"/>
      <c r="N276" s="9"/>
      <c r="O276" s="77">
        <f t="shared" ref="O276:AL276" si="67">O274*O275</f>
        <v>79</v>
      </c>
      <c r="P276" s="13">
        <f t="shared" si="67"/>
        <v>52</v>
      </c>
      <c r="Q276" s="13">
        <f t="shared" si="67"/>
        <v>35</v>
      </c>
      <c r="R276" s="13">
        <f t="shared" si="67"/>
        <v>35</v>
      </c>
      <c r="S276" s="13">
        <f t="shared" si="67"/>
        <v>52.322953659373482</v>
      </c>
      <c r="T276" s="13">
        <f t="shared" si="67"/>
        <v>59.340205170034629</v>
      </c>
      <c r="U276" s="13">
        <f t="shared" si="67"/>
        <v>61.548818701466907</v>
      </c>
      <c r="V276" s="13">
        <f t="shared" si="67"/>
        <v>59.997519630178658</v>
      </c>
      <c r="W276" s="13">
        <f t="shared" si="67"/>
        <v>58.035105390261336</v>
      </c>
      <c r="X276" s="13">
        <f t="shared" si="67"/>
        <v>48.336827480750095</v>
      </c>
      <c r="Y276" s="13">
        <f t="shared" si="67"/>
        <v>46.044566368274488</v>
      </c>
      <c r="Z276" s="13">
        <f t="shared" si="67"/>
        <v>46.927170978509956</v>
      </c>
      <c r="AA276" s="13">
        <f t="shared" si="67"/>
        <v>52.308574290458964</v>
      </c>
      <c r="AB276" s="13">
        <f t="shared" si="67"/>
        <v>59.268659264418844</v>
      </c>
      <c r="AC276" s="13">
        <f t="shared" si="67"/>
        <v>63.939116144108979</v>
      </c>
      <c r="AD276" s="13">
        <f t="shared" si="67"/>
        <v>60.886235235254674</v>
      </c>
      <c r="AE276" s="13">
        <f t="shared" si="67"/>
        <v>61.360215858821213</v>
      </c>
      <c r="AF276" s="13">
        <f t="shared" si="67"/>
        <v>65.805395902066039</v>
      </c>
      <c r="AG276" s="13">
        <f t="shared" si="67"/>
        <v>66.389182041755731</v>
      </c>
      <c r="AH276" s="13">
        <f t="shared" si="67"/>
        <v>66.724483244090365</v>
      </c>
      <c r="AI276" s="13">
        <f t="shared" si="67"/>
        <v>65.245228256166655</v>
      </c>
      <c r="AJ276" s="13">
        <f t="shared" si="67"/>
        <v>63.07218017553344</v>
      </c>
      <c r="AK276" s="13">
        <f t="shared" si="67"/>
        <v>64.777246563209872</v>
      </c>
      <c r="AL276" s="13">
        <f t="shared" si="67"/>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68">O$113</f>
        <v>140.30504909429496</v>
      </c>
      <c r="P280" s="85">
        <f t="shared" si="68"/>
        <v>126.72669217157299</v>
      </c>
      <c r="Q280" s="85">
        <f t="shared" si="68"/>
        <v>178.87671471467183</v>
      </c>
      <c r="R280" s="85">
        <f t="shared" si="68"/>
        <v>210.28787279357041</v>
      </c>
      <c r="S280" s="85">
        <f t="shared" si="68"/>
        <v>353.76576779666357</v>
      </c>
      <c r="T280" s="85">
        <f t="shared" si="68"/>
        <v>376.24999085435405</v>
      </c>
      <c r="U280" s="85">
        <f t="shared" si="68"/>
        <v>324.07584615691172</v>
      </c>
      <c r="V280" s="85">
        <f t="shared" si="68"/>
        <v>442.08484868595821</v>
      </c>
      <c r="W280" s="85">
        <f t="shared" si="68"/>
        <v>96.516984975392546</v>
      </c>
      <c r="X280" s="85">
        <f t="shared" si="68"/>
        <v>71.437472606222499</v>
      </c>
      <c r="Y280" s="85">
        <f t="shared" si="68"/>
        <v>96.20692464450083</v>
      </c>
      <c r="Z280" s="85">
        <f t="shared" si="68"/>
        <v>206.56833134618336</v>
      </c>
      <c r="AA280" s="85">
        <f t="shared" si="68"/>
        <v>340.07336413157742</v>
      </c>
      <c r="AB280" s="85">
        <f t="shared" si="68"/>
        <v>423.55785808460848</v>
      </c>
      <c r="AC280" s="85">
        <f t="shared" si="68"/>
        <v>353.77193170569768</v>
      </c>
      <c r="AD280" s="85">
        <f t="shared" si="68"/>
        <v>371.99458981867775</v>
      </c>
      <c r="AE280" s="85">
        <f t="shared" si="68"/>
        <v>463.93318113157562</v>
      </c>
      <c r="AF280" s="85">
        <f t="shared" si="68"/>
        <v>468.79665110477913</v>
      </c>
      <c r="AG280" s="85">
        <f t="shared" si="68"/>
        <v>476.52476697812347</v>
      </c>
      <c r="AH280" s="85">
        <f t="shared" si="68"/>
        <v>447.68792796715479</v>
      </c>
      <c r="AI280" s="85">
        <f t="shared" si="68"/>
        <v>408.4202990928332</v>
      </c>
      <c r="AJ280" s="85">
        <f t="shared" si="68"/>
        <v>449.07597496292192</v>
      </c>
      <c r="AK280" s="85">
        <f t="shared" si="68"/>
        <v>452.72594271708869</v>
      </c>
      <c r="AL280" s="85">
        <f t="shared" si="68"/>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69">N280/$M281</f>
        <v>0</v>
      </c>
      <c r="P282" s="124">
        <f t="shared" si="69"/>
        <v>70.152524547147479</v>
      </c>
      <c r="Q282" s="124">
        <f t="shared" si="69"/>
        <v>63.363346085786496</v>
      </c>
      <c r="R282" s="124">
        <f t="shared" si="69"/>
        <v>89.438357357335917</v>
      </c>
      <c r="S282" s="124">
        <f t="shared" si="69"/>
        <v>105.14393639678521</v>
      </c>
      <c r="T282" s="124">
        <f t="shared" si="69"/>
        <v>176.88288389833178</v>
      </c>
      <c r="U282" s="124">
        <f t="shared" si="69"/>
        <v>188.12499542717703</v>
      </c>
      <c r="V282" s="124">
        <f t="shared" si="69"/>
        <v>162.03792307845586</v>
      </c>
      <c r="W282" s="124">
        <f t="shared" si="69"/>
        <v>221.0424243429791</v>
      </c>
      <c r="X282" s="124">
        <f t="shared" si="69"/>
        <v>48.258492487696273</v>
      </c>
      <c r="Y282" s="124">
        <f t="shared" si="69"/>
        <v>35.71873630311125</v>
      </c>
      <c r="Z282" s="124">
        <f t="shared" si="69"/>
        <v>48.103462322250415</v>
      </c>
      <c r="AA282" s="124">
        <f t="shared" si="69"/>
        <v>103.28416567309168</v>
      </c>
      <c r="AB282" s="124">
        <f t="shared" si="69"/>
        <v>170.03668206578871</v>
      </c>
      <c r="AC282" s="124">
        <f t="shared" si="69"/>
        <v>211.77892904230424</v>
      </c>
      <c r="AD282" s="124">
        <f t="shared" si="69"/>
        <v>176.88596585284884</v>
      </c>
      <c r="AE282" s="124">
        <f t="shared" si="69"/>
        <v>185.99729490933888</v>
      </c>
      <c r="AF282" s="124">
        <f t="shared" si="69"/>
        <v>231.96659056578781</v>
      </c>
      <c r="AG282" s="124">
        <f t="shared" si="69"/>
        <v>234.39832555238957</v>
      </c>
      <c r="AH282" s="124">
        <f t="shared" si="69"/>
        <v>238.26238348906173</v>
      </c>
      <c r="AI282" s="124">
        <f t="shared" si="69"/>
        <v>223.8439639835774</v>
      </c>
      <c r="AJ282" s="124">
        <f t="shared" si="69"/>
        <v>204.2101495464166</v>
      </c>
      <c r="AK282" s="124">
        <f t="shared" si="69"/>
        <v>224.53798748146096</v>
      </c>
      <c r="AL282" s="124">
        <f t="shared" si="69"/>
        <v>226.36297135854434</v>
      </c>
    </row>
    <row r="283" spans="2:38" x14ac:dyDescent="0.35">
      <c r="D283" s="17" t="s">
        <v>430</v>
      </c>
      <c r="K283" s="59" t="str">
        <f>CurrencyUnit.In</f>
        <v>MMJPY</v>
      </c>
      <c r="L283" s="60">
        <f xml:space="preserve"> SUM(O283:AL283)</f>
        <v>4101.7748747288597</v>
      </c>
      <c r="N283" s="94">
        <v>0</v>
      </c>
      <c r="O283" s="85">
        <f t="shared" ref="O283:AL283" si="70">O280-O282</f>
        <v>140.30504909429496</v>
      </c>
      <c r="P283" s="85">
        <f t="shared" si="70"/>
        <v>56.574167624425513</v>
      </c>
      <c r="Q283" s="85">
        <f t="shared" si="70"/>
        <v>115.51336862888533</v>
      </c>
      <c r="R283" s="85">
        <f t="shared" si="70"/>
        <v>120.8495154362345</v>
      </c>
      <c r="S283" s="85">
        <f t="shared" si="70"/>
        <v>248.62183139987837</v>
      </c>
      <c r="T283" s="85">
        <f t="shared" si="70"/>
        <v>199.36710695602227</v>
      </c>
      <c r="U283" s="85">
        <f t="shared" si="70"/>
        <v>135.9508507297347</v>
      </c>
      <c r="V283" s="85">
        <f t="shared" si="70"/>
        <v>280.04692560750232</v>
      </c>
      <c r="W283" s="85">
        <f t="shared" si="70"/>
        <v>-124.52543936758656</v>
      </c>
      <c r="X283" s="85">
        <f t="shared" si="70"/>
        <v>23.178980118526226</v>
      </c>
      <c r="Y283" s="85">
        <f t="shared" si="70"/>
        <v>60.488188341389581</v>
      </c>
      <c r="Z283" s="85">
        <f t="shared" si="70"/>
        <v>158.46486902393295</v>
      </c>
      <c r="AA283" s="85">
        <f t="shared" si="70"/>
        <v>236.78919845848574</v>
      </c>
      <c r="AB283" s="85">
        <f t="shared" si="70"/>
        <v>253.52117601881977</v>
      </c>
      <c r="AC283" s="85">
        <f t="shared" si="70"/>
        <v>141.99300266339344</v>
      </c>
      <c r="AD283" s="85">
        <f t="shared" si="70"/>
        <v>195.10862396582891</v>
      </c>
      <c r="AE283" s="85">
        <f t="shared" si="70"/>
        <v>277.93588622223672</v>
      </c>
      <c r="AF283" s="85">
        <f t="shared" si="70"/>
        <v>236.83006053899132</v>
      </c>
      <c r="AG283" s="85">
        <f t="shared" si="70"/>
        <v>242.1264414257339</v>
      </c>
      <c r="AH283" s="85">
        <f t="shared" si="70"/>
        <v>209.42554447809306</v>
      </c>
      <c r="AI283" s="85">
        <f t="shared" si="70"/>
        <v>184.57633510925581</v>
      </c>
      <c r="AJ283" s="85">
        <f t="shared" si="70"/>
        <v>244.86582541650532</v>
      </c>
      <c r="AK283" s="85">
        <f t="shared" si="70"/>
        <v>228.18795523562773</v>
      </c>
      <c r="AL283" s="85">
        <f t="shared" si="70"/>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1">O282+N283</f>
        <v>0</v>
      </c>
      <c r="P284" s="124">
        <f t="shared" si="71"/>
        <v>210.45757364144242</v>
      </c>
      <c r="Q284" s="124">
        <f t="shared" si="71"/>
        <v>119.93751371021202</v>
      </c>
      <c r="R284" s="124">
        <f t="shared" si="71"/>
        <v>204.95172598622125</v>
      </c>
      <c r="S284" s="124">
        <f t="shared" si="71"/>
        <v>225.99345183301972</v>
      </c>
      <c r="T284" s="124">
        <f t="shared" si="71"/>
        <v>425.50471529821016</v>
      </c>
      <c r="U284" s="124">
        <f t="shared" si="71"/>
        <v>387.49210238319927</v>
      </c>
      <c r="V284" s="124">
        <f t="shared" si="71"/>
        <v>297.98877380819056</v>
      </c>
      <c r="W284" s="124">
        <f t="shared" si="71"/>
        <v>501.08934995048139</v>
      </c>
      <c r="X284" s="124">
        <f t="shared" si="71"/>
        <v>-76.266946879890284</v>
      </c>
      <c r="Y284" s="124">
        <f t="shared" si="71"/>
        <v>58.897716421637476</v>
      </c>
      <c r="Z284" s="124">
        <f t="shared" si="71"/>
        <v>108.59165066364</v>
      </c>
      <c r="AA284" s="124">
        <f t="shared" si="71"/>
        <v>261.74903469702463</v>
      </c>
      <c r="AB284" s="124">
        <f t="shared" si="71"/>
        <v>406.82588052427445</v>
      </c>
      <c r="AC284" s="124">
        <f t="shared" si="71"/>
        <v>465.30010506112399</v>
      </c>
      <c r="AD284" s="124">
        <f t="shared" si="71"/>
        <v>318.87896851624225</v>
      </c>
      <c r="AE284" s="124">
        <f t="shared" si="71"/>
        <v>381.10591887516779</v>
      </c>
      <c r="AF284" s="124">
        <f t="shared" si="71"/>
        <v>509.9024767880245</v>
      </c>
      <c r="AG284" s="124">
        <f t="shared" si="71"/>
        <v>471.22838609138091</v>
      </c>
      <c r="AH284" s="124">
        <f t="shared" si="71"/>
        <v>480.38882491479563</v>
      </c>
      <c r="AI284" s="124">
        <f t="shared" si="71"/>
        <v>433.26950846167045</v>
      </c>
      <c r="AJ284" s="124">
        <f t="shared" si="71"/>
        <v>388.78648465567244</v>
      </c>
      <c r="AK284" s="124">
        <f t="shared" si="71"/>
        <v>469.4038128979663</v>
      </c>
      <c r="AL284" s="124">
        <f t="shared" si="71"/>
        <v>454.5509265941721</v>
      </c>
    </row>
    <row r="286" spans="2:38" x14ac:dyDescent="0.35">
      <c r="C286" s="16" t="s">
        <v>427</v>
      </c>
    </row>
    <row r="287" spans="2:38" x14ac:dyDescent="0.35">
      <c r="D287" s="17" t="s">
        <v>393</v>
      </c>
      <c r="K287" s="59" t="str">
        <f>CurrencyUnit.In</f>
        <v>MMJPY</v>
      </c>
      <c r="L287" s="60"/>
      <c r="O287" s="85">
        <f t="shared" ref="O287:AL287" si="72">N290</f>
        <v>0</v>
      </c>
      <c r="P287" s="85">
        <f t="shared" si="72"/>
        <v>247</v>
      </c>
      <c r="Q287" s="85">
        <f t="shared" si="72"/>
        <v>233</v>
      </c>
      <c r="R287" s="85">
        <f t="shared" si="72"/>
        <v>290</v>
      </c>
      <c r="S287" s="85">
        <f t="shared" si="72"/>
        <v>298</v>
      </c>
      <c r="T287" s="85">
        <f t="shared" si="72"/>
        <v>425.77231596364385</v>
      </c>
      <c r="U287" s="85">
        <f t="shared" si="72"/>
        <v>376.51759151978774</v>
      </c>
      <c r="V287" s="85">
        <f t="shared" si="72"/>
        <v>313.10133529350026</v>
      </c>
      <c r="W287" s="85">
        <f t="shared" si="72"/>
        <v>457.19741017126796</v>
      </c>
      <c r="X287" s="85">
        <f t="shared" si="72"/>
        <v>52.625045196179144</v>
      </c>
      <c r="Y287" s="85">
        <f t="shared" si="72"/>
        <v>200.32946468229193</v>
      </c>
      <c r="Z287" s="85">
        <f t="shared" si="72"/>
        <v>237.63867290515526</v>
      </c>
      <c r="AA287" s="85">
        <f t="shared" si="72"/>
        <v>335.61535358769862</v>
      </c>
      <c r="AB287" s="85">
        <f t="shared" si="72"/>
        <v>413.93968302225142</v>
      </c>
      <c r="AC287" s="85">
        <f t="shared" si="72"/>
        <v>430.67166058258545</v>
      </c>
      <c r="AD287" s="85">
        <f t="shared" si="72"/>
        <v>319.14348722715908</v>
      </c>
      <c r="AE287" s="85">
        <f t="shared" si="72"/>
        <v>372.25910852959453</v>
      </c>
      <c r="AF287" s="85">
        <f t="shared" si="72"/>
        <v>455.08637078600242</v>
      </c>
      <c r="AG287" s="85">
        <f t="shared" si="72"/>
        <v>413.98054510275699</v>
      </c>
      <c r="AH287" s="85">
        <f t="shared" si="72"/>
        <v>419.27692598949955</v>
      </c>
      <c r="AI287" s="85">
        <f t="shared" si="72"/>
        <v>386.5760290418587</v>
      </c>
      <c r="AJ287" s="85">
        <f t="shared" si="72"/>
        <v>361.72681967302145</v>
      </c>
      <c r="AK287" s="85">
        <f t="shared" si="72"/>
        <v>422.01630998027099</v>
      </c>
      <c r="AL287" s="85">
        <f t="shared" si="72"/>
        <v>405.33843979939331</v>
      </c>
    </row>
    <row r="288" spans="2:38" x14ac:dyDescent="0.35">
      <c r="D288" s="17" t="s">
        <v>217</v>
      </c>
      <c r="K288" s="59" t="str">
        <f>CurrencyUnit.In</f>
        <v>MMJPY</v>
      </c>
      <c r="L288" s="60">
        <f xml:space="preserve"> SUM(O288:AL288)</f>
        <v>7741.607366496527</v>
      </c>
      <c r="O288" s="85">
        <f t="shared" ref="O288:AL288" si="73">O$113</f>
        <v>140.30504909429496</v>
      </c>
      <c r="P288" s="85">
        <f t="shared" si="73"/>
        <v>126.72669217157299</v>
      </c>
      <c r="Q288" s="85">
        <f t="shared" si="73"/>
        <v>178.87671471467183</v>
      </c>
      <c r="R288" s="85">
        <f t="shared" si="73"/>
        <v>210.28787279357041</v>
      </c>
      <c r="S288" s="85">
        <f t="shared" si="73"/>
        <v>353.76576779666357</v>
      </c>
      <c r="T288" s="85">
        <f t="shared" si="73"/>
        <v>376.24999085435405</v>
      </c>
      <c r="U288" s="85">
        <f t="shared" si="73"/>
        <v>324.07584615691172</v>
      </c>
      <c r="V288" s="85">
        <f t="shared" si="73"/>
        <v>442.08484868595821</v>
      </c>
      <c r="W288" s="85">
        <f t="shared" si="73"/>
        <v>96.516984975392546</v>
      </c>
      <c r="X288" s="85">
        <f t="shared" si="73"/>
        <v>71.437472606222499</v>
      </c>
      <c r="Y288" s="85">
        <f t="shared" si="73"/>
        <v>96.20692464450083</v>
      </c>
      <c r="Z288" s="85">
        <f t="shared" si="73"/>
        <v>206.56833134618336</v>
      </c>
      <c r="AA288" s="85">
        <f t="shared" si="73"/>
        <v>340.07336413157742</v>
      </c>
      <c r="AB288" s="85">
        <f t="shared" si="73"/>
        <v>423.55785808460848</v>
      </c>
      <c r="AC288" s="85">
        <f t="shared" si="73"/>
        <v>353.77193170569768</v>
      </c>
      <c r="AD288" s="85">
        <f t="shared" si="73"/>
        <v>371.99458981867775</v>
      </c>
      <c r="AE288" s="85">
        <f t="shared" si="73"/>
        <v>463.93318113157562</v>
      </c>
      <c r="AF288" s="85">
        <f t="shared" si="73"/>
        <v>468.79665110477913</v>
      </c>
      <c r="AG288" s="85">
        <f t="shared" si="73"/>
        <v>476.52476697812347</v>
      </c>
      <c r="AH288" s="85">
        <f t="shared" si="73"/>
        <v>447.68792796715479</v>
      </c>
      <c r="AI288" s="85">
        <f t="shared" si="73"/>
        <v>408.4202990928332</v>
      </c>
      <c r="AJ288" s="85">
        <f t="shared" si="73"/>
        <v>449.07597496292192</v>
      </c>
      <c r="AK288" s="85">
        <f t="shared" si="73"/>
        <v>452.72594271708869</v>
      </c>
      <c r="AL288" s="85">
        <f t="shared" si="73"/>
        <v>461.94238296119215</v>
      </c>
    </row>
    <row r="289" spans="2:38" x14ac:dyDescent="0.35">
      <c r="D289" s="17" t="s">
        <v>428</v>
      </c>
      <c r="K289" s="59" t="str">
        <f>CurrencyUnit.In</f>
        <v>MMJPY</v>
      </c>
      <c r="L289" s="60">
        <f xml:space="preserve"> SUM(O289:AL289)</f>
        <v>-7506.0279548938797</v>
      </c>
      <c r="O289" s="85">
        <f t="shared" ref="O289:AL289" si="74">0-O284</f>
        <v>0</v>
      </c>
      <c r="P289" s="85">
        <f t="shared" si="74"/>
        <v>-210.45757364144242</v>
      </c>
      <c r="Q289" s="85">
        <f t="shared" si="74"/>
        <v>-119.93751371021202</v>
      </c>
      <c r="R289" s="85">
        <f t="shared" si="74"/>
        <v>-204.95172598622125</v>
      </c>
      <c r="S289" s="85">
        <f t="shared" si="74"/>
        <v>-225.99345183301972</v>
      </c>
      <c r="T289" s="85">
        <f t="shared" si="74"/>
        <v>-425.50471529821016</v>
      </c>
      <c r="U289" s="85">
        <f t="shared" si="74"/>
        <v>-387.49210238319927</v>
      </c>
      <c r="V289" s="85">
        <f t="shared" si="74"/>
        <v>-297.98877380819056</v>
      </c>
      <c r="W289" s="85">
        <f t="shared" si="74"/>
        <v>-501.08934995048139</v>
      </c>
      <c r="X289" s="85">
        <f t="shared" si="74"/>
        <v>76.266946879890284</v>
      </c>
      <c r="Y289" s="85">
        <f t="shared" si="74"/>
        <v>-58.897716421637476</v>
      </c>
      <c r="Z289" s="85">
        <f t="shared" si="74"/>
        <v>-108.59165066364</v>
      </c>
      <c r="AA289" s="85">
        <f t="shared" si="74"/>
        <v>-261.74903469702463</v>
      </c>
      <c r="AB289" s="85">
        <f t="shared" si="74"/>
        <v>-406.82588052427445</v>
      </c>
      <c r="AC289" s="85">
        <f t="shared" si="74"/>
        <v>-465.30010506112399</v>
      </c>
      <c r="AD289" s="85">
        <f t="shared" si="74"/>
        <v>-318.87896851624225</v>
      </c>
      <c r="AE289" s="85">
        <f t="shared" si="74"/>
        <v>-381.10591887516779</v>
      </c>
      <c r="AF289" s="85">
        <f t="shared" si="74"/>
        <v>-509.9024767880245</v>
      </c>
      <c r="AG289" s="85">
        <f t="shared" si="74"/>
        <v>-471.22838609138091</v>
      </c>
      <c r="AH289" s="85">
        <f t="shared" si="74"/>
        <v>-480.38882491479563</v>
      </c>
      <c r="AI289" s="85">
        <f t="shared" si="74"/>
        <v>-433.26950846167045</v>
      </c>
      <c r="AJ289" s="85">
        <f t="shared" si="74"/>
        <v>-388.78648465567244</v>
      </c>
      <c r="AK289" s="85">
        <f t="shared" si="74"/>
        <v>-469.4038128979663</v>
      </c>
      <c r="AL289" s="85">
        <f t="shared" si="74"/>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75">SUM(S287:S289)</f>
        <v>425.77231596364385</v>
      </c>
      <c r="T290" s="77">
        <f t="shared" si="75"/>
        <v>376.51759151978774</v>
      </c>
      <c r="U290" s="77">
        <f t="shared" si="75"/>
        <v>313.10133529350026</v>
      </c>
      <c r="V290" s="77">
        <f t="shared" si="75"/>
        <v>457.19741017126796</v>
      </c>
      <c r="W290" s="77">
        <f t="shared" si="75"/>
        <v>52.625045196179144</v>
      </c>
      <c r="X290" s="77">
        <f t="shared" si="75"/>
        <v>200.32946468229193</v>
      </c>
      <c r="Y290" s="77">
        <f t="shared" si="75"/>
        <v>237.63867290515526</v>
      </c>
      <c r="Z290" s="77">
        <f t="shared" si="75"/>
        <v>335.61535358769862</v>
      </c>
      <c r="AA290" s="77">
        <f t="shared" si="75"/>
        <v>413.93968302225142</v>
      </c>
      <c r="AB290" s="77">
        <f t="shared" si="75"/>
        <v>430.67166058258545</v>
      </c>
      <c r="AC290" s="77">
        <f t="shared" si="75"/>
        <v>319.14348722715908</v>
      </c>
      <c r="AD290" s="77">
        <f t="shared" si="75"/>
        <v>372.25910852959453</v>
      </c>
      <c r="AE290" s="77">
        <f t="shared" si="75"/>
        <v>455.08637078600242</v>
      </c>
      <c r="AF290" s="77">
        <f t="shared" si="75"/>
        <v>413.98054510275699</v>
      </c>
      <c r="AG290" s="77">
        <f t="shared" si="75"/>
        <v>419.27692598949955</v>
      </c>
      <c r="AH290" s="77">
        <f t="shared" si="75"/>
        <v>386.5760290418587</v>
      </c>
      <c r="AI290" s="77">
        <f t="shared" si="75"/>
        <v>361.72681967302145</v>
      </c>
      <c r="AJ290" s="77">
        <f t="shared" si="75"/>
        <v>422.01630998027099</v>
      </c>
      <c r="AK290" s="77">
        <f t="shared" si="75"/>
        <v>405.33843979939331</v>
      </c>
      <c r="AL290" s="77">
        <f t="shared" si="75"/>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Data'!M219</f>
        <v>750</v>
      </c>
      <c r="O294" s="81"/>
    </row>
    <row r="295" spans="2:38" x14ac:dyDescent="0.35">
      <c r="D295" s="17" t="s">
        <v>312</v>
      </c>
      <c r="K295" s="59" t="s">
        <v>246</v>
      </c>
      <c r="M295" s="101">
        <f>'Actual Data'!M220</f>
        <v>2.5000000000000001E-2</v>
      </c>
    </row>
    <row r="296" spans="2:38" x14ac:dyDescent="0.35">
      <c r="D296" s="17" t="s">
        <v>313</v>
      </c>
      <c r="K296" s="59" t="s">
        <v>26</v>
      </c>
      <c r="M296" s="102">
        <f>'Actual Data'!M221</f>
        <v>41365</v>
      </c>
    </row>
    <row r="297" spans="2:38" x14ac:dyDescent="0.35">
      <c r="D297" s="17" t="s">
        <v>314</v>
      </c>
      <c r="K297" s="59" t="s">
        <v>63</v>
      </c>
      <c r="M297" s="100">
        <f>'Actual Data'!M222</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76">0-IF(O300=0,0,PPMT($M295,O300,$M297,$M294,0))</f>
        <v>33.21853722095323</v>
      </c>
      <c r="P301" s="81">
        <f t="shared" si="76"/>
        <v>34.049000651477058</v>
      </c>
      <c r="Q301" s="81">
        <f t="shared" si="76"/>
        <v>34.900225667763991</v>
      </c>
      <c r="R301" s="81">
        <f t="shared" si="76"/>
        <v>35.772731309458088</v>
      </c>
      <c r="S301" s="81">
        <f t="shared" si="76"/>
        <v>36.667049592194537</v>
      </c>
      <c r="T301" s="81">
        <f t="shared" si="76"/>
        <v>37.583725831999409</v>
      </c>
      <c r="U301" s="81">
        <f t="shared" si="76"/>
        <v>38.523318977799391</v>
      </c>
      <c r="V301" s="81">
        <f t="shared" si="76"/>
        <v>39.486401952244378</v>
      </c>
      <c r="W301" s="81">
        <f t="shared" si="76"/>
        <v>40.473562001050482</v>
      </c>
      <c r="X301" s="81">
        <f t="shared" si="76"/>
        <v>41.485401051076749</v>
      </c>
      <c r="Y301" s="81">
        <f t="shared" si="76"/>
        <v>42.522536077353664</v>
      </c>
      <c r="Z301" s="81">
        <f t="shared" si="76"/>
        <v>43.585599479287509</v>
      </c>
      <c r="AA301" s="81">
        <f t="shared" si="76"/>
        <v>44.675239466269701</v>
      </c>
      <c r="AB301" s="81">
        <f t="shared" si="76"/>
        <v>45.79212045292644</v>
      </c>
      <c r="AC301" s="81">
        <f t="shared" si="76"/>
        <v>46.936923464249595</v>
      </c>
      <c r="AD301" s="81">
        <f t="shared" si="76"/>
        <v>0</v>
      </c>
      <c r="AE301" s="81">
        <f t="shared" si="76"/>
        <v>0</v>
      </c>
      <c r="AF301" s="81">
        <f t="shared" si="76"/>
        <v>0</v>
      </c>
      <c r="AG301" s="81">
        <f t="shared" si="76"/>
        <v>0</v>
      </c>
      <c r="AH301" s="81">
        <f t="shared" si="76"/>
        <v>0</v>
      </c>
      <c r="AI301" s="81">
        <f t="shared" si="76"/>
        <v>0</v>
      </c>
      <c r="AJ301" s="81">
        <f t="shared" si="76"/>
        <v>0</v>
      </c>
      <c r="AK301" s="81">
        <f t="shared" si="76"/>
        <v>0</v>
      </c>
      <c r="AL301" s="81">
        <f t="shared" si="76"/>
        <v>0</v>
      </c>
    </row>
    <row r="302" spans="2:38" x14ac:dyDescent="0.35">
      <c r="D302" s="17" t="s">
        <v>214</v>
      </c>
      <c r="K302" s="59" t="str">
        <f>CurrencyUnit.In</f>
        <v>MMJPY</v>
      </c>
      <c r="L302" s="60">
        <f xml:space="preserve"> SUM(O302:AL302)</f>
        <v>125.98282506673335</v>
      </c>
      <c r="O302" s="81">
        <f t="shared" ref="O302:AL302" si="77">0-IF(O300=0,0,IPMT($M295,O300,$M297,$M294,0))</f>
        <v>14.891809329902609</v>
      </c>
      <c r="P302" s="81">
        <f t="shared" si="77"/>
        <v>14.061345899378777</v>
      </c>
      <c r="Q302" s="81">
        <f t="shared" si="77"/>
        <v>13.210120883091847</v>
      </c>
      <c r="R302" s="81">
        <f t="shared" si="77"/>
        <v>12.337615241397749</v>
      </c>
      <c r="S302" s="81">
        <f t="shared" si="77"/>
        <v>11.4432969586613</v>
      </c>
      <c r="T302" s="81">
        <f t="shared" si="77"/>
        <v>10.526620718856435</v>
      </c>
      <c r="U302" s="81">
        <f t="shared" si="77"/>
        <v>9.5870275730564494</v>
      </c>
      <c r="V302" s="81">
        <f t="shared" si="77"/>
        <v>8.6239445986114642</v>
      </c>
      <c r="W302" s="81">
        <f t="shared" si="77"/>
        <v>7.6367845498053546</v>
      </c>
      <c r="X302" s="81">
        <f t="shared" si="77"/>
        <v>6.6249454997790922</v>
      </c>
      <c r="Y302" s="81">
        <f t="shared" si="77"/>
        <v>5.5878104735021736</v>
      </c>
      <c r="Z302" s="81">
        <f t="shared" si="77"/>
        <v>4.5247470715683313</v>
      </c>
      <c r="AA302" s="81">
        <f t="shared" si="77"/>
        <v>3.4351070845861447</v>
      </c>
      <c r="AB302" s="81">
        <f t="shared" si="77"/>
        <v>2.3182260979294016</v>
      </c>
      <c r="AC302" s="81">
        <f t="shared" si="77"/>
        <v>1.1734230866062401</v>
      </c>
      <c r="AD302" s="81">
        <f t="shared" si="77"/>
        <v>0</v>
      </c>
      <c r="AE302" s="81">
        <f t="shared" si="77"/>
        <v>0</v>
      </c>
      <c r="AF302" s="81">
        <f t="shared" si="77"/>
        <v>0</v>
      </c>
      <c r="AG302" s="81">
        <f t="shared" si="77"/>
        <v>0</v>
      </c>
      <c r="AH302" s="81">
        <f t="shared" si="77"/>
        <v>0</v>
      </c>
      <c r="AI302" s="81">
        <f t="shared" si="77"/>
        <v>0</v>
      </c>
      <c r="AJ302" s="81">
        <f t="shared" si="77"/>
        <v>0</v>
      </c>
      <c r="AK302" s="81">
        <f t="shared" si="77"/>
        <v>0</v>
      </c>
      <c r="AL302" s="81">
        <f t="shared" si="77"/>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78">SUM(O301:O302)</f>
        <v>48.110346550855837</v>
      </c>
      <c r="P303" s="13">
        <f t="shared" si="78"/>
        <v>48.110346550855837</v>
      </c>
      <c r="Q303" s="13">
        <f t="shared" si="78"/>
        <v>48.110346550855837</v>
      </c>
      <c r="R303" s="13">
        <f t="shared" si="78"/>
        <v>48.110346550855837</v>
      </c>
      <c r="S303" s="13">
        <f t="shared" si="78"/>
        <v>48.110346550855837</v>
      </c>
      <c r="T303" s="13">
        <f t="shared" si="78"/>
        <v>48.110346550855844</v>
      </c>
      <c r="U303" s="13">
        <f t="shared" si="78"/>
        <v>48.110346550855837</v>
      </c>
      <c r="V303" s="13">
        <f t="shared" si="78"/>
        <v>48.110346550855844</v>
      </c>
      <c r="W303" s="13">
        <f t="shared" si="78"/>
        <v>48.110346550855837</v>
      </c>
      <c r="X303" s="13">
        <f t="shared" si="78"/>
        <v>48.110346550855844</v>
      </c>
      <c r="Y303" s="13">
        <f t="shared" si="78"/>
        <v>48.110346550855837</v>
      </c>
      <c r="Z303" s="13">
        <f t="shared" si="78"/>
        <v>48.110346550855837</v>
      </c>
      <c r="AA303" s="13">
        <f t="shared" si="78"/>
        <v>48.110346550855844</v>
      </c>
      <c r="AB303" s="13">
        <f t="shared" si="78"/>
        <v>48.110346550855844</v>
      </c>
      <c r="AC303" s="13">
        <f t="shared" si="78"/>
        <v>48.110346550855837</v>
      </c>
      <c r="AD303" s="13">
        <f t="shared" si="78"/>
        <v>0</v>
      </c>
      <c r="AE303" s="13">
        <f t="shared" si="78"/>
        <v>0</v>
      </c>
      <c r="AF303" s="13">
        <f t="shared" si="78"/>
        <v>0</v>
      </c>
      <c r="AG303" s="13">
        <f t="shared" si="78"/>
        <v>0</v>
      </c>
      <c r="AH303" s="13">
        <f t="shared" si="78"/>
        <v>0</v>
      </c>
      <c r="AI303" s="13">
        <f t="shared" si="78"/>
        <v>0</v>
      </c>
      <c r="AJ303" s="13">
        <f t="shared" si="78"/>
        <v>0</v>
      </c>
      <c r="AK303" s="13">
        <f t="shared" si="78"/>
        <v>0</v>
      </c>
      <c r="AL303" s="13">
        <f t="shared" si="78"/>
        <v>0</v>
      </c>
    </row>
    <row r="305" spans="2:38" x14ac:dyDescent="0.35">
      <c r="C305" s="16" t="s">
        <v>367</v>
      </c>
    </row>
    <row r="306" spans="2:38" x14ac:dyDescent="0.35">
      <c r="D306" s="17" t="s">
        <v>393</v>
      </c>
      <c r="K306" s="59" t="str">
        <f>CurrencyUnit.In</f>
        <v>MMJPY</v>
      </c>
      <c r="L306" s="60"/>
      <c r="O306" s="85">
        <f t="shared" ref="O306:AL306" si="79">N309</f>
        <v>595.67237319610422</v>
      </c>
      <c r="P306" s="85">
        <f t="shared" si="79"/>
        <v>562.45383597515104</v>
      </c>
      <c r="Q306" s="85">
        <f t="shared" si="79"/>
        <v>528.40483532367398</v>
      </c>
      <c r="R306" s="85">
        <f t="shared" si="79"/>
        <v>493.50460965590997</v>
      </c>
      <c r="S306" s="85">
        <f t="shared" si="79"/>
        <v>457.73187834645188</v>
      </c>
      <c r="T306" s="85">
        <f t="shared" si="79"/>
        <v>421.06482875425735</v>
      </c>
      <c r="U306" s="85">
        <f t="shared" si="79"/>
        <v>383.48110292225795</v>
      </c>
      <c r="V306" s="85">
        <f t="shared" si="79"/>
        <v>344.95778394445858</v>
      </c>
      <c r="W306" s="85">
        <f t="shared" si="79"/>
        <v>305.47138199221422</v>
      </c>
      <c r="X306" s="85">
        <f t="shared" si="79"/>
        <v>264.99781999116374</v>
      </c>
      <c r="Y306" s="85">
        <f t="shared" si="79"/>
        <v>223.512418940087</v>
      </c>
      <c r="Z306" s="85">
        <f t="shared" si="79"/>
        <v>180.98988286273334</v>
      </c>
      <c r="AA306" s="85">
        <f t="shared" si="79"/>
        <v>137.40428338344583</v>
      </c>
      <c r="AB306" s="85">
        <f t="shared" si="79"/>
        <v>92.729043917176128</v>
      </c>
      <c r="AC306" s="85">
        <f t="shared" si="79"/>
        <v>46.936923464249688</v>
      </c>
      <c r="AD306" s="85">
        <f t="shared" si="79"/>
        <v>9.2370555648813024E-14</v>
      </c>
      <c r="AE306" s="85">
        <f t="shared" si="79"/>
        <v>9.2370555648813024E-14</v>
      </c>
      <c r="AF306" s="85">
        <f t="shared" si="79"/>
        <v>9.2370555648813024E-14</v>
      </c>
      <c r="AG306" s="85">
        <f t="shared" si="79"/>
        <v>9.2370555648813024E-14</v>
      </c>
      <c r="AH306" s="85">
        <f t="shared" si="79"/>
        <v>9.2370555648813024E-14</v>
      </c>
      <c r="AI306" s="85">
        <f t="shared" si="79"/>
        <v>9.2370555648813024E-14</v>
      </c>
      <c r="AJ306" s="85">
        <f t="shared" si="79"/>
        <v>9.2370555648813024E-14</v>
      </c>
      <c r="AK306" s="85">
        <f t="shared" si="79"/>
        <v>9.2370555648813024E-14</v>
      </c>
      <c r="AL306" s="85">
        <f t="shared" si="79"/>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0">0-O301</f>
        <v>-33.21853722095323</v>
      </c>
      <c r="P308" s="85">
        <f t="shared" si="80"/>
        <v>-34.049000651477058</v>
      </c>
      <c r="Q308" s="85">
        <f t="shared" si="80"/>
        <v>-34.900225667763991</v>
      </c>
      <c r="R308" s="85">
        <f t="shared" si="80"/>
        <v>-35.772731309458088</v>
      </c>
      <c r="S308" s="85">
        <f t="shared" si="80"/>
        <v>-36.667049592194537</v>
      </c>
      <c r="T308" s="85">
        <f t="shared" si="80"/>
        <v>-37.583725831999409</v>
      </c>
      <c r="U308" s="85">
        <f t="shared" si="80"/>
        <v>-38.523318977799391</v>
      </c>
      <c r="V308" s="85">
        <f t="shared" si="80"/>
        <v>-39.486401952244378</v>
      </c>
      <c r="W308" s="85">
        <f t="shared" si="80"/>
        <v>-40.473562001050482</v>
      </c>
      <c r="X308" s="85">
        <f t="shared" si="80"/>
        <v>-41.485401051076749</v>
      </c>
      <c r="Y308" s="85">
        <f t="shared" si="80"/>
        <v>-42.522536077353664</v>
      </c>
      <c r="Z308" s="85">
        <f t="shared" si="80"/>
        <v>-43.585599479287509</v>
      </c>
      <c r="AA308" s="85">
        <f t="shared" si="80"/>
        <v>-44.675239466269701</v>
      </c>
      <c r="AB308" s="85">
        <f t="shared" si="80"/>
        <v>-45.79212045292644</v>
      </c>
      <c r="AC308" s="85">
        <f t="shared" si="80"/>
        <v>-46.936923464249595</v>
      </c>
      <c r="AD308" s="85">
        <f t="shared" si="80"/>
        <v>0</v>
      </c>
      <c r="AE308" s="85">
        <f t="shared" si="80"/>
        <v>0</v>
      </c>
      <c r="AF308" s="85">
        <f t="shared" si="80"/>
        <v>0</v>
      </c>
      <c r="AG308" s="85">
        <f t="shared" si="80"/>
        <v>0</v>
      </c>
      <c r="AH308" s="85">
        <f t="shared" si="80"/>
        <v>0</v>
      </c>
      <c r="AI308" s="85">
        <f t="shared" si="80"/>
        <v>0</v>
      </c>
      <c r="AJ308" s="85">
        <f t="shared" si="80"/>
        <v>0</v>
      </c>
      <c r="AK308" s="85">
        <f t="shared" si="80"/>
        <v>0</v>
      </c>
      <c r="AL308" s="85">
        <f t="shared" si="80"/>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1">SUM(O306:O308)</f>
        <v>562.45383597515104</v>
      </c>
      <c r="P309" s="77">
        <f t="shared" si="81"/>
        <v>528.40483532367398</v>
      </c>
      <c r="Q309" s="77">
        <f t="shared" si="81"/>
        <v>493.50460965590997</v>
      </c>
      <c r="R309" s="77">
        <f t="shared" si="81"/>
        <v>457.73187834645188</v>
      </c>
      <c r="S309" s="77">
        <f t="shared" si="81"/>
        <v>421.06482875425735</v>
      </c>
      <c r="T309" s="77">
        <f t="shared" si="81"/>
        <v>383.48110292225795</v>
      </c>
      <c r="U309" s="77">
        <f t="shared" si="81"/>
        <v>344.95778394445858</v>
      </c>
      <c r="V309" s="77">
        <f t="shared" si="81"/>
        <v>305.47138199221422</v>
      </c>
      <c r="W309" s="77">
        <f t="shared" si="81"/>
        <v>264.99781999116374</v>
      </c>
      <c r="X309" s="77">
        <f t="shared" si="81"/>
        <v>223.512418940087</v>
      </c>
      <c r="Y309" s="77">
        <f t="shared" si="81"/>
        <v>180.98988286273334</v>
      </c>
      <c r="Z309" s="77">
        <f t="shared" si="81"/>
        <v>137.40428338344583</v>
      </c>
      <c r="AA309" s="77">
        <f t="shared" si="81"/>
        <v>92.729043917176128</v>
      </c>
      <c r="AB309" s="77">
        <f t="shared" si="81"/>
        <v>46.936923464249688</v>
      </c>
      <c r="AC309" s="77">
        <f t="shared" si="81"/>
        <v>9.2370555648813024E-14</v>
      </c>
      <c r="AD309" s="77">
        <f t="shared" si="81"/>
        <v>9.2370555648813024E-14</v>
      </c>
      <c r="AE309" s="77">
        <f t="shared" si="81"/>
        <v>9.2370555648813024E-14</v>
      </c>
      <c r="AF309" s="77">
        <f t="shared" si="81"/>
        <v>9.2370555648813024E-14</v>
      </c>
      <c r="AG309" s="77">
        <f t="shared" si="81"/>
        <v>9.2370555648813024E-14</v>
      </c>
      <c r="AH309" s="77">
        <f t="shared" si="81"/>
        <v>9.2370555648813024E-14</v>
      </c>
      <c r="AI309" s="77">
        <f t="shared" si="81"/>
        <v>9.2370555648813024E-14</v>
      </c>
      <c r="AJ309" s="77">
        <f t="shared" si="81"/>
        <v>9.2370555648813024E-14</v>
      </c>
      <c r="AK309" s="77">
        <f t="shared" si="81"/>
        <v>9.2370555648813024E-14</v>
      </c>
      <c r="AL309" s="77">
        <f t="shared" si="81"/>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Data'!M225</f>
        <v>400</v>
      </c>
      <c r="O313" s="81"/>
    </row>
    <row r="314" spans="2:38" x14ac:dyDescent="0.35">
      <c r="D314" s="17" t="s">
        <v>312</v>
      </c>
      <c r="K314" s="59" t="s">
        <v>246</v>
      </c>
      <c r="M314" s="101">
        <f>'Actual Data'!M226</f>
        <v>2.5000000000000001E-2</v>
      </c>
    </row>
    <row r="315" spans="2:38" x14ac:dyDescent="0.35">
      <c r="D315" s="17" t="s">
        <v>313</v>
      </c>
      <c r="K315" s="59" t="s">
        <v>26</v>
      </c>
      <c r="M315" s="102">
        <f>'Actual Data'!M227</f>
        <v>43191</v>
      </c>
    </row>
    <row r="316" spans="2:38" x14ac:dyDescent="0.35">
      <c r="D316" s="17" t="s">
        <v>314</v>
      </c>
      <c r="K316" s="59" t="s">
        <v>63</v>
      </c>
      <c r="M316" s="100">
        <f>'Actual Data'!M228</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2">0-IF(O319=0,0,PPMT($M314,O319,$M316,$M313,0))</f>
        <v>15.658851493789783</v>
      </c>
      <c r="P320" s="81">
        <f t="shared" si="82"/>
        <v>16.050322781134525</v>
      </c>
      <c r="Q320" s="81">
        <f t="shared" si="82"/>
        <v>16.451580850662889</v>
      </c>
      <c r="R320" s="81">
        <f t="shared" si="82"/>
        <v>16.862870371929461</v>
      </c>
      <c r="S320" s="81">
        <f t="shared" si="82"/>
        <v>17.284442131227699</v>
      </c>
      <c r="T320" s="81">
        <f t="shared" si="82"/>
        <v>17.716553184508388</v>
      </c>
      <c r="U320" s="81">
        <f t="shared" si="82"/>
        <v>18.159467014121102</v>
      </c>
      <c r="V320" s="81">
        <f t="shared" si="82"/>
        <v>18.613453689474127</v>
      </c>
      <c r="W320" s="81">
        <f t="shared" si="82"/>
        <v>19.07879003171098</v>
      </c>
      <c r="X320" s="81">
        <f t="shared" si="82"/>
        <v>19.555759782503756</v>
      </c>
      <c r="Y320" s="81">
        <f t="shared" si="82"/>
        <v>20.044653777066351</v>
      </c>
      <c r="Z320" s="81">
        <f t="shared" si="82"/>
        <v>20.545770121493007</v>
      </c>
      <c r="AA320" s="81">
        <f t="shared" si="82"/>
        <v>21.059414374530334</v>
      </c>
      <c r="AB320" s="81">
        <f t="shared" si="82"/>
        <v>21.585899733893591</v>
      </c>
      <c r="AC320" s="81">
        <f t="shared" si="82"/>
        <v>22.125547227240929</v>
      </c>
      <c r="AD320" s="81">
        <f t="shared" si="82"/>
        <v>22.678685907921956</v>
      </c>
      <c r="AE320" s="81">
        <f t="shared" si="82"/>
        <v>23.245653055620007</v>
      </c>
      <c r="AF320" s="81">
        <f t="shared" si="82"/>
        <v>23.826794382010505</v>
      </c>
      <c r="AG320" s="81">
        <f t="shared" si="82"/>
        <v>24.422464241560768</v>
      </c>
      <c r="AH320" s="81">
        <f t="shared" si="82"/>
        <v>25.033025847599788</v>
      </c>
      <c r="AI320" s="81">
        <f t="shared" si="82"/>
        <v>0</v>
      </c>
      <c r="AJ320" s="81">
        <f t="shared" si="82"/>
        <v>0</v>
      </c>
      <c r="AK320" s="81">
        <f t="shared" si="82"/>
        <v>0</v>
      </c>
      <c r="AL320" s="81">
        <f t="shared" si="82"/>
        <v>0</v>
      </c>
    </row>
    <row r="321" spans="2:38" x14ac:dyDescent="0.35">
      <c r="D321" s="17" t="s">
        <v>214</v>
      </c>
      <c r="K321" s="59" t="str">
        <f>CurrencyUnit.In</f>
        <v>MMJPY</v>
      </c>
      <c r="L321" s="60">
        <f xml:space="preserve"> SUM(O321:AL321)</f>
        <v>113.17702987579568</v>
      </c>
      <c r="O321" s="81">
        <f t="shared" ref="O321:AL321" si="83">0-IF(O319=0,0,IPMT($M314,O319,$M316,$M313,0))</f>
        <v>10</v>
      </c>
      <c r="P321" s="81">
        <f t="shared" si="83"/>
        <v>9.6085287126552572</v>
      </c>
      <c r="Q321" s="81">
        <f t="shared" si="83"/>
        <v>9.2072706431268916</v>
      </c>
      <c r="R321" s="81">
        <f t="shared" si="83"/>
        <v>8.7959811218603203</v>
      </c>
      <c r="S321" s="81">
        <f t="shared" si="83"/>
        <v>8.3744093625620835</v>
      </c>
      <c r="T321" s="81">
        <f t="shared" si="83"/>
        <v>7.9422983092813908</v>
      </c>
      <c r="U321" s="81">
        <f t="shared" si="83"/>
        <v>7.4993844796686808</v>
      </c>
      <c r="V321" s="81">
        <f t="shared" si="83"/>
        <v>7.0453978043156527</v>
      </c>
      <c r="W321" s="81">
        <f t="shared" si="83"/>
        <v>6.5800614620787998</v>
      </c>
      <c r="X321" s="81">
        <f t="shared" si="83"/>
        <v>6.1030917112860257</v>
      </c>
      <c r="Y321" s="81">
        <f t="shared" si="83"/>
        <v>5.6141977167234316</v>
      </c>
      <c r="Z321" s="81">
        <f t="shared" si="83"/>
        <v>5.1130813722967723</v>
      </c>
      <c r="AA321" s="81">
        <f t="shared" si="83"/>
        <v>4.5994371192594476</v>
      </c>
      <c r="AB321" s="81">
        <f t="shared" si="83"/>
        <v>4.0729517598961893</v>
      </c>
      <c r="AC321" s="81">
        <f t="shared" si="83"/>
        <v>3.5333042665488494</v>
      </c>
      <c r="AD321" s="81">
        <f t="shared" si="83"/>
        <v>2.9801655858678258</v>
      </c>
      <c r="AE321" s="81">
        <f t="shared" si="83"/>
        <v>2.4131984381697769</v>
      </c>
      <c r="AF321" s="81">
        <f t="shared" si="83"/>
        <v>1.8320571117792768</v>
      </c>
      <c r="AG321" s="81">
        <f t="shared" si="83"/>
        <v>1.2363872522290142</v>
      </c>
      <c r="AH321" s="81">
        <f t="shared" si="83"/>
        <v>0.6258256461899947</v>
      </c>
      <c r="AI321" s="81">
        <f t="shared" si="83"/>
        <v>0</v>
      </c>
      <c r="AJ321" s="81">
        <f t="shared" si="83"/>
        <v>0</v>
      </c>
      <c r="AK321" s="81">
        <f t="shared" si="83"/>
        <v>0</v>
      </c>
      <c r="AL321" s="81">
        <f t="shared" si="83"/>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84">SUM(O320:O321)</f>
        <v>25.658851493789783</v>
      </c>
      <c r="P322" s="13">
        <f t="shared" si="84"/>
        <v>25.658851493789783</v>
      </c>
      <c r="Q322" s="13">
        <f t="shared" si="84"/>
        <v>25.658851493789783</v>
      </c>
      <c r="R322" s="13">
        <f t="shared" si="84"/>
        <v>25.658851493789783</v>
      </c>
      <c r="S322" s="13">
        <f t="shared" si="84"/>
        <v>25.658851493789783</v>
      </c>
      <c r="T322" s="13">
        <f t="shared" si="84"/>
        <v>25.658851493789779</v>
      </c>
      <c r="U322" s="13">
        <f t="shared" si="84"/>
        <v>25.658851493789783</v>
      </c>
      <c r="V322" s="13">
        <f t="shared" si="84"/>
        <v>25.658851493789779</v>
      </c>
      <c r="W322" s="13">
        <f t="shared" si="84"/>
        <v>25.658851493789779</v>
      </c>
      <c r="X322" s="13">
        <f t="shared" si="84"/>
        <v>25.658851493789783</v>
      </c>
      <c r="Y322" s="13">
        <f t="shared" si="84"/>
        <v>25.658851493789783</v>
      </c>
      <c r="Z322" s="13">
        <f t="shared" si="84"/>
        <v>25.658851493789779</v>
      </c>
      <c r="AA322" s="13">
        <f t="shared" si="84"/>
        <v>25.658851493789783</v>
      </c>
      <c r="AB322" s="13">
        <f t="shared" si="84"/>
        <v>25.658851493789779</v>
      </c>
      <c r="AC322" s="13">
        <f t="shared" si="84"/>
        <v>25.658851493789779</v>
      </c>
      <c r="AD322" s="13">
        <f t="shared" si="84"/>
        <v>25.658851493789783</v>
      </c>
      <c r="AE322" s="13">
        <f t="shared" si="84"/>
        <v>25.658851493789783</v>
      </c>
      <c r="AF322" s="13">
        <f t="shared" si="84"/>
        <v>25.658851493789783</v>
      </c>
      <c r="AG322" s="13">
        <f t="shared" si="84"/>
        <v>25.658851493789783</v>
      </c>
      <c r="AH322" s="13">
        <f t="shared" si="84"/>
        <v>25.658851493789783</v>
      </c>
      <c r="AI322" s="13">
        <f t="shared" si="84"/>
        <v>0</v>
      </c>
      <c r="AJ322" s="13">
        <f t="shared" si="84"/>
        <v>0</v>
      </c>
      <c r="AK322" s="13">
        <f t="shared" si="84"/>
        <v>0</v>
      </c>
      <c r="AL322" s="13">
        <f t="shared" si="84"/>
        <v>0</v>
      </c>
    </row>
    <row r="324" spans="2:38" x14ac:dyDescent="0.35">
      <c r="C324" s="16" t="s">
        <v>434</v>
      </c>
    </row>
    <row r="325" spans="2:38" x14ac:dyDescent="0.35">
      <c r="D325" s="17" t="s">
        <v>393</v>
      </c>
      <c r="K325" s="59" t="str">
        <f>CurrencyUnit.In</f>
        <v>MMJPY</v>
      </c>
      <c r="L325" s="60"/>
      <c r="O325" s="85">
        <f t="shared" ref="O325:AL325" si="85">N328</f>
        <v>0</v>
      </c>
      <c r="P325" s="85">
        <f t="shared" si="85"/>
        <v>384.34114850621023</v>
      </c>
      <c r="Q325" s="85">
        <f t="shared" si="85"/>
        <v>368.29082572507571</v>
      </c>
      <c r="R325" s="85">
        <f t="shared" si="85"/>
        <v>351.83924487441283</v>
      </c>
      <c r="S325" s="85">
        <f t="shared" si="85"/>
        <v>334.9763745024834</v>
      </c>
      <c r="T325" s="85">
        <f t="shared" si="85"/>
        <v>317.69193237125569</v>
      </c>
      <c r="U325" s="85">
        <f t="shared" si="85"/>
        <v>299.97537918674732</v>
      </c>
      <c r="V325" s="85">
        <f t="shared" si="85"/>
        <v>281.81591217262621</v>
      </c>
      <c r="W325" s="85">
        <f t="shared" si="85"/>
        <v>263.2024584831521</v>
      </c>
      <c r="X325" s="85">
        <f t="shared" si="85"/>
        <v>244.12366845144112</v>
      </c>
      <c r="Y325" s="85">
        <f t="shared" si="85"/>
        <v>224.56790866893738</v>
      </c>
      <c r="Z325" s="85">
        <f t="shared" si="85"/>
        <v>204.52325489187103</v>
      </c>
      <c r="AA325" s="85">
        <f t="shared" si="85"/>
        <v>183.97748477037803</v>
      </c>
      <c r="AB325" s="85">
        <f t="shared" si="85"/>
        <v>162.91807039584768</v>
      </c>
      <c r="AC325" s="85">
        <f t="shared" si="85"/>
        <v>141.33217066195408</v>
      </c>
      <c r="AD325" s="85">
        <f t="shared" si="85"/>
        <v>119.20662343471315</v>
      </c>
      <c r="AE325" s="85">
        <f t="shared" si="85"/>
        <v>96.527937526791192</v>
      </c>
      <c r="AF325" s="85">
        <f t="shared" si="85"/>
        <v>73.282284471171181</v>
      </c>
      <c r="AG325" s="85">
        <f t="shared" si="85"/>
        <v>49.455490089160676</v>
      </c>
      <c r="AH325" s="85">
        <f t="shared" si="85"/>
        <v>25.033025847599909</v>
      </c>
      <c r="AI325" s="85">
        <f t="shared" si="85"/>
        <v>1.2079226507921703E-13</v>
      </c>
      <c r="AJ325" s="85">
        <f t="shared" si="85"/>
        <v>1.2079226507921703E-13</v>
      </c>
      <c r="AK325" s="85">
        <f t="shared" si="85"/>
        <v>1.2079226507921703E-13</v>
      </c>
      <c r="AL325" s="85">
        <f t="shared" si="85"/>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86">0-O320</f>
        <v>-15.658851493789783</v>
      </c>
      <c r="P327" s="85">
        <f t="shared" si="86"/>
        <v>-16.050322781134525</v>
      </c>
      <c r="Q327" s="85">
        <f t="shared" si="86"/>
        <v>-16.451580850662889</v>
      </c>
      <c r="R327" s="85">
        <f t="shared" si="86"/>
        <v>-16.862870371929461</v>
      </c>
      <c r="S327" s="85">
        <f t="shared" si="86"/>
        <v>-17.284442131227699</v>
      </c>
      <c r="T327" s="85">
        <f t="shared" si="86"/>
        <v>-17.716553184508388</v>
      </c>
      <c r="U327" s="85">
        <f t="shared" si="86"/>
        <v>-18.159467014121102</v>
      </c>
      <c r="V327" s="85">
        <f t="shared" si="86"/>
        <v>-18.613453689474127</v>
      </c>
      <c r="W327" s="85">
        <f t="shared" si="86"/>
        <v>-19.07879003171098</v>
      </c>
      <c r="X327" s="85">
        <f t="shared" si="86"/>
        <v>-19.555759782503756</v>
      </c>
      <c r="Y327" s="85">
        <f t="shared" si="86"/>
        <v>-20.044653777066351</v>
      </c>
      <c r="Z327" s="85">
        <f t="shared" si="86"/>
        <v>-20.545770121493007</v>
      </c>
      <c r="AA327" s="85">
        <f t="shared" si="86"/>
        <v>-21.059414374530334</v>
      </c>
      <c r="AB327" s="85">
        <f t="shared" si="86"/>
        <v>-21.585899733893591</v>
      </c>
      <c r="AC327" s="85">
        <f t="shared" si="86"/>
        <v>-22.125547227240929</v>
      </c>
      <c r="AD327" s="85">
        <f t="shared" si="86"/>
        <v>-22.678685907921956</v>
      </c>
      <c r="AE327" s="85">
        <f t="shared" si="86"/>
        <v>-23.245653055620007</v>
      </c>
      <c r="AF327" s="85">
        <f t="shared" si="86"/>
        <v>-23.826794382010505</v>
      </c>
      <c r="AG327" s="85">
        <f t="shared" si="86"/>
        <v>-24.422464241560768</v>
      </c>
      <c r="AH327" s="85">
        <f t="shared" si="86"/>
        <v>-25.033025847599788</v>
      </c>
      <c r="AI327" s="85">
        <f t="shared" si="86"/>
        <v>0</v>
      </c>
      <c r="AJ327" s="85">
        <f t="shared" si="86"/>
        <v>0</v>
      </c>
      <c r="AK327" s="85">
        <f t="shared" si="86"/>
        <v>0</v>
      </c>
      <c r="AL327" s="85">
        <f t="shared" si="86"/>
        <v>0</v>
      </c>
    </row>
    <row r="328" spans="2:38" x14ac:dyDescent="0.35">
      <c r="D328" s="8" t="s">
        <v>366</v>
      </c>
      <c r="E328" s="9"/>
      <c r="F328" s="9"/>
      <c r="G328" s="9"/>
      <c r="H328" s="9"/>
      <c r="I328" s="9"/>
      <c r="J328" s="9"/>
      <c r="K328" s="61" t="str">
        <f>CurrencyUnit.In</f>
        <v>MMJPY</v>
      </c>
      <c r="L328" s="62"/>
      <c r="M328" s="9"/>
      <c r="N328" s="94">
        <v>0</v>
      </c>
      <c r="O328" s="77">
        <f t="shared" ref="O328:AL328" si="87">SUM(O325:O327)</f>
        <v>384.34114850621023</v>
      </c>
      <c r="P328" s="77">
        <f t="shared" si="87"/>
        <v>368.29082572507571</v>
      </c>
      <c r="Q328" s="77">
        <f t="shared" si="87"/>
        <v>351.83924487441283</v>
      </c>
      <c r="R328" s="77">
        <f t="shared" si="87"/>
        <v>334.9763745024834</v>
      </c>
      <c r="S328" s="77">
        <f t="shared" si="87"/>
        <v>317.69193237125569</v>
      </c>
      <c r="T328" s="77">
        <f t="shared" si="87"/>
        <v>299.97537918674732</v>
      </c>
      <c r="U328" s="77">
        <f t="shared" si="87"/>
        <v>281.81591217262621</v>
      </c>
      <c r="V328" s="77">
        <f t="shared" si="87"/>
        <v>263.2024584831521</v>
      </c>
      <c r="W328" s="77">
        <f t="shared" si="87"/>
        <v>244.12366845144112</v>
      </c>
      <c r="X328" s="77">
        <f t="shared" si="87"/>
        <v>224.56790866893738</v>
      </c>
      <c r="Y328" s="77">
        <f t="shared" si="87"/>
        <v>204.52325489187103</v>
      </c>
      <c r="Z328" s="77">
        <f t="shared" si="87"/>
        <v>183.97748477037803</v>
      </c>
      <c r="AA328" s="77">
        <f t="shared" si="87"/>
        <v>162.91807039584768</v>
      </c>
      <c r="AB328" s="77">
        <f t="shared" si="87"/>
        <v>141.33217066195408</v>
      </c>
      <c r="AC328" s="77">
        <f t="shared" si="87"/>
        <v>119.20662343471315</v>
      </c>
      <c r="AD328" s="77">
        <f t="shared" si="87"/>
        <v>96.527937526791192</v>
      </c>
      <c r="AE328" s="77">
        <f t="shared" si="87"/>
        <v>73.282284471171181</v>
      </c>
      <c r="AF328" s="77">
        <f t="shared" si="87"/>
        <v>49.455490089160676</v>
      </c>
      <c r="AG328" s="77">
        <f t="shared" si="87"/>
        <v>25.033025847599909</v>
      </c>
      <c r="AH328" s="77">
        <f t="shared" si="87"/>
        <v>1.2079226507921703E-13</v>
      </c>
      <c r="AI328" s="77">
        <f t="shared" si="87"/>
        <v>1.2079226507921703E-13</v>
      </c>
      <c r="AJ328" s="77">
        <f t="shared" si="87"/>
        <v>1.2079226507921703E-13</v>
      </c>
      <c r="AK328" s="77">
        <f t="shared" si="87"/>
        <v>1.2079226507921703E-13</v>
      </c>
      <c r="AL328" s="77">
        <f t="shared" si="87"/>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Data'!M232</f>
        <v>1300</v>
      </c>
      <c r="O332" s="81"/>
    </row>
    <row r="333" spans="2:38" x14ac:dyDescent="0.35">
      <c r="D333" s="17" t="s">
        <v>312</v>
      </c>
      <c r="K333" s="59" t="s">
        <v>246</v>
      </c>
      <c r="M333" s="101">
        <f>'Actual Data'!M233</f>
        <v>2.1999999999999999E-2</v>
      </c>
    </row>
    <row r="334" spans="2:38" x14ac:dyDescent="0.35">
      <c r="D334" s="17" t="s">
        <v>313</v>
      </c>
      <c r="K334" s="59" t="s">
        <v>26</v>
      </c>
      <c r="M334" s="102">
        <f>'Actual Data'!M234</f>
        <v>45017</v>
      </c>
    </row>
    <row r="335" spans="2:38" x14ac:dyDescent="0.35">
      <c r="D335" s="17" t="s">
        <v>314</v>
      </c>
      <c r="K335" s="59" t="s">
        <v>63</v>
      </c>
      <c r="M335" s="100">
        <f>'Actual Data'!M235</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88">0-IF(O338=0,0,PPMT($M333,O338,$M335,$M332,0))</f>
        <v>0</v>
      </c>
      <c r="P339" s="81">
        <f t="shared" si="88"/>
        <v>0</v>
      </c>
      <c r="Q339" s="81">
        <f t="shared" si="88"/>
        <v>0</v>
      </c>
      <c r="R339" s="81">
        <f t="shared" si="88"/>
        <v>0</v>
      </c>
      <c r="S339" s="81">
        <f t="shared" si="88"/>
        <v>0</v>
      </c>
      <c r="T339" s="81">
        <f t="shared" si="88"/>
        <v>74.093137623578968</v>
      </c>
      <c r="U339" s="81">
        <f t="shared" si="88"/>
        <v>75.723186651297709</v>
      </c>
      <c r="V339" s="81">
        <f t="shared" si="88"/>
        <v>77.389096757626263</v>
      </c>
      <c r="W339" s="81">
        <f t="shared" si="88"/>
        <v>79.091656886294047</v>
      </c>
      <c r="X339" s="81">
        <f t="shared" si="88"/>
        <v>80.831673337792509</v>
      </c>
      <c r="Y339" s="81">
        <f t="shared" si="88"/>
        <v>82.609970151223948</v>
      </c>
      <c r="Z339" s="81">
        <f t="shared" si="88"/>
        <v>84.427389494550866</v>
      </c>
      <c r="AA339" s="81">
        <f t="shared" si="88"/>
        <v>86.284792063430999</v>
      </c>
      <c r="AB339" s="81">
        <f t="shared" si="88"/>
        <v>88.183057488826478</v>
      </c>
      <c r="AC339" s="81">
        <f t="shared" si="88"/>
        <v>90.12308475358067</v>
      </c>
      <c r="AD339" s="81">
        <f t="shared" si="88"/>
        <v>92.105792618159427</v>
      </c>
      <c r="AE339" s="81">
        <f t="shared" si="88"/>
        <v>94.132120055758946</v>
      </c>
      <c r="AF339" s="81">
        <f t="shared" si="88"/>
        <v>96.203026696985631</v>
      </c>
      <c r="AG339" s="81">
        <f t="shared" si="88"/>
        <v>98.319493284319321</v>
      </c>
      <c r="AH339" s="81">
        <f t="shared" si="88"/>
        <v>100.48252213657435</v>
      </c>
      <c r="AI339" s="81">
        <f t="shared" si="88"/>
        <v>0</v>
      </c>
      <c r="AJ339" s="81">
        <f t="shared" si="88"/>
        <v>0</v>
      </c>
      <c r="AK339" s="81">
        <f t="shared" si="88"/>
        <v>0</v>
      </c>
      <c r="AL339" s="81">
        <f t="shared" si="88"/>
        <v>0</v>
      </c>
    </row>
    <row r="340" spans="2:38" x14ac:dyDescent="0.35">
      <c r="D340" s="17" t="s">
        <v>214</v>
      </c>
      <c r="K340" s="59" t="str">
        <f>CurrencyUnit.In</f>
        <v>MMJPY</v>
      </c>
      <c r="L340" s="60">
        <f xml:space="preserve"> SUM(O340:AL340)</f>
        <v>240.39706435368458</v>
      </c>
      <c r="O340" s="81">
        <f t="shared" ref="O340:AL340" si="89">0-IF(O338=0,0,IPMT($M333,O338,$M335,$M332,0))</f>
        <v>0</v>
      </c>
      <c r="P340" s="81">
        <f t="shared" si="89"/>
        <v>0</v>
      </c>
      <c r="Q340" s="81">
        <f t="shared" si="89"/>
        <v>0</v>
      </c>
      <c r="R340" s="81">
        <f t="shared" si="89"/>
        <v>0</v>
      </c>
      <c r="S340" s="81">
        <f t="shared" si="89"/>
        <v>0</v>
      </c>
      <c r="T340" s="81">
        <f t="shared" si="89"/>
        <v>28.600000000000005</v>
      </c>
      <c r="U340" s="81">
        <f t="shared" si="89"/>
        <v>26.969950972281268</v>
      </c>
      <c r="V340" s="81">
        <f t="shared" si="89"/>
        <v>25.304040865952715</v>
      </c>
      <c r="W340" s="81">
        <f t="shared" si="89"/>
        <v>23.601480737284938</v>
      </c>
      <c r="X340" s="81">
        <f t="shared" si="89"/>
        <v>21.861464285786468</v>
      </c>
      <c r="Y340" s="81">
        <f t="shared" si="89"/>
        <v>20.083167472355036</v>
      </c>
      <c r="Z340" s="81">
        <f t="shared" si="89"/>
        <v>18.265748129028108</v>
      </c>
      <c r="AA340" s="81">
        <f t="shared" si="89"/>
        <v>16.408345560147989</v>
      </c>
      <c r="AB340" s="81">
        <f t="shared" si="89"/>
        <v>14.510080134752508</v>
      </c>
      <c r="AC340" s="81">
        <f t="shared" si="89"/>
        <v>12.570052869998324</v>
      </c>
      <c r="AD340" s="81">
        <f t="shared" si="89"/>
        <v>10.58734500541955</v>
      </c>
      <c r="AE340" s="81">
        <f t="shared" si="89"/>
        <v>8.5610175678200431</v>
      </c>
      <c r="AF340" s="81">
        <f t="shared" si="89"/>
        <v>6.4901109265933448</v>
      </c>
      <c r="AG340" s="81">
        <f t="shared" si="89"/>
        <v>4.37364433925966</v>
      </c>
      <c r="AH340" s="81">
        <f t="shared" si="89"/>
        <v>2.2106154870046355</v>
      </c>
      <c r="AI340" s="81">
        <f t="shared" si="89"/>
        <v>0</v>
      </c>
      <c r="AJ340" s="81">
        <f t="shared" si="89"/>
        <v>0</v>
      </c>
      <c r="AK340" s="81">
        <f t="shared" si="89"/>
        <v>0</v>
      </c>
      <c r="AL340" s="81">
        <f t="shared" si="89"/>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0">SUM(O339:O340)</f>
        <v>0</v>
      </c>
      <c r="P341" s="13">
        <f t="shared" si="90"/>
        <v>0</v>
      </c>
      <c r="Q341" s="13">
        <f t="shared" si="90"/>
        <v>0</v>
      </c>
      <c r="R341" s="13">
        <f t="shared" si="90"/>
        <v>0</v>
      </c>
      <c r="S341" s="13">
        <f t="shared" si="90"/>
        <v>0</v>
      </c>
      <c r="T341" s="13">
        <f t="shared" si="90"/>
        <v>102.69313762357898</v>
      </c>
      <c r="U341" s="13">
        <f t="shared" si="90"/>
        <v>102.69313762357898</v>
      </c>
      <c r="V341" s="13">
        <f t="shared" si="90"/>
        <v>102.69313762357898</v>
      </c>
      <c r="W341" s="13">
        <f t="shared" si="90"/>
        <v>102.69313762357899</v>
      </c>
      <c r="X341" s="13">
        <f t="shared" si="90"/>
        <v>102.69313762357898</v>
      </c>
      <c r="Y341" s="13">
        <f t="shared" si="90"/>
        <v>102.69313762357899</v>
      </c>
      <c r="Z341" s="13">
        <f t="shared" si="90"/>
        <v>102.69313762357898</v>
      </c>
      <c r="AA341" s="13">
        <f t="shared" si="90"/>
        <v>102.69313762357899</v>
      </c>
      <c r="AB341" s="13">
        <f t="shared" si="90"/>
        <v>102.69313762357899</v>
      </c>
      <c r="AC341" s="13">
        <f t="shared" si="90"/>
        <v>102.69313762357899</v>
      </c>
      <c r="AD341" s="13">
        <f t="shared" si="90"/>
        <v>102.69313762357898</v>
      </c>
      <c r="AE341" s="13">
        <f t="shared" si="90"/>
        <v>102.69313762357899</v>
      </c>
      <c r="AF341" s="13">
        <f t="shared" si="90"/>
        <v>102.69313762357898</v>
      </c>
      <c r="AG341" s="13">
        <f t="shared" si="90"/>
        <v>102.69313762357898</v>
      </c>
      <c r="AH341" s="13">
        <f t="shared" si="90"/>
        <v>102.69313762357898</v>
      </c>
      <c r="AI341" s="13">
        <f t="shared" si="90"/>
        <v>0</v>
      </c>
      <c r="AJ341" s="13">
        <f t="shared" si="90"/>
        <v>0</v>
      </c>
      <c r="AK341" s="13">
        <f t="shared" si="90"/>
        <v>0</v>
      </c>
      <c r="AL341" s="13">
        <f t="shared" si="90"/>
        <v>0</v>
      </c>
    </row>
    <row r="343" spans="2:38" x14ac:dyDescent="0.35">
      <c r="C343" s="16" t="s">
        <v>435</v>
      </c>
    </row>
    <row r="344" spans="2:38" x14ac:dyDescent="0.35">
      <c r="D344" s="17" t="s">
        <v>393</v>
      </c>
      <c r="K344" s="59" t="str">
        <f>CurrencyUnit.In</f>
        <v>MMJPY</v>
      </c>
      <c r="L344" s="60"/>
      <c r="O344" s="85">
        <f t="shared" ref="O344:AL344" si="91">N347</f>
        <v>0</v>
      </c>
      <c r="P344" s="85">
        <f t="shared" si="91"/>
        <v>0</v>
      </c>
      <c r="Q344" s="85">
        <f t="shared" si="91"/>
        <v>0</v>
      </c>
      <c r="R344" s="85">
        <f t="shared" si="91"/>
        <v>0</v>
      </c>
      <c r="S344" s="85">
        <f t="shared" si="91"/>
        <v>0</v>
      </c>
      <c r="T344" s="85">
        <f t="shared" si="91"/>
        <v>0</v>
      </c>
      <c r="U344" s="85">
        <f t="shared" si="91"/>
        <v>1225.906862376421</v>
      </c>
      <c r="V344" s="85">
        <f t="shared" si="91"/>
        <v>1150.1836757251233</v>
      </c>
      <c r="W344" s="85">
        <f t="shared" si="91"/>
        <v>1072.794578967497</v>
      </c>
      <c r="X344" s="85">
        <f t="shared" si="91"/>
        <v>993.70292208120304</v>
      </c>
      <c r="Y344" s="85">
        <f t="shared" si="91"/>
        <v>912.87124874341055</v>
      </c>
      <c r="Z344" s="85">
        <f t="shared" si="91"/>
        <v>830.26127859218661</v>
      </c>
      <c r="AA344" s="85">
        <f t="shared" si="91"/>
        <v>745.83388909763573</v>
      </c>
      <c r="AB344" s="85">
        <f t="shared" si="91"/>
        <v>659.54909703420469</v>
      </c>
      <c r="AC344" s="85">
        <f t="shared" si="91"/>
        <v>571.36603954537827</v>
      </c>
      <c r="AD344" s="85">
        <f t="shared" si="91"/>
        <v>481.24295479179762</v>
      </c>
      <c r="AE344" s="85">
        <f t="shared" si="91"/>
        <v>389.13716217363822</v>
      </c>
      <c r="AF344" s="85">
        <f t="shared" si="91"/>
        <v>295.00504211787927</v>
      </c>
      <c r="AG344" s="85">
        <f t="shared" si="91"/>
        <v>198.80201542089364</v>
      </c>
      <c r="AH344" s="85">
        <f t="shared" si="91"/>
        <v>100.48252213657432</v>
      </c>
      <c r="AI344" s="85">
        <f t="shared" si="91"/>
        <v>0</v>
      </c>
      <c r="AJ344" s="85">
        <f t="shared" si="91"/>
        <v>0</v>
      </c>
      <c r="AK344" s="85">
        <f t="shared" si="91"/>
        <v>0</v>
      </c>
      <c r="AL344" s="85">
        <f t="shared" si="91"/>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2">0-O339</f>
        <v>0</v>
      </c>
      <c r="P346" s="85">
        <f t="shared" si="92"/>
        <v>0</v>
      </c>
      <c r="Q346" s="85">
        <f t="shared" si="92"/>
        <v>0</v>
      </c>
      <c r="R346" s="85">
        <f t="shared" si="92"/>
        <v>0</v>
      </c>
      <c r="S346" s="85">
        <f t="shared" si="92"/>
        <v>0</v>
      </c>
      <c r="T346" s="85">
        <f t="shared" si="92"/>
        <v>-74.093137623578968</v>
      </c>
      <c r="U346" s="85">
        <f t="shared" si="92"/>
        <v>-75.723186651297709</v>
      </c>
      <c r="V346" s="85">
        <f t="shared" si="92"/>
        <v>-77.389096757626263</v>
      </c>
      <c r="W346" s="85">
        <f t="shared" si="92"/>
        <v>-79.091656886294047</v>
      </c>
      <c r="X346" s="85">
        <f t="shared" si="92"/>
        <v>-80.831673337792509</v>
      </c>
      <c r="Y346" s="85">
        <f t="shared" si="92"/>
        <v>-82.609970151223948</v>
      </c>
      <c r="Z346" s="85">
        <f t="shared" si="92"/>
        <v>-84.427389494550866</v>
      </c>
      <c r="AA346" s="85">
        <f t="shared" si="92"/>
        <v>-86.284792063430999</v>
      </c>
      <c r="AB346" s="85">
        <f t="shared" si="92"/>
        <v>-88.183057488826478</v>
      </c>
      <c r="AC346" s="85">
        <f t="shared" si="92"/>
        <v>-90.12308475358067</v>
      </c>
      <c r="AD346" s="85">
        <f t="shared" si="92"/>
        <v>-92.105792618159427</v>
      </c>
      <c r="AE346" s="85">
        <f t="shared" si="92"/>
        <v>-94.132120055758946</v>
      </c>
      <c r="AF346" s="85">
        <f t="shared" si="92"/>
        <v>-96.203026696985631</v>
      </c>
      <c r="AG346" s="85">
        <f t="shared" si="92"/>
        <v>-98.319493284319321</v>
      </c>
      <c r="AH346" s="85">
        <f t="shared" si="92"/>
        <v>-100.48252213657435</v>
      </c>
      <c r="AI346" s="85">
        <f t="shared" si="92"/>
        <v>0</v>
      </c>
      <c r="AJ346" s="85">
        <f t="shared" si="92"/>
        <v>0</v>
      </c>
      <c r="AK346" s="85">
        <f t="shared" si="92"/>
        <v>0</v>
      </c>
      <c r="AL346" s="85">
        <f t="shared" si="92"/>
        <v>0</v>
      </c>
    </row>
    <row r="347" spans="2:38" x14ac:dyDescent="0.35">
      <c r="D347" s="8" t="s">
        <v>366</v>
      </c>
      <c r="E347" s="9"/>
      <c r="F347" s="9"/>
      <c r="G347" s="9"/>
      <c r="H347" s="9"/>
      <c r="I347" s="9"/>
      <c r="J347" s="9"/>
      <c r="K347" s="61" t="str">
        <f>CurrencyUnit.In</f>
        <v>MMJPY</v>
      </c>
      <c r="L347" s="62"/>
      <c r="M347" s="9"/>
      <c r="N347" s="94">
        <v>0</v>
      </c>
      <c r="O347" s="77">
        <f t="shared" ref="O347:AL347" si="93">SUM(O344:O346)</f>
        <v>0</v>
      </c>
      <c r="P347" s="77">
        <f t="shared" si="93"/>
        <v>0</v>
      </c>
      <c r="Q347" s="77">
        <f t="shared" si="93"/>
        <v>0</v>
      </c>
      <c r="R347" s="77">
        <f t="shared" si="93"/>
        <v>0</v>
      </c>
      <c r="S347" s="77">
        <f t="shared" si="93"/>
        <v>0</v>
      </c>
      <c r="T347" s="77">
        <f t="shared" si="93"/>
        <v>1225.906862376421</v>
      </c>
      <c r="U347" s="77">
        <f t="shared" si="93"/>
        <v>1150.1836757251233</v>
      </c>
      <c r="V347" s="77">
        <f t="shared" si="93"/>
        <v>1072.794578967497</v>
      </c>
      <c r="W347" s="77">
        <f t="shared" si="93"/>
        <v>993.70292208120304</v>
      </c>
      <c r="X347" s="77">
        <f t="shared" si="93"/>
        <v>912.87124874341055</v>
      </c>
      <c r="Y347" s="77">
        <f t="shared" si="93"/>
        <v>830.26127859218661</v>
      </c>
      <c r="Z347" s="77">
        <f t="shared" si="93"/>
        <v>745.83388909763573</v>
      </c>
      <c r="AA347" s="77">
        <f t="shared" si="93"/>
        <v>659.54909703420469</v>
      </c>
      <c r="AB347" s="77">
        <f t="shared" si="93"/>
        <v>571.36603954537827</v>
      </c>
      <c r="AC347" s="77">
        <f t="shared" si="93"/>
        <v>481.24295479179762</v>
      </c>
      <c r="AD347" s="77">
        <f t="shared" si="93"/>
        <v>389.13716217363822</v>
      </c>
      <c r="AE347" s="77">
        <f t="shared" si="93"/>
        <v>295.00504211787927</v>
      </c>
      <c r="AF347" s="77">
        <f t="shared" si="93"/>
        <v>198.80201542089364</v>
      </c>
      <c r="AG347" s="77">
        <f t="shared" si="93"/>
        <v>100.48252213657432</v>
      </c>
      <c r="AH347" s="77">
        <f t="shared" si="93"/>
        <v>0</v>
      </c>
      <c r="AI347" s="77">
        <f t="shared" si="93"/>
        <v>0</v>
      </c>
      <c r="AJ347" s="77">
        <f t="shared" si="93"/>
        <v>0</v>
      </c>
      <c r="AK347" s="77">
        <f t="shared" si="93"/>
        <v>0</v>
      </c>
      <c r="AL347" s="77">
        <f t="shared" si="93"/>
        <v>0</v>
      </c>
    </row>
    <row r="349" spans="2:38" ht="19.5" x14ac:dyDescent="0.35">
      <c r="B349" s="51" t="s">
        <v>370</v>
      </c>
    </row>
    <row r="350" spans="2:38" x14ac:dyDescent="0.35">
      <c r="C350" s="16" t="s">
        <v>310</v>
      </c>
    </row>
    <row r="351" spans="2:38" x14ac:dyDescent="0.35">
      <c r="D351" s="17" t="s">
        <v>311</v>
      </c>
      <c r="K351" s="59" t="str">
        <f>CurrencyUnit.In</f>
        <v>MMJPY</v>
      </c>
      <c r="M351" s="100">
        <f>'Actual Data'!M238</f>
        <v>2200</v>
      </c>
      <c r="O351" s="81"/>
    </row>
    <row r="352" spans="2:38" x14ac:dyDescent="0.35">
      <c r="D352" s="17" t="s">
        <v>312</v>
      </c>
      <c r="K352" s="59" t="s">
        <v>246</v>
      </c>
      <c r="M352" s="101">
        <f>'Actual Data'!M239</f>
        <v>2.5000000000000001E-2</v>
      </c>
    </row>
    <row r="353" spans="2:38" x14ac:dyDescent="0.35">
      <c r="D353" s="17" t="s">
        <v>313</v>
      </c>
      <c r="K353" s="59" t="s">
        <v>26</v>
      </c>
      <c r="M353" s="102">
        <f>'Actual Data'!M240</f>
        <v>45383</v>
      </c>
    </row>
    <row r="354" spans="2:38" x14ac:dyDescent="0.35">
      <c r="D354" s="17" t="s">
        <v>314</v>
      </c>
      <c r="K354" s="59" t="s">
        <v>63</v>
      </c>
      <c r="M354" s="100">
        <f>'Actual Data'!M241</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94">0-IF(O357=0,0,PPMT($M352,O357,$M354,$M351,0))</f>
        <v>0</v>
      </c>
      <c r="P358" s="81">
        <f t="shared" si="94"/>
        <v>0</v>
      </c>
      <c r="Q358" s="81">
        <f t="shared" si="94"/>
        <v>0</v>
      </c>
      <c r="R358" s="81">
        <f t="shared" si="94"/>
        <v>0</v>
      </c>
      <c r="S358" s="81">
        <f t="shared" si="94"/>
        <v>0</v>
      </c>
      <c r="T358" s="81">
        <f t="shared" si="94"/>
        <v>0</v>
      </c>
      <c r="U358" s="81">
        <f t="shared" si="94"/>
        <v>122.68620331337377</v>
      </c>
      <c r="V358" s="81">
        <f t="shared" si="94"/>
        <v>125.75335839620811</v>
      </c>
      <c r="W358" s="81">
        <f t="shared" si="94"/>
        <v>128.89719235611332</v>
      </c>
      <c r="X358" s="81">
        <f t="shared" si="94"/>
        <v>132.11962216501615</v>
      </c>
      <c r="Y358" s="81">
        <f t="shared" si="94"/>
        <v>135.42261271914157</v>
      </c>
      <c r="Z358" s="81">
        <f t="shared" si="94"/>
        <v>138.80817803712009</v>
      </c>
      <c r="AA358" s="81">
        <f t="shared" si="94"/>
        <v>142.27838248804809</v>
      </c>
      <c r="AB358" s="81">
        <f t="shared" si="94"/>
        <v>145.8353420502493</v>
      </c>
      <c r="AC358" s="81">
        <f t="shared" si="94"/>
        <v>149.48122560150554</v>
      </c>
      <c r="AD358" s="81">
        <f t="shared" si="94"/>
        <v>153.21825624154317</v>
      </c>
      <c r="AE358" s="81">
        <f t="shared" si="94"/>
        <v>157.04871264758177</v>
      </c>
      <c r="AF358" s="81">
        <f t="shared" si="94"/>
        <v>160.97493046377133</v>
      </c>
      <c r="AG358" s="81">
        <f t="shared" si="94"/>
        <v>164.99930372536559</v>
      </c>
      <c r="AH358" s="81">
        <f t="shared" si="94"/>
        <v>169.12428631849974</v>
      </c>
      <c r="AI358" s="81">
        <f t="shared" si="94"/>
        <v>173.35239347646223</v>
      </c>
      <c r="AJ358" s="81">
        <f t="shared" si="94"/>
        <v>0</v>
      </c>
      <c r="AK358" s="81">
        <f t="shared" si="94"/>
        <v>0</v>
      </c>
      <c r="AL358" s="81">
        <f t="shared" si="94"/>
        <v>0</v>
      </c>
    </row>
    <row r="359" spans="2:38" x14ac:dyDescent="0.35">
      <c r="D359" s="17" t="s">
        <v>214</v>
      </c>
      <c r="K359" s="59" t="str">
        <f>CurrencyUnit.In</f>
        <v>MMJPY</v>
      </c>
      <c r="L359" s="60">
        <f xml:space="preserve"> SUM(O359:AL359)</f>
        <v>465.29304970060684</v>
      </c>
      <c r="O359" s="81">
        <f t="shared" ref="O359:AL359" si="95">0-IF(O357=0,0,IPMT($M352,O357,$M354,$M351,0))</f>
        <v>0</v>
      </c>
      <c r="P359" s="81">
        <f t="shared" si="95"/>
        <v>0</v>
      </c>
      <c r="Q359" s="81">
        <f t="shared" si="95"/>
        <v>0</v>
      </c>
      <c r="R359" s="81">
        <f t="shared" si="95"/>
        <v>0</v>
      </c>
      <c r="S359" s="81">
        <f t="shared" si="95"/>
        <v>0</v>
      </c>
      <c r="T359" s="81">
        <f t="shared" si="95"/>
        <v>0</v>
      </c>
      <c r="U359" s="81">
        <f t="shared" si="95"/>
        <v>55</v>
      </c>
      <c r="V359" s="81">
        <f t="shared" si="95"/>
        <v>51.932844917165653</v>
      </c>
      <c r="W359" s="81">
        <f t="shared" si="95"/>
        <v>48.789010957260444</v>
      </c>
      <c r="X359" s="81">
        <f t="shared" si="95"/>
        <v>45.566581148357614</v>
      </c>
      <c r="Y359" s="81">
        <f t="shared" si="95"/>
        <v>42.26359059423222</v>
      </c>
      <c r="Z359" s="81">
        <f t="shared" si="95"/>
        <v>38.87802527625368</v>
      </c>
      <c r="AA359" s="81">
        <f t="shared" si="95"/>
        <v>35.407820825325672</v>
      </c>
      <c r="AB359" s="81">
        <f t="shared" si="95"/>
        <v>31.850861263124468</v>
      </c>
      <c r="AC359" s="81">
        <f t="shared" si="95"/>
        <v>28.204977711868239</v>
      </c>
      <c r="AD359" s="81">
        <f t="shared" si="95"/>
        <v>24.467947071830597</v>
      </c>
      <c r="AE359" s="81">
        <f t="shared" si="95"/>
        <v>20.637490665792015</v>
      </c>
      <c r="AF359" s="81">
        <f t="shared" si="95"/>
        <v>16.711272849602473</v>
      </c>
      <c r="AG359" s="81">
        <f t="shared" si="95"/>
        <v>12.686899588008192</v>
      </c>
      <c r="AH359" s="81">
        <f t="shared" si="95"/>
        <v>8.5619169948740517</v>
      </c>
      <c r="AI359" s="81">
        <f t="shared" si="95"/>
        <v>4.3338098369115565</v>
      </c>
      <c r="AJ359" s="81">
        <f t="shared" si="95"/>
        <v>0</v>
      </c>
      <c r="AK359" s="81">
        <f t="shared" si="95"/>
        <v>0</v>
      </c>
      <c r="AL359" s="81">
        <f t="shared" si="95"/>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96">SUM(O358:O359)</f>
        <v>0</v>
      </c>
      <c r="P360" s="13">
        <f t="shared" si="96"/>
        <v>0</v>
      </c>
      <c r="Q360" s="13">
        <f t="shared" si="96"/>
        <v>0</v>
      </c>
      <c r="R360" s="13">
        <f t="shared" si="96"/>
        <v>0</v>
      </c>
      <c r="S360" s="13">
        <f t="shared" si="96"/>
        <v>0</v>
      </c>
      <c r="T360" s="13">
        <f t="shared" si="96"/>
        <v>0</v>
      </c>
      <c r="U360" s="13">
        <f t="shared" si="96"/>
        <v>177.68620331337377</v>
      </c>
      <c r="V360" s="13">
        <f t="shared" si="96"/>
        <v>177.68620331337377</v>
      </c>
      <c r="W360" s="13">
        <f t="shared" si="96"/>
        <v>177.68620331337377</v>
      </c>
      <c r="X360" s="13">
        <f t="shared" si="96"/>
        <v>177.68620331337377</v>
      </c>
      <c r="Y360" s="13">
        <f t="shared" si="96"/>
        <v>177.6862033133738</v>
      </c>
      <c r="Z360" s="13">
        <f t="shared" si="96"/>
        <v>177.68620331337377</v>
      </c>
      <c r="AA360" s="13">
        <f t="shared" si="96"/>
        <v>177.68620331337377</v>
      </c>
      <c r="AB360" s="13">
        <f t="shared" si="96"/>
        <v>177.68620331337377</v>
      </c>
      <c r="AC360" s="13">
        <f t="shared" si="96"/>
        <v>177.68620331337377</v>
      </c>
      <c r="AD360" s="13">
        <f t="shared" si="96"/>
        <v>177.68620331337377</v>
      </c>
      <c r="AE360" s="13">
        <f t="shared" si="96"/>
        <v>177.68620331337377</v>
      </c>
      <c r="AF360" s="13">
        <f t="shared" si="96"/>
        <v>177.6862033133738</v>
      </c>
      <c r="AG360" s="13">
        <f t="shared" si="96"/>
        <v>177.6862033133738</v>
      </c>
      <c r="AH360" s="13">
        <f t="shared" si="96"/>
        <v>177.6862033133738</v>
      </c>
      <c r="AI360" s="13">
        <f t="shared" si="96"/>
        <v>177.6862033133738</v>
      </c>
      <c r="AJ360" s="13">
        <f t="shared" si="96"/>
        <v>0</v>
      </c>
      <c r="AK360" s="13">
        <f t="shared" si="96"/>
        <v>0</v>
      </c>
      <c r="AL360" s="13">
        <f t="shared" si="96"/>
        <v>0</v>
      </c>
    </row>
    <row r="362" spans="2:38" x14ac:dyDescent="0.35">
      <c r="C362" s="16" t="s">
        <v>436</v>
      </c>
    </row>
    <row r="363" spans="2:38" x14ac:dyDescent="0.35">
      <c r="D363" s="17" t="s">
        <v>393</v>
      </c>
      <c r="K363" s="59" t="str">
        <f>CurrencyUnit.In</f>
        <v>MMJPY</v>
      </c>
      <c r="L363" s="60"/>
      <c r="O363" s="85">
        <f t="shared" ref="O363:AL363" si="97">N366</f>
        <v>0</v>
      </c>
      <c r="P363" s="85">
        <f t="shared" si="97"/>
        <v>0</v>
      </c>
      <c r="Q363" s="85">
        <f t="shared" si="97"/>
        <v>0</v>
      </c>
      <c r="R363" s="85">
        <f t="shared" si="97"/>
        <v>0</v>
      </c>
      <c r="S363" s="85">
        <f t="shared" si="97"/>
        <v>0</v>
      </c>
      <c r="T363" s="85">
        <f t="shared" si="97"/>
        <v>0</v>
      </c>
      <c r="U363" s="85">
        <f t="shared" si="97"/>
        <v>0</v>
      </c>
      <c r="V363" s="85">
        <f t="shared" si="97"/>
        <v>2077.3137966866261</v>
      </c>
      <c r="W363" s="85">
        <f t="shared" si="97"/>
        <v>1951.560438290418</v>
      </c>
      <c r="X363" s="85">
        <f t="shared" si="97"/>
        <v>1822.6632459343048</v>
      </c>
      <c r="Y363" s="85">
        <f t="shared" si="97"/>
        <v>1690.5436237692886</v>
      </c>
      <c r="Z363" s="85">
        <f t="shared" si="97"/>
        <v>1555.121011050147</v>
      </c>
      <c r="AA363" s="85">
        <f t="shared" si="97"/>
        <v>1416.3128330130269</v>
      </c>
      <c r="AB363" s="85">
        <f t="shared" si="97"/>
        <v>1274.0344505249789</v>
      </c>
      <c r="AC363" s="85">
        <f t="shared" si="97"/>
        <v>1128.1991084747297</v>
      </c>
      <c r="AD363" s="85">
        <f t="shared" si="97"/>
        <v>978.71788287322408</v>
      </c>
      <c r="AE363" s="85">
        <f t="shared" si="97"/>
        <v>825.49962663168094</v>
      </c>
      <c r="AF363" s="85">
        <f t="shared" si="97"/>
        <v>668.4509139840992</v>
      </c>
      <c r="AG363" s="85">
        <f t="shared" si="97"/>
        <v>507.47598352032787</v>
      </c>
      <c r="AH363" s="85">
        <f t="shared" si="97"/>
        <v>342.47667979496225</v>
      </c>
      <c r="AI363" s="85">
        <f t="shared" si="97"/>
        <v>173.35239347646251</v>
      </c>
      <c r="AJ363" s="85">
        <f t="shared" si="97"/>
        <v>2.8421709430404007E-13</v>
      </c>
      <c r="AK363" s="85">
        <f t="shared" si="97"/>
        <v>2.8421709430404007E-13</v>
      </c>
      <c r="AL363" s="85">
        <f t="shared" si="97"/>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98">0-O358</f>
        <v>0</v>
      </c>
      <c r="P365" s="85">
        <f t="shared" si="98"/>
        <v>0</v>
      </c>
      <c r="Q365" s="85">
        <f t="shared" si="98"/>
        <v>0</v>
      </c>
      <c r="R365" s="85">
        <f t="shared" si="98"/>
        <v>0</v>
      </c>
      <c r="S365" s="85">
        <f t="shared" si="98"/>
        <v>0</v>
      </c>
      <c r="T365" s="85">
        <f t="shared" si="98"/>
        <v>0</v>
      </c>
      <c r="U365" s="85">
        <f t="shared" si="98"/>
        <v>-122.68620331337377</v>
      </c>
      <c r="V365" s="85">
        <f t="shared" si="98"/>
        <v>-125.75335839620811</v>
      </c>
      <c r="W365" s="85">
        <f t="shared" si="98"/>
        <v>-128.89719235611332</v>
      </c>
      <c r="X365" s="85">
        <f t="shared" si="98"/>
        <v>-132.11962216501615</v>
      </c>
      <c r="Y365" s="85">
        <f t="shared" si="98"/>
        <v>-135.42261271914157</v>
      </c>
      <c r="Z365" s="85">
        <f t="shared" si="98"/>
        <v>-138.80817803712009</v>
      </c>
      <c r="AA365" s="85">
        <f t="shared" si="98"/>
        <v>-142.27838248804809</v>
      </c>
      <c r="AB365" s="85">
        <f t="shared" si="98"/>
        <v>-145.8353420502493</v>
      </c>
      <c r="AC365" s="85">
        <f t="shared" si="98"/>
        <v>-149.48122560150554</v>
      </c>
      <c r="AD365" s="85">
        <f t="shared" si="98"/>
        <v>-153.21825624154317</v>
      </c>
      <c r="AE365" s="85">
        <f t="shared" si="98"/>
        <v>-157.04871264758177</v>
      </c>
      <c r="AF365" s="85">
        <f t="shared" si="98"/>
        <v>-160.97493046377133</v>
      </c>
      <c r="AG365" s="85">
        <f t="shared" si="98"/>
        <v>-164.99930372536559</v>
      </c>
      <c r="AH365" s="85">
        <f t="shared" si="98"/>
        <v>-169.12428631849974</v>
      </c>
      <c r="AI365" s="85">
        <f t="shared" si="98"/>
        <v>-173.35239347646223</v>
      </c>
      <c r="AJ365" s="85">
        <f t="shared" si="98"/>
        <v>0</v>
      </c>
      <c r="AK365" s="85">
        <f t="shared" si="98"/>
        <v>0</v>
      </c>
      <c r="AL365" s="85">
        <f t="shared" si="98"/>
        <v>0</v>
      </c>
    </row>
    <row r="366" spans="2:38" x14ac:dyDescent="0.35">
      <c r="D366" s="8" t="s">
        <v>366</v>
      </c>
      <c r="E366" s="9"/>
      <c r="F366" s="9"/>
      <c r="G366" s="9"/>
      <c r="H366" s="9"/>
      <c r="I366" s="9"/>
      <c r="J366" s="9"/>
      <c r="K366" s="61" t="str">
        <f>CurrencyUnit.In</f>
        <v>MMJPY</v>
      </c>
      <c r="L366" s="62"/>
      <c r="M366" s="9"/>
      <c r="N366" s="94">
        <v>0</v>
      </c>
      <c r="O366" s="77">
        <f t="shared" ref="O366:AL366" si="99">SUM(O363:O365)</f>
        <v>0</v>
      </c>
      <c r="P366" s="77">
        <f t="shared" si="99"/>
        <v>0</v>
      </c>
      <c r="Q366" s="77">
        <f t="shared" si="99"/>
        <v>0</v>
      </c>
      <c r="R366" s="77">
        <f t="shared" si="99"/>
        <v>0</v>
      </c>
      <c r="S366" s="77">
        <f t="shared" si="99"/>
        <v>0</v>
      </c>
      <c r="T366" s="77">
        <f t="shared" si="99"/>
        <v>0</v>
      </c>
      <c r="U366" s="77">
        <f t="shared" si="99"/>
        <v>2077.3137966866261</v>
      </c>
      <c r="V366" s="77">
        <f t="shared" si="99"/>
        <v>1951.560438290418</v>
      </c>
      <c r="W366" s="77">
        <f t="shared" si="99"/>
        <v>1822.6632459343048</v>
      </c>
      <c r="X366" s="77">
        <f t="shared" si="99"/>
        <v>1690.5436237692886</v>
      </c>
      <c r="Y366" s="77">
        <f t="shared" si="99"/>
        <v>1555.121011050147</v>
      </c>
      <c r="Z366" s="77">
        <f t="shared" si="99"/>
        <v>1416.3128330130269</v>
      </c>
      <c r="AA366" s="77">
        <f t="shared" si="99"/>
        <v>1274.0344505249789</v>
      </c>
      <c r="AB366" s="77">
        <f t="shared" si="99"/>
        <v>1128.1991084747297</v>
      </c>
      <c r="AC366" s="77">
        <f t="shared" si="99"/>
        <v>978.71788287322408</v>
      </c>
      <c r="AD366" s="77">
        <f t="shared" si="99"/>
        <v>825.49962663168094</v>
      </c>
      <c r="AE366" s="77">
        <f t="shared" si="99"/>
        <v>668.4509139840992</v>
      </c>
      <c r="AF366" s="77">
        <f t="shared" si="99"/>
        <v>507.47598352032787</v>
      </c>
      <c r="AG366" s="77">
        <f t="shared" si="99"/>
        <v>342.47667979496225</v>
      </c>
      <c r="AH366" s="77">
        <f t="shared" si="99"/>
        <v>173.35239347646251</v>
      </c>
      <c r="AI366" s="77">
        <f t="shared" si="99"/>
        <v>2.8421709430404007E-13</v>
      </c>
      <c r="AJ366" s="77">
        <f t="shared" si="99"/>
        <v>2.8421709430404007E-13</v>
      </c>
      <c r="AK366" s="77">
        <f t="shared" si="99"/>
        <v>2.8421709430404007E-13</v>
      </c>
      <c r="AL366" s="77">
        <f t="shared" si="99"/>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0">O301</f>
        <v>33.21853722095323</v>
      </c>
      <c r="P370" s="85">
        <f t="shared" si="100"/>
        <v>34.049000651477058</v>
      </c>
      <c r="Q370" s="85">
        <f t="shared" si="100"/>
        <v>34.900225667763991</v>
      </c>
      <c r="R370" s="85">
        <f t="shared" si="100"/>
        <v>35.772731309458088</v>
      </c>
      <c r="S370" s="85">
        <f t="shared" si="100"/>
        <v>36.667049592194537</v>
      </c>
      <c r="T370" s="85">
        <f t="shared" si="100"/>
        <v>37.583725831999409</v>
      </c>
      <c r="U370" s="85">
        <f t="shared" si="100"/>
        <v>38.523318977799391</v>
      </c>
      <c r="V370" s="85">
        <f t="shared" si="100"/>
        <v>39.486401952244378</v>
      </c>
      <c r="W370" s="85">
        <f t="shared" si="100"/>
        <v>40.473562001050482</v>
      </c>
      <c r="X370" s="85">
        <f t="shared" si="100"/>
        <v>41.485401051076749</v>
      </c>
      <c r="Y370" s="85">
        <f t="shared" si="100"/>
        <v>42.522536077353664</v>
      </c>
      <c r="Z370" s="85">
        <f t="shared" si="100"/>
        <v>43.585599479287509</v>
      </c>
      <c r="AA370" s="85">
        <f t="shared" si="100"/>
        <v>44.675239466269701</v>
      </c>
      <c r="AB370" s="85">
        <f t="shared" si="100"/>
        <v>45.79212045292644</v>
      </c>
      <c r="AC370" s="85">
        <f t="shared" si="100"/>
        <v>46.936923464249595</v>
      </c>
      <c r="AD370" s="85">
        <f t="shared" si="100"/>
        <v>0</v>
      </c>
      <c r="AE370" s="85">
        <f t="shared" si="100"/>
        <v>0</v>
      </c>
      <c r="AF370" s="85">
        <f t="shared" si="100"/>
        <v>0</v>
      </c>
      <c r="AG370" s="85">
        <f t="shared" si="100"/>
        <v>0</v>
      </c>
      <c r="AH370" s="85">
        <f t="shared" si="100"/>
        <v>0</v>
      </c>
      <c r="AI370" s="85">
        <f t="shared" si="100"/>
        <v>0</v>
      </c>
      <c r="AJ370" s="85">
        <f t="shared" si="100"/>
        <v>0</v>
      </c>
      <c r="AK370" s="85">
        <f t="shared" si="100"/>
        <v>0</v>
      </c>
      <c r="AL370" s="85">
        <f t="shared" si="100"/>
        <v>0</v>
      </c>
    </row>
    <row r="371" spans="2:38" x14ac:dyDescent="0.35">
      <c r="D371" s="17" t="s">
        <v>316</v>
      </c>
      <c r="K371" s="59" t="str">
        <f>CurrencyUnit.In</f>
        <v>MMJPY</v>
      </c>
      <c r="L371" s="60">
        <f xml:space="preserve"> SUM(O371:AL371)</f>
        <v>399.99999999999994</v>
      </c>
      <c r="O371" s="85">
        <f t="shared" ref="O371:AL371" si="101">O320</f>
        <v>15.658851493789783</v>
      </c>
      <c r="P371" s="85">
        <f t="shared" si="101"/>
        <v>16.050322781134525</v>
      </c>
      <c r="Q371" s="85">
        <f t="shared" si="101"/>
        <v>16.451580850662889</v>
      </c>
      <c r="R371" s="85">
        <f t="shared" si="101"/>
        <v>16.862870371929461</v>
      </c>
      <c r="S371" s="85">
        <f t="shared" si="101"/>
        <v>17.284442131227699</v>
      </c>
      <c r="T371" s="85">
        <f t="shared" si="101"/>
        <v>17.716553184508388</v>
      </c>
      <c r="U371" s="85">
        <f t="shared" si="101"/>
        <v>18.159467014121102</v>
      </c>
      <c r="V371" s="85">
        <f t="shared" si="101"/>
        <v>18.613453689474127</v>
      </c>
      <c r="W371" s="85">
        <f t="shared" si="101"/>
        <v>19.07879003171098</v>
      </c>
      <c r="X371" s="85">
        <f t="shared" si="101"/>
        <v>19.555759782503756</v>
      </c>
      <c r="Y371" s="85">
        <f t="shared" si="101"/>
        <v>20.044653777066351</v>
      </c>
      <c r="Z371" s="85">
        <f t="shared" si="101"/>
        <v>20.545770121493007</v>
      </c>
      <c r="AA371" s="85">
        <f t="shared" si="101"/>
        <v>21.059414374530334</v>
      </c>
      <c r="AB371" s="85">
        <f t="shared" si="101"/>
        <v>21.585899733893591</v>
      </c>
      <c r="AC371" s="85">
        <f t="shared" si="101"/>
        <v>22.125547227240929</v>
      </c>
      <c r="AD371" s="85">
        <f t="shared" si="101"/>
        <v>22.678685907921956</v>
      </c>
      <c r="AE371" s="85">
        <f t="shared" si="101"/>
        <v>23.245653055620007</v>
      </c>
      <c r="AF371" s="85">
        <f t="shared" si="101"/>
        <v>23.826794382010505</v>
      </c>
      <c r="AG371" s="85">
        <f t="shared" si="101"/>
        <v>24.422464241560768</v>
      </c>
      <c r="AH371" s="85">
        <f t="shared" si="101"/>
        <v>25.033025847599788</v>
      </c>
      <c r="AI371" s="85">
        <f t="shared" si="101"/>
        <v>0</v>
      </c>
      <c r="AJ371" s="85">
        <f t="shared" si="101"/>
        <v>0</v>
      </c>
      <c r="AK371" s="85">
        <f t="shared" si="101"/>
        <v>0</v>
      </c>
      <c r="AL371" s="85">
        <f t="shared" si="101"/>
        <v>0</v>
      </c>
    </row>
    <row r="372" spans="2:38" x14ac:dyDescent="0.35">
      <c r="D372" s="17" t="s">
        <v>317</v>
      </c>
      <c r="K372" s="59" t="str">
        <f>CurrencyUnit.In</f>
        <v>MMJPY</v>
      </c>
      <c r="L372" s="60">
        <f xml:space="preserve"> SUM(O372:AL372)</f>
        <v>1300</v>
      </c>
      <c r="O372" s="85">
        <f t="shared" ref="O372:AL372" si="102">O339</f>
        <v>0</v>
      </c>
      <c r="P372" s="85">
        <f t="shared" si="102"/>
        <v>0</v>
      </c>
      <c r="Q372" s="85">
        <f t="shared" si="102"/>
        <v>0</v>
      </c>
      <c r="R372" s="85">
        <f t="shared" si="102"/>
        <v>0</v>
      </c>
      <c r="S372" s="85">
        <f t="shared" si="102"/>
        <v>0</v>
      </c>
      <c r="T372" s="85">
        <f t="shared" si="102"/>
        <v>74.093137623578968</v>
      </c>
      <c r="U372" s="85">
        <f t="shared" si="102"/>
        <v>75.723186651297709</v>
      </c>
      <c r="V372" s="85">
        <f t="shared" si="102"/>
        <v>77.389096757626263</v>
      </c>
      <c r="W372" s="85">
        <f t="shared" si="102"/>
        <v>79.091656886294047</v>
      </c>
      <c r="X372" s="85">
        <f t="shared" si="102"/>
        <v>80.831673337792509</v>
      </c>
      <c r="Y372" s="85">
        <f t="shared" si="102"/>
        <v>82.609970151223948</v>
      </c>
      <c r="Z372" s="85">
        <f t="shared" si="102"/>
        <v>84.427389494550866</v>
      </c>
      <c r="AA372" s="85">
        <f t="shared" si="102"/>
        <v>86.284792063430999</v>
      </c>
      <c r="AB372" s="85">
        <f t="shared" si="102"/>
        <v>88.183057488826478</v>
      </c>
      <c r="AC372" s="85">
        <f t="shared" si="102"/>
        <v>90.12308475358067</v>
      </c>
      <c r="AD372" s="85">
        <f t="shared" si="102"/>
        <v>92.105792618159427</v>
      </c>
      <c r="AE372" s="85">
        <f t="shared" si="102"/>
        <v>94.132120055758946</v>
      </c>
      <c r="AF372" s="85">
        <f t="shared" si="102"/>
        <v>96.203026696985631</v>
      </c>
      <c r="AG372" s="85">
        <f t="shared" si="102"/>
        <v>98.319493284319321</v>
      </c>
      <c r="AH372" s="85">
        <f t="shared" si="102"/>
        <v>100.48252213657435</v>
      </c>
      <c r="AI372" s="85">
        <f t="shared" si="102"/>
        <v>0</v>
      </c>
      <c r="AJ372" s="85">
        <f t="shared" si="102"/>
        <v>0</v>
      </c>
      <c r="AK372" s="85">
        <f t="shared" si="102"/>
        <v>0</v>
      </c>
      <c r="AL372" s="85">
        <f t="shared" si="102"/>
        <v>0</v>
      </c>
    </row>
    <row r="373" spans="2:38" x14ac:dyDescent="0.35">
      <c r="D373" s="17" t="s">
        <v>318</v>
      </c>
      <c r="K373" s="59" t="str">
        <f>CurrencyUnit.In</f>
        <v>MMJPY</v>
      </c>
      <c r="L373" s="60">
        <f xml:space="preserve"> SUM(O373:AL373)</f>
        <v>2200</v>
      </c>
      <c r="O373" s="85">
        <f t="shared" ref="O373:AL373" si="103">O358</f>
        <v>0</v>
      </c>
      <c r="P373" s="85">
        <f t="shared" si="103"/>
        <v>0</v>
      </c>
      <c r="Q373" s="85">
        <f t="shared" si="103"/>
        <v>0</v>
      </c>
      <c r="R373" s="85">
        <f t="shared" si="103"/>
        <v>0</v>
      </c>
      <c r="S373" s="85">
        <f t="shared" si="103"/>
        <v>0</v>
      </c>
      <c r="T373" s="85">
        <f t="shared" si="103"/>
        <v>0</v>
      </c>
      <c r="U373" s="85">
        <f t="shared" si="103"/>
        <v>122.68620331337377</v>
      </c>
      <c r="V373" s="85">
        <f t="shared" si="103"/>
        <v>125.75335839620811</v>
      </c>
      <c r="W373" s="85">
        <f t="shared" si="103"/>
        <v>128.89719235611332</v>
      </c>
      <c r="X373" s="85">
        <f t="shared" si="103"/>
        <v>132.11962216501615</v>
      </c>
      <c r="Y373" s="85">
        <f t="shared" si="103"/>
        <v>135.42261271914157</v>
      </c>
      <c r="Z373" s="85">
        <f t="shared" si="103"/>
        <v>138.80817803712009</v>
      </c>
      <c r="AA373" s="85">
        <f t="shared" si="103"/>
        <v>142.27838248804809</v>
      </c>
      <c r="AB373" s="85">
        <f t="shared" si="103"/>
        <v>145.8353420502493</v>
      </c>
      <c r="AC373" s="85">
        <f t="shared" si="103"/>
        <v>149.48122560150554</v>
      </c>
      <c r="AD373" s="85">
        <f t="shared" si="103"/>
        <v>153.21825624154317</v>
      </c>
      <c r="AE373" s="85">
        <f t="shared" si="103"/>
        <v>157.04871264758177</v>
      </c>
      <c r="AF373" s="85">
        <f t="shared" si="103"/>
        <v>160.97493046377133</v>
      </c>
      <c r="AG373" s="85">
        <f t="shared" si="103"/>
        <v>164.99930372536559</v>
      </c>
      <c r="AH373" s="85">
        <f t="shared" si="103"/>
        <v>169.12428631849974</v>
      </c>
      <c r="AI373" s="85">
        <f t="shared" si="103"/>
        <v>173.35239347646223</v>
      </c>
      <c r="AJ373" s="85">
        <f t="shared" si="103"/>
        <v>0</v>
      </c>
      <c r="AK373" s="85">
        <f t="shared" si="103"/>
        <v>0</v>
      </c>
      <c r="AL373" s="85">
        <f t="shared" si="103"/>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04">SUM(O370:O373)</f>
        <v>48.877388714743013</v>
      </c>
      <c r="P374" s="13">
        <f t="shared" si="104"/>
        <v>50.099323432611584</v>
      </c>
      <c r="Q374" s="13">
        <f t="shared" si="104"/>
        <v>51.351806518426883</v>
      </c>
      <c r="R374" s="13">
        <f t="shared" si="104"/>
        <v>52.635601681387548</v>
      </c>
      <c r="S374" s="13">
        <f t="shared" si="104"/>
        <v>53.951491723422237</v>
      </c>
      <c r="T374" s="13">
        <f t="shared" si="104"/>
        <v>129.39341664008677</v>
      </c>
      <c r="U374" s="13">
        <f t="shared" si="104"/>
        <v>255.09217595659197</v>
      </c>
      <c r="V374" s="13">
        <f t="shared" si="104"/>
        <v>261.2423107955529</v>
      </c>
      <c r="W374" s="13">
        <f t="shared" si="104"/>
        <v>267.54120127516887</v>
      </c>
      <c r="X374" s="13">
        <f t="shared" si="104"/>
        <v>273.99245633638918</v>
      </c>
      <c r="Y374" s="13">
        <f t="shared" si="104"/>
        <v>280.59977272478557</v>
      </c>
      <c r="Z374" s="13">
        <f t="shared" si="104"/>
        <v>287.36693713245143</v>
      </c>
      <c r="AA374" s="13">
        <f t="shared" si="104"/>
        <v>294.29782839227914</v>
      </c>
      <c r="AB374" s="13">
        <f t="shared" si="104"/>
        <v>301.39641972589584</v>
      </c>
      <c r="AC374" s="13">
        <f t="shared" si="104"/>
        <v>308.66678104657672</v>
      </c>
      <c r="AD374" s="13">
        <f t="shared" si="104"/>
        <v>268.00273476762459</v>
      </c>
      <c r="AE374" s="13">
        <f t="shared" si="104"/>
        <v>274.42648575896072</v>
      </c>
      <c r="AF374" s="13">
        <f t="shared" si="104"/>
        <v>281.00475154276745</v>
      </c>
      <c r="AG374" s="13">
        <f t="shared" si="104"/>
        <v>287.74126125124565</v>
      </c>
      <c r="AH374" s="13">
        <f t="shared" si="104"/>
        <v>294.63983430267388</v>
      </c>
      <c r="AI374" s="13">
        <f t="shared" si="104"/>
        <v>173.35239347646223</v>
      </c>
      <c r="AJ374" s="13">
        <f t="shared" si="104"/>
        <v>0</v>
      </c>
      <c r="AK374" s="13">
        <f t="shared" si="104"/>
        <v>0</v>
      </c>
      <c r="AL374" s="13">
        <f t="shared" si="104"/>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05">T374</f>
        <v>129.39341664008677</v>
      </c>
      <c r="T377" s="85">
        <f t="shared" si="105"/>
        <v>255.09217595659197</v>
      </c>
      <c r="U377" s="85">
        <f t="shared" si="105"/>
        <v>261.2423107955529</v>
      </c>
      <c r="V377" s="85">
        <f t="shared" si="105"/>
        <v>267.54120127516887</v>
      </c>
      <c r="W377" s="85">
        <f t="shared" si="105"/>
        <v>273.99245633638918</v>
      </c>
      <c r="X377" s="85">
        <f t="shared" si="105"/>
        <v>280.59977272478557</v>
      </c>
      <c r="Y377" s="85">
        <f t="shared" si="105"/>
        <v>287.36693713245143</v>
      </c>
      <c r="Z377" s="85">
        <f t="shared" si="105"/>
        <v>294.29782839227914</v>
      </c>
      <c r="AA377" s="85">
        <f t="shared" si="105"/>
        <v>301.39641972589584</v>
      </c>
      <c r="AB377" s="85">
        <f t="shared" si="105"/>
        <v>308.66678104657672</v>
      </c>
      <c r="AC377" s="85">
        <f t="shared" si="105"/>
        <v>268.00273476762459</v>
      </c>
      <c r="AD377" s="85">
        <f t="shared" si="105"/>
        <v>274.42648575896072</v>
      </c>
      <c r="AE377" s="85">
        <f t="shared" si="105"/>
        <v>281.00475154276745</v>
      </c>
      <c r="AF377" s="85">
        <f t="shared" si="105"/>
        <v>287.74126125124565</v>
      </c>
      <c r="AG377" s="85">
        <f t="shared" si="105"/>
        <v>294.63983430267388</v>
      </c>
      <c r="AH377" s="85">
        <f t="shared" si="105"/>
        <v>173.35239347646223</v>
      </c>
      <c r="AI377" s="85">
        <f t="shared" si="105"/>
        <v>0</v>
      </c>
      <c r="AJ377" s="85">
        <f t="shared" si="105"/>
        <v>0</v>
      </c>
      <c r="AK377" s="85">
        <f t="shared" si="105"/>
        <v>0</v>
      </c>
      <c r="AL377" s="85">
        <f t="shared" si="105"/>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06">R383</f>
        <v>739</v>
      </c>
      <c r="T380" s="85">
        <f t="shared" si="106"/>
        <v>609.6065833599132</v>
      </c>
      <c r="U380" s="85">
        <f t="shared" si="106"/>
        <v>1654.5144074033212</v>
      </c>
      <c r="V380" s="85">
        <f t="shared" si="106"/>
        <v>3593.2720966077686</v>
      </c>
      <c r="W380" s="85">
        <f t="shared" si="106"/>
        <v>3325.7308953325996</v>
      </c>
      <c r="X380" s="85">
        <f t="shared" si="106"/>
        <v>3051.7384389962103</v>
      </c>
      <c r="Y380" s="85">
        <f t="shared" si="106"/>
        <v>2771.1386662714249</v>
      </c>
      <c r="Z380" s="85">
        <f t="shared" si="106"/>
        <v>2483.7717291389736</v>
      </c>
      <c r="AA380" s="85">
        <f t="shared" si="106"/>
        <v>2189.4739007466942</v>
      </c>
      <c r="AB380" s="85">
        <f t="shared" si="106"/>
        <v>1888.0774810207984</v>
      </c>
      <c r="AC380" s="85">
        <f t="shared" si="106"/>
        <v>1579.4106999742216</v>
      </c>
      <c r="AD380" s="85">
        <f t="shared" si="106"/>
        <v>1311.4079652065971</v>
      </c>
      <c r="AE380" s="85">
        <f t="shared" si="106"/>
        <v>1036.9814794476363</v>
      </c>
      <c r="AF380" s="85">
        <f t="shared" si="106"/>
        <v>755.97672790486877</v>
      </c>
      <c r="AG380" s="85">
        <f t="shared" si="106"/>
        <v>468.23546665362312</v>
      </c>
      <c r="AH380" s="85">
        <f t="shared" si="106"/>
        <v>173.59563235094924</v>
      </c>
      <c r="AI380" s="85">
        <f t="shared" si="106"/>
        <v>0.24323887448701953</v>
      </c>
      <c r="AJ380" s="85">
        <f t="shared" si="106"/>
        <v>0.24323887448701953</v>
      </c>
      <c r="AK380" s="85">
        <f t="shared" si="106"/>
        <v>0.24323887448701953</v>
      </c>
      <c r="AL380" s="85">
        <f t="shared" si="106"/>
        <v>0.24323887448701953</v>
      </c>
    </row>
    <row r="381" spans="2:38" x14ac:dyDescent="0.35">
      <c r="D381" s="17" t="s">
        <v>432</v>
      </c>
      <c r="K381" s="59" t="str">
        <f>CurrencyUnit.In</f>
        <v>MMJPY</v>
      </c>
      <c r="L381" s="60">
        <f xml:space="preserve"> SUM(O381:AL381)</f>
        <v>3500</v>
      </c>
      <c r="O381" s="126"/>
      <c r="P381" s="73"/>
      <c r="Q381" s="73"/>
      <c r="R381" s="73"/>
      <c r="S381" s="85">
        <f t="shared" ref="S381:AL381" si="107">S307+S326+S345+S364</f>
        <v>0</v>
      </c>
      <c r="T381" s="85">
        <f t="shared" si="107"/>
        <v>1300</v>
      </c>
      <c r="U381" s="85">
        <f t="shared" si="107"/>
        <v>2200</v>
      </c>
      <c r="V381" s="85">
        <f t="shared" si="107"/>
        <v>0</v>
      </c>
      <c r="W381" s="85">
        <f t="shared" si="107"/>
        <v>0</v>
      </c>
      <c r="X381" s="85">
        <f t="shared" si="107"/>
        <v>0</v>
      </c>
      <c r="Y381" s="85">
        <f t="shared" si="107"/>
        <v>0</v>
      </c>
      <c r="Z381" s="85">
        <f t="shared" si="107"/>
        <v>0</v>
      </c>
      <c r="AA381" s="85">
        <f t="shared" si="107"/>
        <v>0</v>
      </c>
      <c r="AB381" s="85">
        <f t="shared" si="107"/>
        <v>0</v>
      </c>
      <c r="AC381" s="85">
        <f t="shared" si="107"/>
        <v>0</v>
      </c>
      <c r="AD381" s="85">
        <f t="shared" si="107"/>
        <v>0</v>
      </c>
      <c r="AE381" s="85">
        <f t="shared" si="107"/>
        <v>0</v>
      </c>
      <c r="AF381" s="85">
        <f t="shared" si="107"/>
        <v>0</v>
      </c>
      <c r="AG381" s="85">
        <f t="shared" si="107"/>
        <v>0</v>
      </c>
      <c r="AH381" s="85">
        <f t="shared" si="107"/>
        <v>0</v>
      </c>
      <c r="AI381" s="85">
        <f t="shared" si="107"/>
        <v>0</v>
      </c>
      <c r="AJ381" s="85">
        <f t="shared" si="107"/>
        <v>0</v>
      </c>
      <c r="AK381" s="85">
        <f t="shared" si="107"/>
        <v>0</v>
      </c>
      <c r="AL381" s="85">
        <f t="shared" si="107"/>
        <v>0</v>
      </c>
    </row>
    <row r="382" spans="2:38" x14ac:dyDescent="0.35">
      <c r="D382" s="17" t="s">
        <v>447</v>
      </c>
      <c r="K382" s="59" t="str">
        <f>CurrencyUnit.In</f>
        <v>MMJPY</v>
      </c>
      <c r="L382" s="60">
        <f xml:space="preserve"> SUM(O382:AL382)</f>
        <v>-4238.7567611255126</v>
      </c>
      <c r="O382" s="73"/>
      <c r="P382" s="73"/>
      <c r="Q382" s="73"/>
      <c r="R382" s="73"/>
      <c r="S382" s="85">
        <f t="shared" ref="S382:AL382" si="108">0-S377</f>
        <v>-129.39341664008677</v>
      </c>
      <c r="T382" s="85">
        <f t="shared" si="108"/>
        <v>-255.09217595659197</v>
      </c>
      <c r="U382" s="85">
        <f t="shared" si="108"/>
        <v>-261.2423107955529</v>
      </c>
      <c r="V382" s="85">
        <f t="shared" si="108"/>
        <v>-267.54120127516887</v>
      </c>
      <c r="W382" s="85">
        <f t="shared" si="108"/>
        <v>-273.99245633638918</v>
      </c>
      <c r="X382" s="85">
        <f t="shared" si="108"/>
        <v>-280.59977272478557</v>
      </c>
      <c r="Y382" s="85">
        <f t="shared" si="108"/>
        <v>-287.36693713245143</v>
      </c>
      <c r="Z382" s="85">
        <f t="shared" si="108"/>
        <v>-294.29782839227914</v>
      </c>
      <c r="AA382" s="85">
        <f t="shared" si="108"/>
        <v>-301.39641972589584</v>
      </c>
      <c r="AB382" s="85">
        <f t="shared" si="108"/>
        <v>-308.66678104657672</v>
      </c>
      <c r="AC382" s="85">
        <f t="shared" si="108"/>
        <v>-268.00273476762459</v>
      </c>
      <c r="AD382" s="85">
        <f t="shared" si="108"/>
        <v>-274.42648575896072</v>
      </c>
      <c r="AE382" s="85">
        <f t="shared" si="108"/>
        <v>-281.00475154276745</v>
      </c>
      <c r="AF382" s="85">
        <f t="shared" si="108"/>
        <v>-287.74126125124565</v>
      </c>
      <c r="AG382" s="85">
        <f t="shared" si="108"/>
        <v>-294.63983430267388</v>
      </c>
      <c r="AH382" s="85">
        <f t="shared" si="108"/>
        <v>-173.35239347646223</v>
      </c>
      <c r="AI382" s="85">
        <f t="shared" si="108"/>
        <v>0</v>
      </c>
      <c r="AJ382" s="85">
        <f t="shared" si="108"/>
        <v>0</v>
      </c>
      <c r="AK382" s="85">
        <f t="shared" si="108"/>
        <v>0</v>
      </c>
      <c r="AL382" s="85">
        <f t="shared" si="108"/>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09">SUM(S380:S382)</f>
        <v>609.6065833599132</v>
      </c>
      <c r="T383" s="77">
        <f t="shared" si="109"/>
        <v>1654.5144074033212</v>
      </c>
      <c r="U383" s="77">
        <f t="shared" si="109"/>
        <v>3593.2720966077686</v>
      </c>
      <c r="V383" s="77">
        <f t="shared" si="109"/>
        <v>3325.7308953325996</v>
      </c>
      <c r="W383" s="77">
        <f t="shared" si="109"/>
        <v>3051.7384389962103</v>
      </c>
      <c r="X383" s="77">
        <f t="shared" si="109"/>
        <v>2771.1386662714249</v>
      </c>
      <c r="Y383" s="77">
        <f t="shared" si="109"/>
        <v>2483.7717291389736</v>
      </c>
      <c r="Z383" s="77">
        <f t="shared" si="109"/>
        <v>2189.4739007466942</v>
      </c>
      <c r="AA383" s="77">
        <f t="shared" si="109"/>
        <v>1888.0774810207984</v>
      </c>
      <c r="AB383" s="77">
        <f t="shared" si="109"/>
        <v>1579.4106999742216</v>
      </c>
      <c r="AC383" s="77">
        <f t="shared" si="109"/>
        <v>1311.4079652065971</v>
      </c>
      <c r="AD383" s="77">
        <f t="shared" si="109"/>
        <v>1036.9814794476363</v>
      </c>
      <c r="AE383" s="77">
        <f t="shared" si="109"/>
        <v>755.97672790486877</v>
      </c>
      <c r="AF383" s="77">
        <f t="shared" si="109"/>
        <v>468.23546665362312</v>
      </c>
      <c r="AG383" s="77">
        <f t="shared" si="109"/>
        <v>173.59563235094924</v>
      </c>
      <c r="AH383" s="77">
        <f t="shared" si="109"/>
        <v>0.24323887448701953</v>
      </c>
      <c r="AI383" s="77">
        <f t="shared" si="109"/>
        <v>0.24323887448701953</v>
      </c>
      <c r="AJ383" s="77">
        <f t="shared" si="109"/>
        <v>0.24323887448701953</v>
      </c>
      <c r="AK383" s="77">
        <f t="shared" si="109"/>
        <v>0.24323887448701953</v>
      </c>
      <c r="AL383" s="77">
        <f t="shared" si="109"/>
        <v>0.24323887448701953</v>
      </c>
    </row>
    <row r="385" spans="2:38" ht="19.5" x14ac:dyDescent="0.35">
      <c r="B385" s="51" t="s">
        <v>440</v>
      </c>
    </row>
    <row r="386" spans="2:38" x14ac:dyDescent="0.35">
      <c r="D386" s="17" t="s">
        <v>441</v>
      </c>
      <c r="K386" s="59" t="str">
        <f t="shared" ref="K386:K392" si="110">CurrencyUnit.In</f>
        <v>MMJPY</v>
      </c>
      <c r="L386" s="60"/>
      <c r="O386" s="85">
        <f t="shared" ref="O386:AL386" si="111">O309</f>
        <v>562.45383597515104</v>
      </c>
      <c r="P386" s="85">
        <f t="shared" si="111"/>
        <v>528.40483532367398</v>
      </c>
      <c r="Q386" s="85">
        <f t="shared" si="111"/>
        <v>493.50460965590997</v>
      </c>
      <c r="R386" s="85">
        <f t="shared" si="111"/>
        <v>457.73187834645188</v>
      </c>
      <c r="S386" s="85">
        <f t="shared" si="111"/>
        <v>421.06482875425735</v>
      </c>
      <c r="T386" s="85">
        <f t="shared" si="111"/>
        <v>383.48110292225795</v>
      </c>
      <c r="U386" s="85">
        <f t="shared" si="111"/>
        <v>344.95778394445858</v>
      </c>
      <c r="V386" s="85">
        <f t="shared" si="111"/>
        <v>305.47138199221422</v>
      </c>
      <c r="W386" s="85">
        <f t="shared" si="111"/>
        <v>264.99781999116374</v>
      </c>
      <c r="X386" s="85">
        <f t="shared" si="111"/>
        <v>223.512418940087</v>
      </c>
      <c r="Y386" s="85">
        <f t="shared" si="111"/>
        <v>180.98988286273334</v>
      </c>
      <c r="Z386" s="85">
        <f t="shared" si="111"/>
        <v>137.40428338344583</v>
      </c>
      <c r="AA386" s="85">
        <f t="shared" si="111"/>
        <v>92.729043917176128</v>
      </c>
      <c r="AB386" s="85">
        <f t="shared" si="111"/>
        <v>46.936923464249688</v>
      </c>
      <c r="AC386" s="85">
        <f t="shared" si="111"/>
        <v>9.2370555648813024E-14</v>
      </c>
      <c r="AD386" s="85">
        <f t="shared" si="111"/>
        <v>9.2370555648813024E-14</v>
      </c>
      <c r="AE386" s="85">
        <f t="shared" si="111"/>
        <v>9.2370555648813024E-14</v>
      </c>
      <c r="AF386" s="85">
        <f t="shared" si="111"/>
        <v>9.2370555648813024E-14</v>
      </c>
      <c r="AG386" s="85">
        <f t="shared" si="111"/>
        <v>9.2370555648813024E-14</v>
      </c>
      <c r="AH386" s="85">
        <f t="shared" si="111"/>
        <v>9.2370555648813024E-14</v>
      </c>
      <c r="AI386" s="85">
        <f t="shared" si="111"/>
        <v>9.2370555648813024E-14</v>
      </c>
      <c r="AJ386" s="85">
        <f t="shared" si="111"/>
        <v>9.2370555648813024E-14</v>
      </c>
      <c r="AK386" s="85">
        <f t="shared" si="111"/>
        <v>9.2370555648813024E-14</v>
      </c>
      <c r="AL386" s="85">
        <f t="shared" si="111"/>
        <v>9.2370555648813024E-14</v>
      </c>
    </row>
    <row r="387" spans="2:38" x14ac:dyDescent="0.35">
      <c r="D387" s="17" t="s">
        <v>442</v>
      </c>
      <c r="K387" s="59" t="str">
        <f t="shared" si="110"/>
        <v>MMJPY</v>
      </c>
      <c r="L387" s="60"/>
      <c r="O387" s="85">
        <f t="shared" ref="O387:AL387" si="112">O328</f>
        <v>384.34114850621023</v>
      </c>
      <c r="P387" s="85">
        <f t="shared" si="112"/>
        <v>368.29082572507571</v>
      </c>
      <c r="Q387" s="85">
        <f t="shared" si="112"/>
        <v>351.83924487441283</v>
      </c>
      <c r="R387" s="85">
        <f t="shared" si="112"/>
        <v>334.9763745024834</v>
      </c>
      <c r="S387" s="85">
        <f t="shared" si="112"/>
        <v>317.69193237125569</v>
      </c>
      <c r="T387" s="85">
        <f t="shared" si="112"/>
        <v>299.97537918674732</v>
      </c>
      <c r="U387" s="85">
        <f t="shared" si="112"/>
        <v>281.81591217262621</v>
      </c>
      <c r="V387" s="85">
        <f t="shared" si="112"/>
        <v>263.2024584831521</v>
      </c>
      <c r="W387" s="85">
        <f t="shared" si="112"/>
        <v>244.12366845144112</v>
      </c>
      <c r="X387" s="85">
        <f t="shared" si="112"/>
        <v>224.56790866893738</v>
      </c>
      <c r="Y387" s="85">
        <f t="shared" si="112"/>
        <v>204.52325489187103</v>
      </c>
      <c r="Z387" s="85">
        <f t="shared" si="112"/>
        <v>183.97748477037803</v>
      </c>
      <c r="AA387" s="85">
        <f t="shared" si="112"/>
        <v>162.91807039584768</v>
      </c>
      <c r="AB387" s="85">
        <f t="shared" si="112"/>
        <v>141.33217066195408</v>
      </c>
      <c r="AC387" s="85">
        <f t="shared" si="112"/>
        <v>119.20662343471315</v>
      </c>
      <c r="AD387" s="85">
        <f t="shared" si="112"/>
        <v>96.527937526791192</v>
      </c>
      <c r="AE387" s="85">
        <f t="shared" si="112"/>
        <v>73.282284471171181</v>
      </c>
      <c r="AF387" s="85">
        <f t="shared" si="112"/>
        <v>49.455490089160676</v>
      </c>
      <c r="AG387" s="85">
        <f t="shared" si="112"/>
        <v>25.033025847599909</v>
      </c>
      <c r="AH387" s="85">
        <f t="shared" si="112"/>
        <v>1.2079226507921703E-13</v>
      </c>
      <c r="AI387" s="85">
        <f t="shared" si="112"/>
        <v>1.2079226507921703E-13</v>
      </c>
      <c r="AJ387" s="85">
        <f t="shared" si="112"/>
        <v>1.2079226507921703E-13</v>
      </c>
      <c r="AK387" s="85">
        <f t="shared" si="112"/>
        <v>1.2079226507921703E-13</v>
      </c>
      <c r="AL387" s="85">
        <f t="shared" si="112"/>
        <v>1.2079226507921703E-13</v>
      </c>
    </row>
    <row r="388" spans="2:38" x14ac:dyDescent="0.35">
      <c r="D388" s="17" t="s">
        <v>443</v>
      </c>
      <c r="K388" s="59" t="str">
        <f t="shared" si="110"/>
        <v>MMJPY</v>
      </c>
      <c r="L388" s="60"/>
      <c r="O388" s="85">
        <f t="shared" ref="O388:AL388" si="113">O347</f>
        <v>0</v>
      </c>
      <c r="P388" s="85">
        <f t="shared" si="113"/>
        <v>0</v>
      </c>
      <c r="Q388" s="85">
        <f t="shared" si="113"/>
        <v>0</v>
      </c>
      <c r="R388" s="85">
        <f t="shared" si="113"/>
        <v>0</v>
      </c>
      <c r="S388" s="85">
        <f t="shared" si="113"/>
        <v>0</v>
      </c>
      <c r="T388" s="85">
        <f t="shared" si="113"/>
        <v>1225.906862376421</v>
      </c>
      <c r="U388" s="85">
        <f t="shared" si="113"/>
        <v>1150.1836757251233</v>
      </c>
      <c r="V388" s="85">
        <f t="shared" si="113"/>
        <v>1072.794578967497</v>
      </c>
      <c r="W388" s="85">
        <f t="shared" si="113"/>
        <v>993.70292208120304</v>
      </c>
      <c r="X388" s="85">
        <f t="shared" si="113"/>
        <v>912.87124874341055</v>
      </c>
      <c r="Y388" s="85">
        <f t="shared" si="113"/>
        <v>830.26127859218661</v>
      </c>
      <c r="Z388" s="85">
        <f t="shared" si="113"/>
        <v>745.83388909763573</v>
      </c>
      <c r="AA388" s="85">
        <f t="shared" si="113"/>
        <v>659.54909703420469</v>
      </c>
      <c r="AB388" s="85">
        <f t="shared" si="113"/>
        <v>571.36603954537827</v>
      </c>
      <c r="AC388" s="85">
        <f t="shared" si="113"/>
        <v>481.24295479179762</v>
      </c>
      <c r="AD388" s="85">
        <f t="shared" si="113"/>
        <v>389.13716217363822</v>
      </c>
      <c r="AE388" s="85">
        <f t="shared" si="113"/>
        <v>295.00504211787927</v>
      </c>
      <c r="AF388" s="85">
        <f t="shared" si="113"/>
        <v>198.80201542089364</v>
      </c>
      <c r="AG388" s="85">
        <f t="shared" si="113"/>
        <v>100.48252213657432</v>
      </c>
      <c r="AH388" s="85">
        <f t="shared" si="113"/>
        <v>0</v>
      </c>
      <c r="AI388" s="85">
        <f t="shared" si="113"/>
        <v>0</v>
      </c>
      <c r="AJ388" s="85">
        <f t="shared" si="113"/>
        <v>0</v>
      </c>
      <c r="AK388" s="85">
        <f t="shared" si="113"/>
        <v>0</v>
      </c>
      <c r="AL388" s="85">
        <f t="shared" si="113"/>
        <v>0</v>
      </c>
    </row>
    <row r="389" spans="2:38" x14ac:dyDescent="0.35">
      <c r="D389" s="17" t="s">
        <v>444</v>
      </c>
      <c r="K389" s="59" t="str">
        <f t="shared" si="110"/>
        <v>MMJPY</v>
      </c>
      <c r="L389" s="60"/>
      <c r="O389" s="85">
        <f t="shared" ref="O389:AL389" si="114">O366</f>
        <v>0</v>
      </c>
      <c r="P389" s="85">
        <f t="shared" si="114"/>
        <v>0</v>
      </c>
      <c r="Q389" s="85">
        <f t="shared" si="114"/>
        <v>0</v>
      </c>
      <c r="R389" s="85">
        <f t="shared" si="114"/>
        <v>0</v>
      </c>
      <c r="S389" s="85">
        <f t="shared" si="114"/>
        <v>0</v>
      </c>
      <c r="T389" s="85">
        <f t="shared" si="114"/>
        <v>0</v>
      </c>
      <c r="U389" s="85">
        <f t="shared" si="114"/>
        <v>2077.3137966866261</v>
      </c>
      <c r="V389" s="85">
        <f t="shared" si="114"/>
        <v>1951.560438290418</v>
      </c>
      <c r="W389" s="85">
        <f t="shared" si="114"/>
        <v>1822.6632459343048</v>
      </c>
      <c r="X389" s="85">
        <f t="shared" si="114"/>
        <v>1690.5436237692886</v>
      </c>
      <c r="Y389" s="85">
        <f t="shared" si="114"/>
        <v>1555.121011050147</v>
      </c>
      <c r="Z389" s="85">
        <f t="shared" si="114"/>
        <v>1416.3128330130269</v>
      </c>
      <c r="AA389" s="85">
        <f t="shared" si="114"/>
        <v>1274.0344505249789</v>
      </c>
      <c r="AB389" s="85">
        <f t="shared" si="114"/>
        <v>1128.1991084747297</v>
      </c>
      <c r="AC389" s="85">
        <f t="shared" si="114"/>
        <v>978.71788287322408</v>
      </c>
      <c r="AD389" s="85">
        <f t="shared" si="114"/>
        <v>825.49962663168094</v>
      </c>
      <c r="AE389" s="85">
        <f t="shared" si="114"/>
        <v>668.4509139840992</v>
      </c>
      <c r="AF389" s="85">
        <f t="shared" si="114"/>
        <v>507.47598352032787</v>
      </c>
      <c r="AG389" s="85">
        <f t="shared" si="114"/>
        <v>342.47667979496225</v>
      </c>
      <c r="AH389" s="85">
        <f t="shared" si="114"/>
        <v>173.35239347646251</v>
      </c>
      <c r="AI389" s="85">
        <f t="shared" si="114"/>
        <v>2.8421709430404007E-13</v>
      </c>
      <c r="AJ389" s="85">
        <f t="shared" si="114"/>
        <v>2.8421709430404007E-13</v>
      </c>
      <c r="AK389" s="85">
        <f t="shared" si="114"/>
        <v>2.8421709430404007E-13</v>
      </c>
      <c r="AL389" s="85">
        <f t="shared" si="114"/>
        <v>2.8421709430404007E-13</v>
      </c>
    </row>
    <row r="390" spans="2:38" x14ac:dyDescent="0.35">
      <c r="D390" s="8" t="s">
        <v>219</v>
      </c>
      <c r="E390" s="9"/>
      <c r="F390" s="9"/>
      <c r="G390" s="9"/>
      <c r="H390" s="9"/>
      <c r="I390" s="9"/>
      <c r="J390" s="9"/>
      <c r="K390" s="61" t="str">
        <f t="shared" si="110"/>
        <v>MMJPY</v>
      </c>
      <c r="L390" s="62"/>
      <c r="M390" s="9"/>
      <c r="N390" s="9"/>
      <c r="O390" s="13">
        <f t="shared" ref="O390:AL390" si="115">SUM(O386:O389)</f>
        <v>946.79498448136133</v>
      </c>
      <c r="P390" s="13">
        <f t="shared" si="115"/>
        <v>896.69566104874968</v>
      </c>
      <c r="Q390" s="13">
        <f t="shared" si="115"/>
        <v>845.3438545303228</v>
      </c>
      <c r="R390" s="13">
        <f t="shared" si="115"/>
        <v>792.70825284893522</v>
      </c>
      <c r="S390" s="13">
        <f t="shared" si="115"/>
        <v>738.75676112551309</v>
      </c>
      <c r="T390" s="13">
        <f t="shared" si="115"/>
        <v>1909.3633444854263</v>
      </c>
      <c r="U390" s="13">
        <f t="shared" si="115"/>
        <v>3854.2711685288341</v>
      </c>
      <c r="V390" s="13">
        <f t="shared" si="115"/>
        <v>3593.0288577332813</v>
      </c>
      <c r="W390" s="13">
        <f t="shared" si="115"/>
        <v>3325.4876564581127</v>
      </c>
      <c r="X390" s="13">
        <f t="shared" si="115"/>
        <v>3051.4952001217234</v>
      </c>
      <c r="Y390" s="13">
        <f t="shared" si="115"/>
        <v>2770.895427396938</v>
      </c>
      <c r="Z390" s="13">
        <f t="shared" si="115"/>
        <v>2483.5284902644862</v>
      </c>
      <c r="AA390" s="13">
        <f t="shared" si="115"/>
        <v>2189.2306618722073</v>
      </c>
      <c r="AB390" s="13">
        <f t="shared" si="115"/>
        <v>1887.8342421463117</v>
      </c>
      <c r="AC390" s="13">
        <f t="shared" si="115"/>
        <v>1579.167461099735</v>
      </c>
      <c r="AD390" s="13">
        <f t="shared" si="115"/>
        <v>1311.1647263321104</v>
      </c>
      <c r="AE390" s="13">
        <f t="shared" si="115"/>
        <v>1036.7382405731496</v>
      </c>
      <c r="AF390" s="13">
        <f t="shared" si="115"/>
        <v>755.73348903038232</v>
      </c>
      <c r="AG390" s="13">
        <f t="shared" si="115"/>
        <v>467.99222777913656</v>
      </c>
      <c r="AH390" s="13">
        <f t="shared" si="115"/>
        <v>173.35239347646274</v>
      </c>
      <c r="AI390" s="13">
        <f t="shared" si="115"/>
        <v>4.9737991503207013E-13</v>
      </c>
      <c r="AJ390" s="13">
        <f t="shared" si="115"/>
        <v>4.9737991503207013E-13</v>
      </c>
      <c r="AK390" s="13">
        <f t="shared" si="115"/>
        <v>4.9737991503207013E-13</v>
      </c>
      <c r="AL390" s="13">
        <f t="shared" si="115"/>
        <v>4.9737991503207013E-13</v>
      </c>
    </row>
    <row r="391" spans="2:38" x14ac:dyDescent="0.35">
      <c r="D391" s="17" t="s">
        <v>445</v>
      </c>
      <c r="K391" s="59" t="str">
        <f t="shared" si="110"/>
        <v>MMJPY</v>
      </c>
      <c r="L391" s="60"/>
      <c r="O391" s="85">
        <f t="shared" ref="O391:AL391" si="116">0-O377</f>
        <v>-50</v>
      </c>
      <c r="P391" s="85">
        <f t="shared" si="116"/>
        <v>-51</v>
      </c>
      <c r="Q391" s="85">
        <f t="shared" si="116"/>
        <v>-53</v>
      </c>
      <c r="R391" s="85">
        <f t="shared" si="116"/>
        <v>-54</v>
      </c>
      <c r="S391" s="85">
        <f t="shared" si="116"/>
        <v>-129.39341664008677</v>
      </c>
      <c r="T391" s="85">
        <f t="shared" si="116"/>
        <v>-255.09217595659197</v>
      </c>
      <c r="U391" s="85">
        <f t="shared" si="116"/>
        <v>-261.2423107955529</v>
      </c>
      <c r="V391" s="85">
        <f t="shared" si="116"/>
        <v>-267.54120127516887</v>
      </c>
      <c r="W391" s="85">
        <f t="shared" si="116"/>
        <v>-273.99245633638918</v>
      </c>
      <c r="X391" s="85">
        <f t="shared" si="116"/>
        <v>-280.59977272478557</v>
      </c>
      <c r="Y391" s="85">
        <f t="shared" si="116"/>
        <v>-287.36693713245143</v>
      </c>
      <c r="Z391" s="85">
        <f t="shared" si="116"/>
        <v>-294.29782839227914</v>
      </c>
      <c r="AA391" s="85">
        <f t="shared" si="116"/>
        <v>-301.39641972589584</v>
      </c>
      <c r="AB391" s="85">
        <f t="shared" si="116"/>
        <v>-308.66678104657672</v>
      </c>
      <c r="AC391" s="85">
        <f t="shared" si="116"/>
        <v>-268.00273476762459</v>
      </c>
      <c r="AD391" s="85">
        <f t="shared" si="116"/>
        <v>-274.42648575896072</v>
      </c>
      <c r="AE391" s="85">
        <f t="shared" si="116"/>
        <v>-281.00475154276745</v>
      </c>
      <c r="AF391" s="85">
        <f t="shared" si="116"/>
        <v>-287.74126125124565</v>
      </c>
      <c r="AG391" s="85">
        <f t="shared" si="116"/>
        <v>-294.63983430267388</v>
      </c>
      <c r="AH391" s="85">
        <f t="shared" si="116"/>
        <v>-173.35239347646223</v>
      </c>
      <c r="AI391" s="85">
        <f t="shared" si="116"/>
        <v>0</v>
      </c>
      <c r="AJ391" s="85">
        <f t="shared" si="116"/>
        <v>0</v>
      </c>
      <c r="AK391" s="85">
        <f t="shared" si="116"/>
        <v>0</v>
      </c>
      <c r="AL391" s="85">
        <f t="shared" si="116"/>
        <v>0</v>
      </c>
    </row>
    <row r="392" spans="2:38" x14ac:dyDescent="0.35">
      <c r="D392" s="8" t="s">
        <v>446</v>
      </c>
      <c r="E392" s="9"/>
      <c r="F392" s="9"/>
      <c r="G392" s="9"/>
      <c r="H392" s="9"/>
      <c r="I392" s="9"/>
      <c r="J392" s="9"/>
      <c r="K392" s="61" t="str">
        <f t="shared" si="110"/>
        <v>MMJPY</v>
      </c>
      <c r="L392" s="62"/>
      <c r="M392" s="9"/>
      <c r="N392" s="9"/>
      <c r="O392" s="98">
        <f>'Actual Data'!O$58</f>
        <v>897</v>
      </c>
      <c r="P392" s="98">
        <f>'Actual Data'!P$58</f>
        <v>846</v>
      </c>
      <c r="Q392" s="98">
        <f>'Actual Data'!Q$58</f>
        <v>793</v>
      </c>
      <c r="R392" s="98">
        <f>'Actual Data'!R$58</f>
        <v>739</v>
      </c>
      <c r="S392" s="13">
        <f t="shared" ref="S392:AL392" si="117">SUM(S390:S391)</f>
        <v>609.3633444854263</v>
      </c>
      <c r="T392" s="13">
        <f t="shared" si="117"/>
        <v>1654.2711685288343</v>
      </c>
      <c r="U392" s="13">
        <f t="shared" si="117"/>
        <v>3593.0288577332813</v>
      </c>
      <c r="V392" s="13">
        <f t="shared" si="117"/>
        <v>3325.4876564581123</v>
      </c>
      <c r="W392" s="13">
        <f t="shared" si="117"/>
        <v>3051.4952001217234</v>
      </c>
      <c r="X392" s="13">
        <f t="shared" si="117"/>
        <v>2770.895427396938</v>
      </c>
      <c r="Y392" s="13">
        <f t="shared" si="117"/>
        <v>2483.5284902644867</v>
      </c>
      <c r="Z392" s="13">
        <f t="shared" si="117"/>
        <v>2189.2306618722068</v>
      </c>
      <c r="AA392" s="13">
        <f t="shared" si="117"/>
        <v>1887.8342421463115</v>
      </c>
      <c r="AB392" s="13">
        <f t="shared" si="117"/>
        <v>1579.167461099735</v>
      </c>
      <c r="AC392" s="13">
        <f t="shared" si="117"/>
        <v>1311.1647263321104</v>
      </c>
      <c r="AD392" s="13">
        <f t="shared" si="117"/>
        <v>1036.7382405731496</v>
      </c>
      <c r="AE392" s="13">
        <f t="shared" si="117"/>
        <v>755.73348903038209</v>
      </c>
      <c r="AF392" s="13">
        <f t="shared" si="117"/>
        <v>467.99222777913667</v>
      </c>
      <c r="AG392" s="13">
        <f t="shared" si="117"/>
        <v>173.35239347646268</v>
      </c>
      <c r="AH392" s="13">
        <f t="shared" si="117"/>
        <v>5.1159076974727213E-13</v>
      </c>
      <c r="AI392" s="13">
        <f t="shared" si="117"/>
        <v>4.9737991503207013E-13</v>
      </c>
      <c r="AJ392" s="13">
        <f t="shared" si="117"/>
        <v>4.9737991503207013E-13</v>
      </c>
      <c r="AK392" s="13">
        <f t="shared" si="117"/>
        <v>4.9737991503207013E-13</v>
      </c>
      <c r="AL392" s="13">
        <f t="shared" si="117"/>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18">$R395</f>
        <v>116</v>
      </c>
      <c r="T396" s="77">
        <f t="shared" si="118"/>
        <v>116</v>
      </c>
      <c r="U396" s="77">
        <f t="shared" si="118"/>
        <v>116</v>
      </c>
      <c r="V396" s="77">
        <f t="shared" si="118"/>
        <v>116</v>
      </c>
      <c r="W396" s="77">
        <f t="shared" si="118"/>
        <v>116</v>
      </c>
      <c r="X396" s="77">
        <f t="shared" si="118"/>
        <v>116</v>
      </c>
      <c r="Y396" s="77">
        <f t="shared" si="118"/>
        <v>116</v>
      </c>
      <c r="Z396" s="77">
        <f t="shared" si="118"/>
        <v>116</v>
      </c>
      <c r="AA396" s="77">
        <f t="shared" si="118"/>
        <v>116</v>
      </c>
      <c r="AB396" s="77">
        <f t="shared" si="118"/>
        <v>116</v>
      </c>
      <c r="AC396" s="77">
        <f t="shared" si="118"/>
        <v>116</v>
      </c>
      <c r="AD396" s="77">
        <f t="shared" si="118"/>
        <v>116</v>
      </c>
      <c r="AE396" s="77">
        <f t="shared" si="118"/>
        <v>116</v>
      </c>
      <c r="AF396" s="77">
        <f t="shared" si="118"/>
        <v>116</v>
      </c>
      <c r="AG396" s="77">
        <f t="shared" si="118"/>
        <v>116</v>
      </c>
      <c r="AH396" s="77">
        <f t="shared" si="118"/>
        <v>116</v>
      </c>
      <c r="AI396" s="77">
        <f t="shared" si="118"/>
        <v>116</v>
      </c>
      <c r="AJ396" s="77">
        <f t="shared" si="118"/>
        <v>116</v>
      </c>
      <c r="AK396" s="77">
        <f t="shared" si="118"/>
        <v>116</v>
      </c>
      <c r="AL396" s="77">
        <f t="shared" si="118"/>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19">$R399</f>
        <v>50</v>
      </c>
      <c r="T400" s="77">
        <f t="shared" si="119"/>
        <v>50</v>
      </c>
      <c r="U400" s="77">
        <f t="shared" si="119"/>
        <v>50</v>
      </c>
      <c r="V400" s="77">
        <f t="shared" si="119"/>
        <v>50</v>
      </c>
      <c r="W400" s="77">
        <f t="shared" si="119"/>
        <v>50</v>
      </c>
      <c r="X400" s="77">
        <f t="shared" si="119"/>
        <v>50</v>
      </c>
      <c r="Y400" s="77">
        <f t="shared" si="119"/>
        <v>50</v>
      </c>
      <c r="Z400" s="77">
        <f t="shared" si="119"/>
        <v>50</v>
      </c>
      <c r="AA400" s="77">
        <f t="shared" si="119"/>
        <v>50</v>
      </c>
      <c r="AB400" s="77">
        <f t="shared" si="119"/>
        <v>50</v>
      </c>
      <c r="AC400" s="77">
        <f t="shared" si="119"/>
        <v>50</v>
      </c>
      <c r="AD400" s="77">
        <f t="shared" si="119"/>
        <v>50</v>
      </c>
      <c r="AE400" s="77">
        <f t="shared" si="119"/>
        <v>50</v>
      </c>
      <c r="AF400" s="77">
        <f t="shared" si="119"/>
        <v>50</v>
      </c>
      <c r="AG400" s="77">
        <f t="shared" si="119"/>
        <v>50</v>
      </c>
      <c r="AH400" s="77">
        <f t="shared" si="119"/>
        <v>50</v>
      </c>
      <c r="AI400" s="77">
        <f t="shared" si="119"/>
        <v>50</v>
      </c>
      <c r="AJ400" s="77">
        <f t="shared" si="119"/>
        <v>50</v>
      </c>
      <c r="AK400" s="77">
        <f t="shared" si="119"/>
        <v>50</v>
      </c>
      <c r="AL400" s="77">
        <f t="shared" si="119"/>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0">$R403</f>
        <v>100</v>
      </c>
      <c r="T404" s="77">
        <f t="shared" si="120"/>
        <v>100</v>
      </c>
      <c r="U404" s="77">
        <f t="shared" si="120"/>
        <v>100</v>
      </c>
      <c r="V404" s="77">
        <f t="shared" si="120"/>
        <v>100</v>
      </c>
      <c r="W404" s="77">
        <f t="shared" si="120"/>
        <v>100</v>
      </c>
      <c r="X404" s="77">
        <f t="shared" si="120"/>
        <v>100</v>
      </c>
      <c r="Y404" s="77">
        <f t="shared" si="120"/>
        <v>100</v>
      </c>
      <c r="Z404" s="77">
        <f t="shared" si="120"/>
        <v>100</v>
      </c>
      <c r="AA404" s="77">
        <f t="shared" si="120"/>
        <v>100</v>
      </c>
      <c r="AB404" s="77">
        <f t="shared" si="120"/>
        <v>100</v>
      </c>
      <c r="AC404" s="77">
        <f t="shared" si="120"/>
        <v>100</v>
      </c>
      <c r="AD404" s="77">
        <f t="shared" si="120"/>
        <v>100</v>
      </c>
      <c r="AE404" s="77">
        <f t="shared" si="120"/>
        <v>100</v>
      </c>
      <c r="AF404" s="77">
        <f t="shared" si="120"/>
        <v>100</v>
      </c>
      <c r="AG404" s="77">
        <f t="shared" si="120"/>
        <v>100</v>
      </c>
      <c r="AH404" s="77">
        <f t="shared" si="120"/>
        <v>100</v>
      </c>
      <c r="AI404" s="77">
        <f t="shared" si="120"/>
        <v>100</v>
      </c>
      <c r="AJ404" s="77">
        <f t="shared" si="120"/>
        <v>100</v>
      </c>
      <c r="AK404" s="77">
        <f t="shared" si="120"/>
        <v>100</v>
      </c>
      <c r="AL404" s="77">
        <f t="shared" si="120"/>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1">$R407</f>
        <v>100</v>
      </c>
      <c r="T408" s="77">
        <f t="shared" si="121"/>
        <v>100</v>
      </c>
      <c r="U408" s="77">
        <f t="shared" si="121"/>
        <v>100</v>
      </c>
      <c r="V408" s="77">
        <f t="shared" si="121"/>
        <v>100</v>
      </c>
      <c r="W408" s="77">
        <f t="shared" si="121"/>
        <v>100</v>
      </c>
      <c r="X408" s="77">
        <f t="shared" si="121"/>
        <v>100</v>
      </c>
      <c r="Y408" s="77">
        <f t="shared" si="121"/>
        <v>100</v>
      </c>
      <c r="Z408" s="77">
        <f t="shared" si="121"/>
        <v>100</v>
      </c>
      <c r="AA408" s="77">
        <f t="shared" si="121"/>
        <v>100</v>
      </c>
      <c r="AB408" s="77">
        <f t="shared" si="121"/>
        <v>100</v>
      </c>
      <c r="AC408" s="77">
        <f t="shared" si="121"/>
        <v>100</v>
      </c>
      <c r="AD408" s="77">
        <f t="shared" si="121"/>
        <v>100</v>
      </c>
      <c r="AE408" s="77">
        <f t="shared" si="121"/>
        <v>100</v>
      </c>
      <c r="AF408" s="77">
        <f t="shared" si="121"/>
        <v>100</v>
      </c>
      <c r="AG408" s="77">
        <f t="shared" si="121"/>
        <v>100</v>
      </c>
      <c r="AH408" s="77">
        <f t="shared" si="121"/>
        <v>100</v>
      </c>
      <c r="AI408" s="77">
        <f t="shared" si="121"/>
        <v>100</v>
      </c>
      <c r="AJ408" s="77">
        <f t="shared" si="121"/>
        <v>100</v>
      </c>
      <c r="AK408" s="77">
        <f t="shared" si="121"/>
        <v>100</v>
      </c>
      <c r="AL408" s="77">
        <f t="shared" si="121"/>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2">$R411</f>
        <v>67</v>
      </c>
      <c r="T412" s="77">
        <f t="shared" si="122"/>
        <v>67</v>
      </c>
      <c r="U412" s="77">
        <f t="shared" si="122"/>
        <v>67</v>
      </c>
      <c r="V412" s="77">
        <f t="shared" si="122"/>
        <v>67</v>
      </c>
      <c r="W412" s="77">
        <f t="shared" si="122"/>
        <v>67</v>
      </c>
      <c r="X412" s="77">
        <f t="shared" si="122"/>
        <v>67</v>
      </c>
      <c r="Y412" s="77">
        <f t="shared" si="122"/>
        <v>67</v>
      </c>
      <c r="Z412" s="77">
        <f t="shared" si="122"/>
        <v>67</v>
      </c>
      <c r="AA412" s="77">
        <f t="shared" si="122"/>
        <v>67</v>
      </c>
      <c r="AB412" s="77">
        <f t="shared" si="122"/>
        <v>67</v>
      </c>
      <c r="AC412" s="77">
        <f t="shared" si="122"/>
        <v>67</v>
      </c>
      <c r="AD412" s="77">
        <f t="shared" si="122"/>
        <v>67</v>
      </c>
      <c r="AE412" s="77">
        <f t="shared" si="122"/>
        <v>67</v>
      </c>
      <c r="AF412" s="77">
        <f t="shared" si="122"/>
        <v>67</v>
      </c>
      <c r="AG412" s="77">
        <f t="shared" si="122"/>
        <v>67</v>
      </c>
      <c r="AH412" s="77">
        <f t="shared" si="122"/>
        <v>67</v>
      </c>
      <c r="AI412" s="77">
        <f t="shared" si="122"/>
        <v>67</v>
      </c>
      <c r="AJ412" s="77">
        <f t="shared" si="122"/>
        <v>67</v>
      </c>
      <c r="AK412" s="77">
        <f t="shared" si="122"/>
        <v>67</v>
      </c>
      <c r="AL412" s="77">
        <f t="shared" si="122"/>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3">R422</f>
        <v>1327</v>
      </c>
      <c r="T419" s="85">
        <f t="shared" si="123"/>
        <v>1828.5763869932239</v>
      </c>
      <c r="U419" s="85">
        <f t="shared" si="123"/>
        <v>2381.0984106860742</v>
      </c>
      <c r="V419" s="85">
        <f t="shared" si="123"/>
        <v>2815.4022057992856</v>
      </c>
      <c r="W419" s="85">
        <f t="shared" si="123"/>
        <v>3517.0954390400361</v>
      </c>
      <c r="X419" s="85">
        <f t="shared" si="123"/>
        <v>3435.7874187132147</v>
      </c>
      <c r="Y419" s="85">
        <f t="shared" si="123"/>
        <v>3297.6532531162102</v>
      </c>
      <c r="Z419" s="85">
        <f t="shared" si="123"/>
        <v>3215.6426858998634</v>
      </c>
      <c r="AA419" s="85">
        <f t="shared" si="123"/>
        <v>3383.6933334765517</v>
      </c>
      <c r="AB419" s="85">
        <f t="shared" si="123"/>
        <v>3854.2449338504521</v>
      </c>
      <c r="AC419" s="85">
        <f t="shared" si="123"/>
        <v>4513.9589832923248</v>
      </c>
      <c r="AD419" s="85">
        <f t="shared" si="123"/>
        <v>5015.5493367130075</v>
      </c>
      <c r="AE419" s="85">
        <f t="shared" si="123"/>
        <v>5558.4293054138525</v>
      </c>
      <c r="AF419" s="85">
        <f t="shared" si="123"/>
        <v>6309.6273494017269</v>
      </c>
      <c r="AG419" s="85">
        <f t="shared" si="123"/>
        <v>7071.8452348899555</v>
      </c>
      <c r="AH419" s="85">
        <f t="shared" si="123"/>
        <v>7851.5737891989756</v>
      </c>
      <c r="AI419" s="85">
        <f t="shared" si="123"/>
        <v>8565.9626997920914</v>
      </c>
      <c r="AJ419" s="85">
        <f t="shared" si="123"/>
        <v>9191.3774728509015</v>
      </c>
      <c r="AK419" s="85">
        <f t="shared" si="123"/>
        <v>9908.9114749060136</v>
      </c>
      <c r="AL419" s="85">
        <f t="shared" si="123"/>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24">0-S416</f>
        <v>-300</v>
      </c>
      <c r="T421" s="85">
        <f t="shared" si="124"/>
        <v>-300</v>
      </c>
      <c r="U421" s="85">
        <f t="shared" si="124"/>
        <v>-300</v>
      </c>
      <c r="V421" s="85">
        <f t="shared" si="124"/>
        <v>-300</v>
      </c>
      <c r="W421" s="85">
        <f t="shared" si="124"/>
        <v>-300</v>
      </c>
      <c r="X421" s="85">
        <f t="shared" si="124"/>
        <v>-300</v>
      </c>
      <c r="Y421" s="85">
        <f t="shared" si="124"/>
        <v>-300</v>
      </c>
      <c r="Z421" s="85">
        <f t="shared" si="124"/>
        <v>-300</v>
      </c>
      <c r="AA421" s="85">
        <f t="shared" si="124"/>
        <v>-300</v>
      </c>
      <c r="AB421" s="85">
        <f t="shared" si="124"/>
        <v>-300</v>
      </c>
      <c r="AC421" s="85">
        <f t="shared" si="124"/>
        <v>-300</v>
      </c>
      <c r="AD421" s="85">
        <f t="shared" si="124"/>
        <v>-300</v>
      </c>
      <c r="AE421" s="85">
        <f t="shared" si="124"/>
        <v>-300</v>
      </c>
      <c r="AF421" s="85">
        <f t="shared" si="124"/>
        <v>-300</v>
      </c>
      <c r="AG421" s="85">
        <f t="shared" si="124"/>
        <v>-300</v>
      </c>
      <c r="AH421" s="85">
        <f t="shared" si="124"/>
        <v>-300</v>
      </c>
      <c r="AI421" s="85">
        <f t="shared" si="124"/>
        <v>-300</v>
      </c>
      <c r="AJ421" s="85">
        <f t="shared" si="124"/>
        <v>-300</v>
      </c>
      <c r="AK421" s="85">
        <f t="shared" si="124"/>
        <v>-300</v>
      </c>
      <c r="AL421" s="85">
        <f t="shared" si="124"/>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25">SUM(S419:S421)</f>
        <v>1828.5763869932239</v>
      </c>
      <c r="T422" s="77">
        <f t="shared" si="125"/>
        <v>2381.0984106860742</v>
      </c>
      <c r="U422" s="77">
        <f t="shared" si="125"/>
        <v>2815.4022057992856</v>
      </c>
      <c r="V422" s="77">
        <f t="shared" si="125"/>
        <v>3517.0954390400361</v>
      </c>
      <c r="W422" s="77">
        <f t="shared" si="125"/>
        <v>3435.7874187132147</v>
      </c>
      <c r="X422" s="77">
        <f t="shared" si="125"/>
        <v>3297.6532531162102</v>
      </c>
      <c r="Y422" s="77">
        <f t="shared" si="125"/>
        <v>3215.6426858998634</v>
      </c>
      <c r="Z422" s="77">
        <f t="shared" si="125"/>
        <v>3383.6933334765517</v>
      </c>
      <c r="AA422" s="77">
        <f t="shared" si="125"/>
        <v>3854.2449338504521</v>
      </c>
      <c r="AB422" s="77">
        <f t="shared" si="125"/>
        <v>4513.9589832923248</v>
      </c>
      <c r="AC422" s="77">
        <f t="shared" si="125"/>
        <v>5015.5493367130075</v>
      </c>
      <c r="AD422" s="77">
        <f t="shared" si="125"/>
        <v>5558.4293054138525</v>
      </c>
      <c r="AE422" s="77">
        <f t="shared" si="125"/>
        <v>6309.6273494017269</v>
      </c>
      <c r="AF422" s="77">
        <f t="shared" si="125"/>
        <v>7071.8452348899555</v>
      </c>
      <c r="AG422" s="77">
        <f t="shared" si="125"/>
        <v>7851.5737891989756</v>
      </c>
      <c r="AH422" s="77">
        <f t="shared" si="125"/>
        <v>8565.9626997920914</v>
      </c>
      <c r="AI422" s="77">
        <f t="shared" si="125"/>
        <v>9191.3774728509015</v>
      </c>
      <c r="AJ422" s="77">
        <f t="shared" si="125"/>
        <v>9908.9114749060136</v>
      </c>
      <c r="AK422" s="77">
        <f t="shared" si="125"/>
        <v>10634.715717417823</v>
      </c>
      <c r="AL422" s="77">
        <f t="shared" si="125"/>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29"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76</vt:i4>
      </vt:variant>
    </vt:vector>
  </HeadingPairs>
  <TitlesOfParts>
    <vt:vector size="86" baseType="lpstr">
      <vt:lpstr>Cover</vt:lpstr>
      <vt:lpstr>DCF Summary</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'DCF Summary'!Print_Titles</vt:lpstr>
      <vt:lpstr>'Financial Statement'!Print_Titles</vt:lpstr>
      <vt:lpstr>'Forecast Logic'!Print_Titles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2022-06-23T04:39:46Z</dcterms:modified>
</cp:coreProperties>
</file>