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0_Sheet_Format\"/>
    </mc:Choice>
  </mc:AlternateContent>
  <xr:revisionPtr revIDLastSave="0" documentId="8_{571476A5-93EE-4227-B87F-06669007BE02}" xr6:coauthVersionLast="47" xr6:coauthVersionMax="47" xr10:uidLastSave="{00000000-0000-0000-0000-000000000000}"/>
  <bookViews>
    <workbookView xWindow="-120" yWindow="-120" windowWidth="29040" windowHeight="15840" activeTab="3" xr2:uid="{091BE0E4-63E8-4D22-BC78-3F960DA589FC}"/>
  </bookViews>
  <sheets>
    <sheet name="Cover" sheetId="6" r:id="rId1"/>
    <sheet name="Navigation" sheetId="12" r:id="rId2"/>
    <sheet name="Div&gt;" sheetId="7" r:id="rId3"/>
    <sheet name="Sheet" sheetId="25" r:id="rId4"/>
    <sheet name="Spare" sheetId="26" r:id="rId5"/>
    <sheet name="Setting" sheetId="3" r:id="rId6"/>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3">Sheet!$A:$N,Sheet!$1:$14</definedName>
    <definedName name="_xlnm.Print_Titles" localSheetId="4">Spare!$A:$N,Spare!$1:$14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25" l="1"/>
  <c r="R26" i="25"/>
  <c r="Q26" i="25"/>
  <c r="P26" i="25"/>
  <c r="O26" i="25"/>
  <c r="T26" i="25"/>
  <c r="S26" i="25"/>
  <c r="R23" i="25"/>
  <c r="Q23" i="25"/>
  <c r="P23" i="25"/>
  <c r="O23" i="25"/>
  <c r="M27" i="25"/>
  <c r="J27" i="25" l="1"/>
  <c r="S23" i="25"/>
  <c r="T23" i="25"/>
  <c r="U23" i="25"/>
  <c r="V23" i="25"/>
  <c r="W23" i="25"/>
  <c r="X23" i="25"/>
  <c r="Y23" i="25"/>
  <c r="Z23" i="25"/>
  <c r="L23" i="25" l="1"/>
  <c r="Z26" i="25"/>
  <c r="Y26" i="25"/>
  <c r="X26" i="25"/>
  <c r="W26" i="25"/>
  <c r="V26" i="25"/>
  <c r="U26" i="25"/>
  <c r="Z8" i="26"/>
  <c r="Y8" i="26"/>
  <c r="X8" i="26"/>
  <c r="W8" i="26"/>
  <c r="Z7" i="26"/>
  <c r="Y7" i="26"/>
  <c r="X7" i="26"/>
  <c r="W7" i="26"/>
  <c r="Z6" i="26"/>
  <c r="Y6" i="26"/>
  <c r="X6" i="26"/>
  <c r="W6" i="26"/>
  <c r="Z5" i="26"/>
  <c r="Y5" i="26"/>
  <c r="X5" i="26"/>
  <c r="W5" i="26"/>
  <c r="Z4" i="26"/>
  <c r="Y4" i="26"/>
  <c r="X4" i="26"/>
  <c r="W4" i="26"/>
  <c r="J4" i="25"/>
  <c r="J3" i="25"/>
  <c r="Z8" i="25"/>
  <c r="Z7" i="25"/>
  <c r="Z6" i="25"/>
  <c r="Z5" i="25"/>
  <c r="Z4" i="25"/>
  <c r="Y8" i="25"/>
  <c r="X8" i="25"/>
  <c r="W8" i="25"/>
  <c r="Y7" i="25"/>
  <c r="X7" i="25"/>
  <c r="W7" i="25"/>
  <c r="Y6" i="25"/>
  <c r="X6" i="25"/>
  <c r="W6" i="25"/>
  <c r="Y5" i="25"/>
  <c r="X5" i="25"/>
  <c r="W5" i="25"/>
  <c r="Y4" i="25"/>
  <c r="X4" i="25"/>
  <c r="W4" i="25"/>
  <c r="L26" i="25" l="1"/>
  <c r="L23" i="26"/>
  <c r="K23" i="26"/>
  <c r="K22" i="26"/>
  <c r="L21" i="26"/>
  <c r="K21" i="26"/>
  <c r="V8" i="26"/>
  <c r="U8" i="26"/>
  <c r="T8" i="26"/>
  <c r="S8" i="26"/>
  <c r="R8" i="26"/>
  <c r="Q8" i="26"/>
  <c r="P8" i="26"/>
  <c r="O8" i="26"/>
  <c r="K4" i="26"/>
  <c r="J4" i="26"/>
  <c r="J3" i="26"/>
  <c r="A3" i="26"/>
  <c r="A2" i="26"/>
  <c r="A1" i="26"/>
  <c r="V8" i="25"/>
  <c r="U8" i="25"/>
  <c r="T8" i="25"/>
  <c r="S8" i="25"/>
  <c r="R8" i="25"/>
  <c r="Q8" i="25"/>
  <c r="P8" i="25"/>
  <c r="O8" i="25"/>
  <c r="K4" i="25"/>
  <c r="A3" i="25"/>
  <c r="A2" i="25"/>
  <c r="A1" i="25"/>
  <c r="S17" i="12"/>
  <c r="S18" i="12"/>
  <c r="G4" i="6"/>
  <c r="A3" i="12" l="1"/>
  <c r="A2" i="12"/>
  <c r="A1" i="12"/>
  <c r="J3" i="12" l="1"/>
  <c r="J3" i="3"/>
  <c r="G7" i="6" l="1"/>
  <c r="A3" i="7"/>
  <c r="A2" i="7"/>
  <c r="A1" i="7"/>
  <c r="O66" i="3" l="1"/>
  <c r="O88" i="3"/>
  <c r="O87" i="3"/>
  <c r="O111" i="3"/>
  <c r="O113" i="3"/>
  <c r="O112" i="3"/>
  <c r="M32" i="3" l="1"/>
  <c r="A14" i="25" l="1"/>
  <c r="A14" i="26"/>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M35" i="3"/>
  <c r="M36" i="3"/>
  <c r="M34" i="3"/>
  <c r="P44" i="3"/>
  <c r="O42" i="3"/>
  <c r="A2" i="3"/>
  <c r="A3" i="3"/>
  <c r="O6" i="26" l="1"/>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5" l="1"/>
  <c r="P7" i="26"/>
  <c r="P6" i="25"/>
  <c r="P6" i="26"/>
  <c r="O4" i="26"/>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O5" i="25" l="1"/>
  <c r="O5" i="26"/>
  <c r="P4" i="26"/>
  <c r="P4" i="25"/>
  <c r="Q6" i="26"/>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P58" i="3" l="1"/>
  <c r="P5" i="26"/>
  <c r="P5" i="25"/>
  <c r="Q7" i="25"/>
  <c r="Q7" i="26"/>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R6" i="25" l="1"/>
  <c r="R6" i="26"/>
  <c r="Q4" i="26"/>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5" l="1"/>
  <c r="R7" i="26"/>
  <c r="Q5" i="25"/>
  <c r="Q5" i="26"/>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5" l="1"/>
  <c r="R4" i="26"/>
  <c r="S6" i="25"/>
  <c r="S6" i="26"/>
  <c r="R48" i="3"/>
  <c r="R57" i="3"/>
  <c r="R55" i="3"/>
  <c r="R97" i="3"/>
  <c r="S69" i="3"/>
  <c r="R73" i="3"/>
  <c r="X111" i="3"/>
  <c r="X113" i="3"/>
  <c r="X112" i="3"/>
  <c r="S52" i="3"/>
  <c r="R56" i="3"/>
  <c r="R58" i="3" s="1"/>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S7" i="25" l="1"/>
  <c r="S7" i="26"/>
  <c r="R5" i="26"/>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6" l="1"/>
  <c r="S4" i="25"/>
  <c r="T6" i="25"/>
  <c r="T6" i="26"/>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6" l="1"/>
  <c r="S5" i="25"/>
  <c r="T7" i="25"/>
  <c r="T7" i="26"/>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U6" i="25" l="1"/>
  <c r="U6" i="26"/>
  <c r="T4" i="25"/>
  <c r="T4" i="26"/>
  <c r="T48" i="3"/>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T5" i="25" l="1"/>
  <c r="T5" i="26"/>
  <c r="U7" i="25"/>
  <c r="U7" i="26"/>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V6" i="26" l="1"/>
  <c r="V6" i="25"/>
  <c r="U4" i="26"/>
  <c r="U4" i="25"/>
  <c r="U48" i="3"/>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6" l="1"/>
  <c r="V7" i="25"/>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 i="25" l="1"/>
  <c r="V4" i="26"/>
  <c r="V48" i="3"/>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V5" i="25" l="1"/>
  <c r="V5" i="26"/>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<sst xmlns="http://schemas.openxmlformats.org/spreadsheetml/2006/main" count="300" uniqueCount="177">
  <si>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</si>
  <si>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</si>
  <si>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</si>
  <si>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</si>
  <si>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</si>
  <si>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</si>
  <si>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</si>
  <si>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</si>
  <si>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</si>
  <si>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</si>
  <si>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</si>
  <si>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</si>
  <si>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</si>
  <si>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</si>
  <si>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</si>
  <si>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</si>
  <si>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</si>
  <si>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</si>
  <si>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</si>
  <si>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</si>
  <si>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</si>
  <si>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</si>
  <si>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</si>
  <si>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</si>
  <si>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</si>
  <si>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</si>
  <si>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</si>
  <si>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</si>
  <si>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</si>
  <si>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</si>
  <si>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</si>
  <si>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</si>
  <si>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</si>
  <si>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</si>
  <si>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</si>
  <si>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</si>
  <si>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</si>
  <si>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</si>
  <si>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</si>
  <si>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</si>
  <si>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</si>
  <si>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</si>
  <si>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</si>
  <si>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</si>
  <si>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</si>
  <si>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</si>
  <si>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</si>
  <si>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</si>
  <si>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</si>
  <si>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</si>
  <si>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</si>
  <si>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</si>
  <si>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</si>
  <si>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</si>
  <si>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</si>
  <si>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</si>
  <si>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</si>
  <si>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</si>
  <si>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</si>
  <si>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</si>
  <si>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</si>
  <si>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</si>
  <si>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</si>
  <si>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</si>
  <si>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</si>
  <si>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</si>
  <si>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</si>
  <si>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</si>
  <si>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</si>
  <si>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</si>
  <si>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</si>
  <si>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</si>
  <si>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</si>
  <si>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</si>
  <si>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</si>
  <si>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</si>
  <si>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</si>
  <si>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</si>
  <si>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</si>
  <si>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</si>
  <si>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</si>
  <si>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</si>
  <si>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</si>
  <si>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</si>
  <si>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</si>
  <si>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</si>
  <si>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</si>
  <si>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</si>
  <si>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</si>
  <si>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</si>
  <si>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</si>
  <si>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</si>
  <si>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</si>
  <si>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</si>
  <si>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</si>
  <si>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</si>
  <si>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</si>
  <si>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</si>
  <si>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</si>
  <si>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</si>
  <si>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</si>
  <si>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</si>
  <si>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</si>
  <si>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</si>
  <si>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</si>
  <si>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</si>
  <si>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</si>
  <si>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</si>
  <si>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</si>
  <si>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</si>
  <si>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</si>
  <si>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</si>
  <si>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</si>
  <si>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</si>
  <si>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</si>
  <si>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</si>
  <si>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</si>
  <si>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</si>
  <si>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</si>
  <si>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</si>
  <si>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</si>
  <si>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</si>
  <si>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</si>
  <si>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</si>
  <si>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</si>
  <si>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</si>
  <si>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</si>
  <si>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</si>
  <si>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</si>
  <si>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</si>
  <si>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</si>
  <si>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</si>
  <si>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</si>
  <si>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</si>
  <si>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</si>
  <si>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</si>
  <si>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</si>
  <si>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</si>
  <si>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</si>
  <si>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</si>
  <si>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</si>
  <si>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</si>
  <si>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</si>
  <si>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</si>
  <si>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</si>
  <si>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</si>
  <si>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</si>
  <si>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</si>
  <si>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</si>
  <si>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</si>
  <si>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</si>
  <si>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</si>
  <si>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</si>
  <si>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Label Constant</t>
    <phoneticPr fontId="3"/>
  </si>
  <si>
    <t>Header 1 - Sheet Header</t>
    <phoneticPr fontId="3"/>
  </si>
  <si>
    <t>Header 2 - Module Divider</t>
    <phoneticPr fontId="3"/>
  </si>
  <si>
    <t>Header 3 - Module Header</t>
    <phoneticPr fontId="3"/>
  </si>
  <si>
    <t>Label Sub-total</t>
    <phoneticPr fontId="3"/>
  </si>
  <si>
    <t>Label Time-series</t>
    <phoneticPr fontId="3"/>
  </si>
  <si>
    <t>Header 4 - Sub-module Header</t>
    <phoneticPr fontId="3"/>
  </si>
  <si>
    <t>P-IRR:</t>
    <phoneticPr fontId="3"/>
  </si>
  <si>
    <t>E-IRR:</t>
    <phoneticPr fontId="3"/>
  </si>
  <si>
    <t>IRR</t>
    <phoneticPr fontId="3"/>
  </si>
  <si>
    <t>原油購入費用</t>
    <rPh sb="0" eb="2">
      <t>ゲンユ</t>
    </rPh>
    <rPh sb="2" eb="4">
      <t>コウニュウ</t>
    </rPh>
    <rPh sb="4" eb="6">
      <t>ヒヨウ</t>
    </rPh>
    <phoneticPr fontId="3"/>
  </si>
  <si>
    <t>原油年間購入費用</t>
    <rPh sb="0" eb="2">
      <t>ゲンユ</t>
    </rPh>
    <rPh sb="2" eb="4">
      <t>ネンカン</t>
    </rPh>
    <rPh sb="4" eb="6">
      <t>コウニュウ</t>
    </rPh>
    <rPh sb="6" eb="8">
      <t>ヒヨウ</t>
    </rPh>
    <phoneticPr fontId="3"/>
  </si>
  <si>
    <t>原油購入量</t>
    <rPh sb="0" eb="2">
      <t>ゲンユ</t>
    </rPh>
    <rPh sb="2" eb="4">
      <t>コウニュウ</t>
    </rPh>
    <rPh sb="4" eb="5">
      <t>リョウ</t>
    </rPh>
    <phoneticPr fontId="3"/>
  </si>
  <si>
    <t>原油価格</t>
    <rPh sb="0" eb="2">
      <t>ゲンユ</t>
    </rPh>
    <rPh sb="2" eb="4">
      <t>カカク</t>
    </rPh>
    <phoneticPr fontId="3"/>
  </si>
  <si>
    <t>Barrel</t>
    <phoneticPr fontId="3"/>
  </si>
  <si>
    <t>USD/Barrel</t>
    <phoneticPr fontId="3"/>
  </si>
  <si>
    <t>USD</t>
    <phoneticPr fontId="3"/>
  </si>
  <si>
    <t>Case 1</t>
    <phoneticPr fontId="3"/>
  </si>
  <si>
    <t>VBA</t>
    <phoneticPr fontId="3"/>
  </si>
  <si>
    <t>:</t>
    <phoneticPr fontId="3"/>
  </si>
  <si>
    <t>T.Cost</t>
    <phoneticPr fontId="3"/>
  </si>
  <si>
    <t>T.Volume</t>
    <phoneticPr fontId="3"/>
  </si>
  <si>
    <t>P-IRR</t>
    <phoneticPr fontId="3"/>
  </si>
  <si>
    <t>Sheet Format Sample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</si>
</sst>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0.00%_);\-0.00%_);&quot;-  &quot;"/>
  </numFmts>
  <fonts count="32">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
      <sz val="9"/>
      <color rgb="FF000000"/>
      <name val="Optimize"/>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
      <patternFill patternType="solid">
        <fgColor rgb="FFD3E0E0"/>
        <bgColor indexed="64"/>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81">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176" fontId="9" fillId="7" borderId="3" xfId="20" applyNumberFormat="1" applyFont="1" applyBorder="1">
      <alignment vertical="center"/>
    </xf>
    <xf numFmtId="0" fontId="14" fillId="0" borderId="0" xfId="0" applyFont="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182" fontId="0" fillId="7" borderId="0" xfId="20" applyNumberFormat="1" applyFont="1">
      <alignment vertical="center"/>
    </xf>
    <xf numFmtId="0" fontId="25" fillId="0" borderId="0" xfId="4" applyAlignment="1">
      <alignment horizontal="center" vertical="center"/>
    </xf>
    <xf numFmtId="0" fontId="9" fillId="0" borderId="3" xfId="9">
      <alignment vertical="center"/>
    </xf>
    <xf numFmtId="176" fontId="9" fillId="0" borderId="3" xfId="9" applyNumberFormat="1">
      <alignment vertical="center"/>
    </xf>
    <xf numFmtId="181" fontId="9" fillId="0" borderId="3" xfId="9" applyNumberFormat="1">
      <alignment vertical="center"/>
    </xf>
    <xf numFmtId="176" fontId="9" fillId="0" borderId="3" xfId="20" applyNumberFormat="1" applyFont="1" applyFill="1" applyBorder="1" applyAlignment="1">
      <alignment vertical="center" wrapText="1"/>
    </xf>
    <xf numFmtId="181" fontId="2" fillId="0" borderId="0" xfId="20" applyNumberFormat="1" applyFill="1" applyAlignment="1">
      <alignment vertical="center" wrapText="1"/>
    </xf>
    <xf numFmtId="181" fontId="22" fillId="3" borderId="2" xfId="22" applyNumberFormat="1">
      <alignment vertical="center"/>
      <protection locked="0"/>
    </xf>
    <xf numFmtId="0" fontId="12" fillId="14" borderId="2" xfId="0" applyFont="1" applyFill="1" applyBorder="1" applyAlignment="1">
      <alignment horizontal="center" vertical="center"/>
    </xf>
    <xf numFmtId="0" fontId="10" fillId="14" borderId="2" xfId="0" applyFont="1" applyFill="1" applyBorder="1" applyAlignment="1">
      <alignment horizontal="center" vertical="center" wrapText="1"/>
    </xf>
    <xf numFmtId="0" fontId="22" fillId="3" borderId="2" xfId="22" applyNumberFormat="1">
      <alignment vertical="center"/>
      <protection locked="0"/>
    </xf>
    <xf numFmtId="181" fontId="0" fillId="0" borderId="0" xfId="20" applyNumberFormat="1" applyFont="1" applyFill="1">
      <alignment vertical="center"/>
    </xf>
    <xf numFmtId="10" fontId="0" fillId="7" borderId="0" xfId="20" applyNumberFormat="1" applyFont="1">
      <alignment vertical="center"/>
    </xf>
    <xf numFmtId="181" fontId="22" fillId="9" borderId="2" xfId="6" applyNumberFormat="1">
      <alignment vertical="center"/>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60">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435398</xdr:colOff>
      <xdr:row>11</xdr:row>
      <xdr:rowOff>172103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6</xdr:row>
          <xdr:rowOff>0</xdr:rowOff>
        </xdr:from>
        <xdr:to>
          <xdr:col>13</xdr:col>
          <xdr:colOff>0</xdr:colOff>
          <xdr:row>13</xdr:row>
          <xdr:rowOff>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ja-JP" altLang="en-US" sz="900" b="0" i="0" u="none" strike="noStrike" baseline="0">
                  <a:solidFill>
                    <a:srgbClr val="000000"/>
                  </a:solidFill>
                  <a:latin typeface="Optimize"/>
                </a:rPr>
                <a:t>Optimize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6</xdr:row>
          <xdr:rowOff>0</xdr:rowOff>
        </xdr:from>
        <xdr:to>
          <xdr:col>13</xdr:col>
          <xdr:colOff>0</xdr:colOff>
          <xdr:row>13</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ja-JP" altLang="en-US" sz="900" b="0" i="0" u="none" strike="noStrike" baseline="0">
                  <a:solidFill>
                    <a:srgbClr val="000000"/>
                  </a:solidFill>
                  <a:latin typeface="Optimize"/>
                </a:rPr>
                <a:t>Optimize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cols>
    <col min="1" max="1" width="2.7109375" customWidth="1"/>
    <col min="2" max="12" width="8.85546875" customWidth="1"/>
    <col min="13" max="13" width="2.7109375" customWidth="1"/>
    <col min="14" max="16384" width="8.85546875" hidden="1"/>
  </cols>
  <sheetData>
    <row r="1" spans="2:12" ht="16.5" thickBot="1"/>
    <row r="2" spans="2:12">
      <c r="B2" s="22"/>
      <c r="C2" s="23"/>
      <c r="D2" s="23"/>
      <c r="E2" s="23"/>
      <c r="F2" s="23"/>
      <c r="G2" s="23"/>
      <c r="H2" s="23"/>
      <c r="I2" s="23"/>
      <c r="J2" s="23"/>
      <c r="K2" s="23"/>
      <c r="L2" s="24"/>
    </row>
    <row r="3" spans="2:12">
      <c r="B3" s="25"/>
      <c r="C3" s="20"/>
      <c r="D3" s="20"/>
      <c r="E3" s="20"/>
      <c r="F3" s="20"/>
      <c r="G3" s="20"/>
      <c r="H3" s="20"/>
      <c r="I3" s="20"/>
      <c r="J3" s="20"/>
      <c r="K3" s="20"/>
      <c r="L3" s="26"/>
    </row>
    <row r="4" spans="2:12" ht="18.75">
      <c r="B4" s="25"/>
      <c r="C4" s="20"/>
      <c r="D4" s="20"/>
      <c r="E4" s="20"/>
      <c r="F4" s="20"/>
      <c r="G4" s="43" t="str">
        <f>ClientName.In</f>
        <v>Financial Modelling Course</v>
      </c>
      <c r="H4" s="20"/>
      <c r="I4" s="20"/>
      <c r="J4" s="20"/>
      <c r="K4" s="20"/>
      <c r="L4" s="26"/>
    </row>
    <row r="5" spans="2:12">
      <c r="B5" s="25"/>
      <c r="C5" s="20"/>
      <c r="D5" s="20"/>
      <c r="E5" s="20"/>
      <c r="F5" s="20"/>
      <c r="G5" s="20"/>
      <c r="H5" s="20"/>
      <c r="I5" s="20"/>
      <c r="J5" s="20"/>
      <c r="K5" s="20"/>
      <c r="L5" s="26"/>
    </row>
    <row r="6" spans="2:12">
      <c r="B6" s="25"/>
      <c r="C6" s="20"/>
      <c r="D6" s="20"/>
      <c r="E6" s="20"/>
      <c r="F6" s="20"/>
      <c r="G6" s="20"/>
      <c r="H6" s="20"/>
      <c r="I6" s="20"/>
      <c r="J6" s="20"/>
      <c r="K6" s="20"/>
      <c r="L6" s="26"/>
    </row>
    <row r="7" spans="2:12" ht="18.75">
      <c r="B7" s="25"/>
      <c r="C7" s="20"/>
      <c r="D7" s="20"/>
      <c r="E7" s="20"/>
      <c r="F7" s="20"/>
      <c r="G7" s="33" t="str">
        <f>ModelName.In</f>
        <v>Sheet Format Sample</v>
      </c>
      <c r="H7" s="20"/>
      <c r="I7" s="20"/>
      <c r="J7" s="20"/>
      <c r="K7" s="20"/>
      <c r="L7" s="26"/>
    </row>
    <row r="8" spans="2:12">
      <c r="B8" s="25"/>
      <c r="C8" s="20"/>
      <c r="D8" s="20"/>
      <c r="E8" s="20"/>
      <c r="F8" s="20"/>
      <c r="G8" s="20"/>
      <c r="H8" s="20"/>
      <c r="I8" s="20"/>
      <c r="J8" s="20"/>
      <c r="K8" s="20"/>
      <c r="L8" s="26"/>
    </row>
    <row r="9" spans="2:12">
      <c r="B9" s="25"/>
      <c r="C9" s="20"/>
      <c r="D9" s="20"/>
      <c r="E9" s="20"/>
      <c r="F9" s="20"/>
      <c r="G9" s="20"/>
      <c r="H9" s="20"/>
      <c r="I9" s="20"/>
      <c r="J9" s="20"/>
      <c r="K9" s="20"/>
      <c r="L9" s="26"/>
    </row>
    <row r="10" spans="2:12">
      <c r="B10" s="25"/>
      <c r="C10" s="20"/>
      <c r="D10" s="20"/>
      <c r="E10" s="20"/>
      <c r="F10" s="20"/>
      <c r="G10" s="21" t="s">
        <v>62</v>
      </c>
      <c r="H10" s="20"/>
      <c r="I10" s="20"/>
      <c r="J10" s="20"/>
      <c r="K10" s="20"/>
      <c r="L10" s="26"/>
    </row>
    <row r="11" spans="2:12">
      <c r="B11" s="25"/>
      <c r="C11" s="20"/>
      <c r="D11" s="20"/>
      <c r="E11" s="20"/>
      <c r="F11" s="20"/>
      <c r="G11" s="20"/>
      <c r="H11" s="20"/>
      <c r="I11" s="20"/>
      <c r="J11" s="20"/>
      <c r="K11" s="20"/>
      <c r="L11" s="26"/>
    </row>
    <row r="12" spans="2:12">
      <c r="B12" s="25"/>
      <c r="C12" s="20"/>
      <c r="D12" s="20"/>
      <c r="E12" s="20"/>
      <c r="F12" s="20"/>
      <c r="G12" s="20"/>
      <c r="H12" s="20"/>
      <c r="I12" s="20"/>
      <c r="J12" s="20"/>
      <c r="K12" s="20"/>
      <c r="L12" s="26"/>
    </row>
    <row r="13" spans="2:12">
      <c r="B13" s="25"/>
      <c r="C13" s="20"/>
      <c r="D13" s="20"/>
      <c r="E13" s="20"/>
      <c r="F13" s="20"/>
      <c r="G13" s="20"/>
      <c r="H13" s="20"/>
      <c r="I13" s="20"/>
      <c r="J13" s="20"/>
      <c r="K13" s="20"/>
      <c r="L13" s="26"/>
    </row>
    <row r="14" spans="2:12">
      <c r="B14" s="25"/>
      <c r="C14" s="20"/>
      <c r="D14" s="20"/>
      <c r="E14" s="20"/>
      <c r="F14" s="20"/>
      <c r="G14" s="20"/>
      <c r="H14" s="20"/>
      <c r="I14" s="20"/>
      <c r="J14" s="20"/>
      <c r="K14" s="20"/>
      <c r="L14" s="26"/>
    </row>
    <row r="15" spans="2:12" hidden="1">
      <c r="B15" s="25"/>
      <c r="C15" s="20"/>
      <c r="D15" s="20"/>
      <c r="E15" s="20"/>
      <c r="F15" s="20"/>
      <c r="G15" s="27" t="s">
        <v>63</v>
      </c>
      <c r="H15" s="20"/>
      <c r="I15" s="20"/>
      <c r="J15" s="20"/>
      <c r="K15" s="20"/>
      <c r="L15" s="26"/>
    </row>
    <row r="16" spans="2:12" hidden="1">
      <c r="B16" s="25"/>
      <c r="C16" s="20"/>
      <c r="D16" s="20"/>
      <c r="E16" s="20"/>
      <c r="F16" s="20"/>
      <c r="G16" s="28" t="s">
        <v>65</v>
      </c>
      <c r="H16" s="20"/>
      <c r="I16" s="20"/>
      <c r="J16" s="20"/>
      <c r="K16" s="20"/>
      <c r="L16" s="26"/>
    </row>
    <row r="17" spans="2:12" hidden="1">
      <c r="B17" s="25"/>
      <c r="C17" s="20"/>
      <c r="D17" s="20"/>
      <c r="E17" s="20"/>
      <c r="F17" s="20"/>
      <c r="G17" s="20"/>
      <c r="H17" s="20"/>
      <c r="I17" s="20"/>
      <c r="J17" s="20"/>
      <c r="K17" s="20"/>
      <c r="L17" s="26"/>
    </row>
    <row r="18" spans="2:12" hidden="1">
      <c r="B18" s="25"/>
      <c r="C18" s="20"/>
      <c r="D18" s="20"/>
      <c r="E18" s="20"/>
      <c r="F18" s="20"/>
      <c r="G18" s="20"/>
      <c r="H18" s="20"/>
      <c r="I18" s="20"/>
      <c r="J18" s="20"/>
      <c r="K18" s="20"/>
      <c r="L18" s="26"/>
    </row>
    <row r="19" spans="2:12">
      <c r="B19" s="25"/>
      <c r="C19" s="20"/>
      <c r="D19" s="20"/>
      <c r="E19" s="20"/>
      <c r="F19" s="20"/>
      <c r="G19" s="29" t="s">
        <v>64</v>
      </c>
      <c r="H19" s="20"/>
      <c r="I19" s="20"/>
      <c r="J19" s="20"/>
      <c r="K19" s="20"/>
      <c r="L19" s="26"/>
    </row>
    <row r="20" spans="2:12">
      <c r="B20" s="25"/>
      <c r="C20" s="20"/>
      <c r="D20" s="20"/>
      <c r="E20" s="20"/>
      <c r="F20" s="20"/>
      <c r="G20" s="20"/>
      <c r="H20" s="20"/>
      <c r="I20" s="20"/>
      <c r="J20" s="20"/>
      <c r="K20" s="20"/>
      <c r="L20" s="26"/>
    </row>
    <row r="21" spans="2:12">
      <c r="B21" s="25"/>
      <c r="C21" s="80" t="s">
        <v>136</v>
      </c>
      <c r="D21" s="80"/>
      <c r="E21" s="80"/>
      <c r="F21" s="80"/>
      <c r="G21" s="80"/>
      <c r="H21" s="80"/>
      <c r="I21" s="80"/>
      <c r="J21" s="80"/>
      <c r="K21" s="80"/>
      <c r="L21" s="26"/>
    </row>
    <row r="22" spans="2:12">
      <c r="B22" s="25"/>
      <c r="C22" s="80"/>
      <c r="D22" s="80"/>
      <c r="E22" s="80"/>
      <c r="F22" s="80"/>
      <c r="G22" s="80"/>
      <c r="H22" s="80"/>
      <c r="I22" s="80"/>
      <c r="J22" s="80"/>
      <c r="K22" s="80"/>
      <c r="L22" s="26"/>
    </row>
    <row r="23" spans="2:12">
      <c r="B23" s="25"/>
      <c r="C23" s="80"/>
      <c r="D23" s="80"/>
      <c r="E23" s="80"/>
      <c r="F23" s="80"/>
      <c r="G23" s="80"/>
      <c r="H23" s="80"/>
      <c r="I23" s="80"/>
      <c r="J23" s="80"/>
      <c r="K23" s="80"/>
      <c r="L23" s="26"/>
    </row>
    <row r="24" spans="2:12">
      <c r="B24" s="25"/>
      <c r="C24" s="80"/>
      <c r="D24" s="80"/>
      <c r="E24" s="80"/>
      <c r="F24" s="80"/>
      <c r="G24" s="80"/>
      <c r="H24" s="80"/>
      <c r="I24" s="80"/>
      <c r="J24" s="80"/>
      <c r="K24" s="80"/>
      <c r="L24" s="26"/>
    </row>
    <row r="25" spans="2:12">
      <c r="B25" s="25"/>
      <c r="C25" s="80"/>
      <c r="D25" s="80"/>
      <c r="E25" s="80"/>
      <c r="F25" s="80"/>
      <c r="G25" s="80"/>
      <c r="H25" s="80"/>
      <c r="I25" s="80"/>
      <c r="J25" s="80"/>
      <c r="K25" s="80"/>
      <c r="L25" s="26"/>
    </row>
    <row r="26" spans="2:12">
      <c r="B26" s="25"/>
      <c r="C26" s="80"/>
      <c r="D26" s="80"/>
      <c r="E26" s="80"/>
      <c r="F26" s="80"/>
      <c r="G26" s="80"/>
      <c r="H26" s="80"/>
      <c r="I26" s="80"/>
      <c r="J26" s="80"/>
      <c r="K26" s="80"/>
      <c r="L26" s="26"/>
    </row>
    <row r="27" spans="2:12">
      <c r="B27" s="25"/>
      <c r="C27" s="80"/>
      <c r="D27" s="80"/>
      <c r="E27" s="80"/>
      <c r="F27" s="80"/>
      <c r="G27" s="80"/>
      <c r="H27" s="80"/>
      <c r="I27" s="80"/>
      <c r="J27" s="80"/>
      <c r="K27" s="80"/>
      <c r="L27" s="26"/>
    </row>
    <row r="28" spans="2:12">
      <c r="B28" s="25"/>
      <c r="C28" s="80"/>
      <c r="D28" s="80"/>
      <c r="E28" s="80"/>
      <c r="F28" s="80"/>
      <c r="G28" s="80"/>
      <c r="H28" s="80"/>
      <c r="I28" s="80"/>
      <c r="J28" s="80"/>
      <c r="K28" s="80"/>
      <c r="L28" s="26"/>
    </row>
    <row r="29" spans="2:12">
      <c r="B29" s="25"/>
      <c r="C29" s="80"/>
      <c r="D29" s="80"/>
      <c r="E29" s="80"/>
      <c r="F29" s="80"/>
      <c r="G29" s="80"/>
      <c r="H29" s="80"/>
      <c r="I29" s="80"/>
      <c r="J29" s="80"/>
      <c r="K29" s="80"/>
      <c r="L29" s="26"/>
    </row>
    <row r="30" spans="2:12">
      <c r="B30" s="25"/>
      <c r="C30" s="80"/>
      <c r="D30" s="80"/>
      <c r="E30" s="80"/>
      <c r="F30" s="80"/>
      <c r="G30" s="80"/>
      <c r="H30" s="80"/>
      <c r="I30" s="80"/>
      <c r="J30" s="80"/>
      <c r="K30" s="80"/>
      <c r="L30" s="26"/>
    </row>
    <row r="31" spans="2:12">
      <c r="B31" s="25"/>
      <c r="C31" s="80"/>
      <c r="D31" s="80"/>
      <c r="E31" s="80"/>
      <c r="F31" s="80"/>
      <c r="G31" s="80"/>
      <c r="H31" s="80"/>
      <c r="I31" s="80"/>
      <c r="J31" s="80"/>
      <c r="K31" s="80"/>
      <c r="L31" s="26"/>
    </row>
    <row r="32" spans="2:12">
      <c r="B32" s="25"/>
      <c r="C32" s="20"/>
      <c r="D32" s="20"/>
      <c r="E32" s="20"/>
      <c r="F32" s="20"/>
      <c r="G32" s="20"/>
      <c r="H32" s="20"/>
      <c r="I32" s="20"/>
      <c r="J32" s="20"/>
      <c r="K32" s="20"/>
      <c r="L32" s="26"/>
    </row>
    <row r="33" spans="2:12" ht="16.5" thickBot="1">
      <c r="B33" s="30"/>
      <c r="C33" s="31"/>
      <c r="D33" s="31"/>
      <c r="E33" s="31"/>
      <c r="F33" s="31"/>
      <c r="G33" s="31"/>
      <c r="H33" s="31"/>
      <c r="I33" s="31"/>
      <c r="J33" s="31"/>
      <c r="K33" s="31"/>
      <c r="L33" s="32"/>
    </row>
    <row r="34" spans="2:12"/>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c r="A1" s="10" t="str">
        <f>ModelName.In</f>
        <v>Sheet Format Sample</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c r="A2" t="str">
        <f>"Status: "&amp;ModelStatus.In</f>
        <v>Status: Draft Model</v>
      </c>
    </row>
    <row r="3" spans="1:26" ht="15.75">
      <c r="A3" t="str">
        <f ca="1">"Sheet: "&amp;RIGHT(CELL("filename",A$1),LEN(CELL("filename",A$1))-FIND("]",CELL("filename",A$1)))</f>
        <v>Sheet: Navigation</v>
      </c>
      <c r="J3" s="48" t="str">
        <f>Check.Master</f>
        <v>CHECK</v>
      </c>
    </row>
    <row r="4" spans="1:26" ht="15.75" hidden="1"/>
    <row r="5" spans="1:26" ht="15.75" hidden="1"/>
    <row r="6" spans="1:26" ht="15.75" hidden="1"/>
    <row r="7" spans="1:26" ht="15.75" hidden="1"/>
    <row r="8" spans="1:26" ht="15.75" hidden="1"/>
    <row r="9" spans="1:26" ht="15.75" hidden="1"/>
    <row r="10" spans="1:26" ht="15.75" hidden="1"/>
    <row r="11" spans="1:26" ht="15.75" hidden="1"/>
    <row r="12" spans="1:26" ht="15.75" hidden="1"/>
    <row r="13" spans="1:26" ht="15.75" hidden="1"/>
    <row r="14" spans="1:26" ht="15.75" hidden="1"/>
    <row r="15" spans="1:26" ht="20.25" thickBot="1">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row r="17" spans="1:26" ht="15.75">
      <c r="P17" t="s">
        <v>142</v>
      </c>
      <c r="S17" s="48" t="str">
        <f>IF(NOT(S18),"ERROR",IF(NOT(S19),"CHECK","OK"))</f>
        <v>CHECK</v>
      </c>
      <c r="T17" s="9" t="s">
        <v>137</v>
      </c>
    </row>
    <row r="18" spans="1:26" ht="15.75">
      <c r="P18" t="s">
        <v>138</v>
      </c>
      <c r="S18" s="14" t="b">
        <f>AND(S21)</f>
        <v>1</v>
      </c>
    </row>
    <row r="19" spans="1:26" ht="15.75">
      <c r="P19" t="s">
        <v>143</v>
      </c>
      <c r="S19" s="49" t="b">
        <v>0</v>
      </c>
    </row>
    <row r="20" spans="1:26" ht="15.75"/>
    <row r="21" spans="1:26" ht="15.75">
      <c r="P21" s="8" t="s">
        <v>144</v>
      </c>
      <c r="S21" s="14" t="b">
        <v>1</v>
      </c>
    </row>
    <row r="22" spans="1:26" ht="15.75"/>
    <row r="23" spans="1:26" ht="15.75"/>
    <row r="24" spans="1:26" ht="15.75"/>
    <row r="25" spans="1:26" ht="15.75"/>
    <row r="26" spans="1:26" ht="15.75"/>
    <row r="27" spans="1:26" ht="15.75"/>
    <row r="28" spans="1:26" ht="15.75">
      <c r="R28" s="50"/>
    </row>
    <row r="29" spans="1:26" ht="15.75"/>
    <row r="30" spans="1:26" ht="15.75"/>
    <row r="31" spans="1:26" ht="20.25" thickBot="1">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row r="33" spans="1:26" ht="15.75">
      <c r="C33" t="s">
        <v>147</v>
      </c>
      <c r="J33" s="51">
        <v>1</v>
      </c>
      <c r="K33" s="9" t="s">
        <v>148</v>
      </c>
      <c r="P33" s="52">
        <v>1000</v>
      </c>
      <c r="R33" s="1" t="s">
        <v>0</v>
      </c>
      <c r="T33" s="14" t="b">
        <v>1</v>
      </c>
      <c r="V33" s="1" t="s">
        <v>149</v>
      </c>
      <c r="X33" s="42"/>
      <c r="Y33" s="1" t="s">
        <v>6</v>
      </c>
    </row>
    <row r="34" spans="1:26" ht="15.75">
      <c r="C34" t="s">
        <v>150</v>
      </c>
      <c r="P34" s="53">
        <v>1000</v>
      </c>
      <c r="R34" s="1" t="s">
        <v>9</v>
      </c>
      <c r="T34" s="14" t="b">
        <v>0</v>
      </c>
      <c r="V34" s="1" t="s">
        <v>151</v>
      </c>
    </row>
    <row r="35" spans="1:26" ht="15.75">
      <c r="P35" s="54">
        <v>1000</v>
      </c>
      <c r="R35" s="1" t="s">
        <v>135</v>
      </c>
      <c r="T35" s="14" t="b">
        <v>1</v>
      </c>
      <c r="V35" s="1" t="s">
        <v>2</v>
      </c>
    </row>
    <row r="36" spans="1:26" ht="15.75">
      <c r="P36" s="55">
        <v>1000</v>
      </c>
      <c r="R36" s="1" t="s">
        <v>10</v>
      </c>
      <c r="T36" s="56" t="b">
        <v>0</v>
      </c>
      <c r="V36" s="1" t="s">
        <v>3</v>
      </c>
    </row>
    <row r="37" spans="1:26" ht="15.75">
      <c r="P37" s="41">
        <v>1000</v>
      </c>
      <c r="R37" s="1" t="s">
        <v>1</v>
      </c>
      <c r="T37" s="2" t="s">
        <v>134</v>
      </c>
      <c r="V37" s="1" t="s">
        <v>4</v>
      </c>
    </row>
    <row r="38" spans="1:26" ht="15.75"/>
    <row r="39" spans="1:26" ht="20.25" thickBo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row r="41" spans="1:26" ht="15.75" hidden="1"/>
    <row r="42" spans="1:26" ht="15.75" hidden="1"/>
    <row r="43" spans="1:26" ht="15.75" hidden="1"/>
    <row r="44" spans="1:26" ht="15.75" hidden="1"/>
    <row r="45" spans="1:26" ht="15.75" hidden="1"/>
    <row r="46" spans="1:26" ht="15.75" hidden="1"/>
    <row r="47" spans="1:26" ht="15.75" hidden="1"/>
    <row r="48" spans="1:26" ht="15.75" hidden="1"/>
    <row r="49" ht="15.75" hidden="1"/>
    <row r="50" ht="15.75" hidden="1"/>
    <row r="51" ht="15.75" hidden="1"/>
    <row r="52" ht="15.75" hidden="1"/>
    <row r="53" ht="15.75" hidden="1"/>
    <row r="54" ht="15.75" hidden="1"/>
    <row r="55" ht="15.75" hidden="1"/>
    <row r="56" ht="15.75" hidden="1"/>
    <row r="57" ht="15.75" hidden="1"/>
    <row r="58" ht="15.75" hidden="1"/>
    <row r="59" ht="15.75" hidden="1"/>
    <row r="60" ht="15.75" hidden="1"/>
    <row r="61" ht="15.75" hidden="1"/>
    <row r="62" ht="15.75" hidden="1"/>
    <row r="63" ht="15.75" hidden="1"/>
    <row r="64"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sheetData>
  <phoneticPr fontId="3"/>
  <conditionalFormatting sqref="S21">
    <cfRule type="cellIs" dxfId="259" priority="25" stopIfTrue="1" operator="equal">
      <formula>TRUE</formula>
    </cfRule>
    <cfRule type="cellIs" dxfId="258" priority="26" stopIfTrue="1" operator="equal">
      <formula>FALSE</formula>
    </cfRule>
  </conditionalFormatting>
  <conditionalFormatting sqref="J3">
    <cfRule type="cellIs" dxfId="257" priority="22" operator="equal">
      <formula>"CHECK"</formula>
    </cfRule>
    <cfRule type="cellIs" dxfId="256" priority="23" stopIfTrue="1" operator="equal">
      <formula>"OK"</formula>
    </cfRule>
    <cfRule type="cellIs" dxfId="255" priority="24" stopIfTrue="1" operator="equal">
      <formula>"ERROR"</formula>
    </cfRule>
  </conditionalFormatting>
  <conditionalFormatting sqref="S18">
    <cfRule type="cellIs" dxfId="254" priority="31" stopIfTrue="1" operator="equal">
      <formula>TRUE</formula>
    </cfRule>
    <cfRule type="cellIs" dxfId="253" priority="32" stopIfTrue="1" operator="equal">
      <formula>FALSE</formula>
    </cfRule>
  </conditionalFormatting>
  <conditionalFormatting sqref="S17">
    <cfRule type="cellIs" dxfId="252" priority="19" operator="equal">
      <formula>"CHECK"</formula>
    </cfRule>
    <cfRule type="cellIs" dxfId="251" priority="20" stopIfTrue="1" operator="equal">
      <formula>"OK"</formula>
    </cfRule>
    <cfRule type="cellIs" dxfId="250" priority="21" stopIfTrue="1" operator="equal">
      <formula>"ERROR"</formula>
    </cfRule>
  </conditionalFormatting>
  <conditionalFormatting sqref="T33:T34">
    <cfRule type="cellIs" dxfId="249" priority="13" stopIfTrue="1" operator="equal">
      <formula>TRUE</formula>
    </cfRule>
    <cfRule type="cellIs" dxfId="248" priority="14" stopIfTrue="1" operator="equal">
      <formula>FALSE</formula>
    </cfRule>
  </conditionalFormatting>
  <conditionalFormatting sqref="T35">
    <cfRule type="cellIs" dxfId="247" priority="15" stopIfTrue="1" operator="equal">
      <formula>TRUE</formula>
    </cfRule>
    <cfRule type="cellIs" dxfId="246" priority="16" stopIfTrue="1" operator="equal">
      <formula>FALSE</formula>
    </cfRule>
  </conditionalFormatting>
  <conditionalFormatting sqref="T36">
    <cfRule type="cellIs" dxfId="245" priority="17" stopIfTrue="1" operator="equal">
      <formula>TRUE</formula>
    </cfRule>
    <cfRule type="cellIs" dxfId="244" priority="18" stopIfTrue="1" operator="equal">
      <formula>FALSE</formula>
    </cfRule>
  </conditionalFormatting>
  <pageMargins left="0.7" right="0.7" top="0.75" bottom="0.75" header="0.3" footer="0.3"/>
  <pageSetup paperSize="9" scale="67"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cols>
    <col min="1" max="12" width="8.85546875" customWidth="1"/>
    <col min="13" max="75" width="0" hidden="1" customWidth="1"/>
    <col min="76" max="16384" width="8.85546875" hidden="1"/>
  </cols>
  <sheetData>
    <row r="1" spans="1:12" ht="20.25" thickBot="1">
      <c r="A1" s="10" t="str">
        <f>ModelName.In</f>
        <v>Sheet Format Sample</v>
      </c>
      <c r="B1" s="10"/>
      <c r="C1" s="10"/>
      <c r="D1" s="10"/>
      <c r="E1" s="10"/>
      <c r="F1" s="10"/>
      <c r="G1" s="10"/>
      <c r="H1" s="10"/>
      <c r="I1" s="10"/>
      <c r="J1" s="10"/>
      <c r="K1" s="10"/>
      <c r="L1" s="10"/>
    </row>
    <row r="2" spans="1:12">
      <c r="A2" t="str">
        <f>"Status: "&amp;ModelStatus.In</f>
        <v>Status: Draft Model</v>
      </c>
    </row>
    <row r="3" spans="1:12">
      <c r="A3" t="str">
        <f ca="1">"Sheet: "&amp;RIGHT(CELL("filename",A$1),LEN(CELL("filename",A$1))-FIND("]",CELL("filename",A$1)))</f>
        <v>Sheet: Div&gt;</v>
      </c>
    </row>
    <row r="4" spans="1:12"/>
    <row r="5" spans="1:12"/>
    <row r="6" spans="1:12"/>
    <row r="7" spans="1:12"/>
    <row r="8" spans="1:12"/>
    <row r="9" spans="1:12"/>
    <row r="10" spans="1:12"/>
    <row r="11" spans="1:12"/>
    <row r="12" spans="1:12"/>
    <row r="13" spans="1:12"/>
    <row r="14" spans="1:12"/>
    <row r="15" spans="1:12"/>
    <row r="16" spans="1:12"/>
    <row r="17" spans="1:12"/>
    <row r="18" spans="1:12" ht="20.25" thickBot="1">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30"/>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N19" sqref="N19"/>
    </sheetView>
  </sheetViews>
  <sheetFormatPr defaultColWidth="0" defaultRowHeight="15.75" zeroHeight="1"/>
  <cols>
    <col min="1" max="3" width="2.5703125" customWidth="1"/>
    <col min="4" max="4" width="30.7109375" customWidth="1"/>
    <col min="5" max="9" width="1.5703125" customWidth="1"/>
    <col min="10" max="13" width="11.5703125" customWidth="1"/>
    <col min="14" max="14" width="3.5703125" customWidth="1"/>
    <col min="15" max="15" width="11.5703125" style="59" customWidth="1"/>
    <col min="16" max="26" width="11.5703125" customWidth="1"/>
    <col min="27" max="27" width="40.5703125" customWidth="1"/>
    <col min="28" max="82" width="0" hidden="1" customWidth="1"/>
    <col min="83" max="16384" width="11.7109375" hidden="1"/>
  </cols>
  <sheetData>
    <row r="1" spans="1:26" ht="20.25" thickBot="1">
      <c r="A1" s="10" t="str">
        <f>ModelName.In</f>
        <v>Sheet Format Sample</v>
      </c>
      <c r="B1" s="10"/>
      <c r="C1" s="10"/>
      <c r="D1" s="10"/>
      <c r="E1" s="10"/>
      <c r="F1" s="10"/>
      <c r="G1" s="10"/>
      <c r="H1" s="10"/>
      <c r="I1" s="10"/>
      <c r="J1" s="10"/>
      <c r="K1" s="10"/>
      <c r="L1" s="10"/>
      <c r="M1" s="10"/>
      <c r="N1" s="10"/>
      <c r="O1" s="60"/>
      <c r="P1" s="10"/>
      <c r="Q1" s="10"/>
      <c r="R1" s="10"/>
      <c r="S1" s="10"/>
      <c r="T1" s="10"/>
      <c r="U1" s="10"/>
      <c r="V1" s="10"/>
      <c r="W1" s="10"/>
      <c r="X1" s="10"/>
      <c r="Y1" s="10"/>
      <c r="Z1" s="10"/>
    </row>
    <row r="2" spans="1:26">
      <c r="A2" t="str">
        <f>"Status: "&amp;ModelStatus.In</f>
        <v>Status: Draft Model</v>
      </c>
    </row>
    <row r="3" spans="1:26">
      <c r="A3" t="str">
        <f ca="1">"Sheet: "&amp;RIGHT(CELL("filename",A$1),LEN(CELL("filename",A$1))-FIND("]",CELL("filename",A$1)))</f>
        <v>Sheet: Sheet</v>
      </c>
      <c r="J3" s="48" t="str">
        <f>Check.Master</f>
        <v>CHECK</v>
      </c>
      <c r="M3" s="57" t="s">
        <v>141</v>
      </c>
    </row>
    <row r="4" spans="1:26">
      <c r="D4" t="s">
        <v>26</v>
      </c>
      <c r="J4" t="b">
        <f>AND(J15:J30,TRUE)</f>
        <v>1</v>
      </c>
      <c r="K4" s="9" t="str">
        <f ca="1">"ShCheck."&amp;RIGHT(CELL("filename",A$1),LEN(CELL("filename",A$1))-FIND("]",CELL("filename",A$1)))&amp;".Ca"</f>
        <v>ShCheck.Sheet.Ca</v>
      </c>
      <c r="O4" s="63">
        <f t="shared" ref="O4:Z4" si="0">YearLabel.A.Ca</f>
        <v>2018</v>
      </c>
      <c r="P4" s="16">
        <f t="shared" si="0"/>
        <v>2019</v>
      </c>
      <c r="Q4" s="16">
        <f t="shared" si="0"/>
        <v>2020</v>
      </c>
      <c r="R4" s="16">
        <f t="shared" si="0"/>
        <v>2021</v>
      </c>
      <c r="S4" s="16">
        <f t="shared" si="0"/>
        <v>2022</v>
      </c>
      <c r="T4" s="16">
        <f t="shared" si="0"/>
        <v>2023</v>
      </c>
      <c r="U4" s="16">
        <f t="shared" si="0"/>
        <v>2024</v>
      </c>
      <c r="V4" s="16">
        <f t="shared" si="0"/>
        <v>2025</v>
      </c>
      <c r="W4" s="16">
        <f t="shared" si="0"/>
        <v>2026</v>
      </c>
      <c r="X4" s="16">
        <f t="shared" si="0"/>
        <v>2027</v>
      </c>
      <c r="Y4" s="16">
        <f t="shared" si="0"/>
        <v>2028</v>
      </c>
      <c r="Z4" s="16">
        <f t="shared" si="0"/>
        <v>2029</v>
      </c>
    </row>
    <row r="5" spans="1:26">
      <c r="D5" t="s">
        <v>24</v>
      </c>
      <c r="O5" s="75" t="str">
        <f t="shared" ref="O5:Z5" si="1">PeriodLabel.A.Ca</f>
        <v>Fcst</v>
      </c>
      <c r="P5" s="17" t="str">
        <f t="shared" si="1"/>
        <v>Fcst</v>
      </c>
      <c r="Q5" s="17" t="str">
        <f t="shared" si="1"/>
        <v>Fcst</v>
      </c>
      <c r="R5" s="17" t="str">
        <f t="shared" si="1"/>
        <v>Fcst</v>
      </c>
      <c r="S5" s="17" t="str">
        <f t="shared" si="1"/>
        <v>Fcst</v>
      </c>
      <c r="T5" s="17" t="str">
        <f t="shared" si="1"/>
        <v>Fcst</v>
      </c>
      <c r="U5" s="17" t="str">
        <f t="shared" si="1"/>
        <v>Fcst</v>
      </c>
      <c r="V5" s="17" t="str">
        <f t="shared" si="1"/>
        <v>Fcst</v>
      </c>
      <c r="W5" s="17" t="str">
        <f t="shared" si="1"/>
        <v>Fcst</v>
      </c>
      <c r="X5" s="17" t="str">
        <f t="shared" si="1"/>
        <v>Fcst</v>
      </c>
      <c r="Y5" s="17" t="str">
        <f t="shared" si="1"/>
        <v>Fcst</v>
      </c>
      <c r="Z5" s="17" t="str">
        <f t="shared" si="1"/>
        <v>Fcst</v>
      </c>
    </row>
    <row r="6" spans="1:26">
      <c r="D6" t="s">
        <v>139</v>
      </c>
      <c r="J6" t="s">
        <v>174</v>
      </c>
      <c r="K6" s="79">
        <v>1000</v>
      </c>
      <c r="M6" s="67" t="s">
        <v>171</v>
      </c>
      <c r="O6" s="64">
        <f t="shared" ref="O6:Z6" si="2">PeriodFrom.A.Ca</f>
        <v>43101</v>
      </c>
      <c r="P6" s="7">
        <f t="shared" si="2"/>
        <v>43466</v>
      </c>
      <c r="Q6" s="7">
        <f t="shared" si="2"/>
        <v>43831</v>
      </c>
      <c r="R6" s="7">
        <f t="shared" si="2"/>
        <v>44197</v>
      </c>
      <c r="S6" s="7">
        <f t="shared" si="2"/>
        <v>44562</v>
      </c>
      <c r="T6" s="7">
        <f t="shared" si="2"/>
        <v>44927</v>
      </c>
      <c r="U6" s="7">
        <f t="shared" si="2"/>
        <v>45292</v>
      </c>
      <c r="V6" s="7">
        <f t="shared" si="2"/>
        <v>45658</v>
      </c>
      <c r="W6" s="7">
        <f t="shared" si="2"/>
        <v>46023</v>
      </c>
      <c r="X6" s="7">
        <f t="shared" si="2"/>
        <v>46388</v>
      </c>
      <c r="Y6" s="7">
        <f t="shared" si="2"/>
        <v>46753</v>
      </c>
      <c r="Z6" s="7">
        <f t="shared" si="2"/>
        <v>47119</v>
      </c>
    </row>
    <row r="7" spans="1:26">
      <c r="D7" t="s">
        <v>140</v>
      </c>
      <c r="J7" t="s">
        <v>173</v>
      </c>
      <c r="K7" s="77">
        <f>M27</f>
        <v>67000</v>
      </c>
      <c r="O7" s="64">
        <f t="shared" ref="O7:Z7" si="3">PeriodTo.A.Ca</f>
        <v>43465</v>
      </c>
      <c r="P7" s="7">
        <f t="shared" si="3"/>
        <v>43830</v>
      </c>
      <c r="Q7" s="7">
        <f t="shared" si="3"/>
        <v>44196</v>
      </c>
      <c r="R7" s="7">
        <f t="shared" si="3"/>
        <v>44561</v>
      </c>
      <c r="S7" s="7">
        <f t="shared" si="3"/>
        <v>44926</v>
      </c>
      <c r="T7" s="7">
        <f t="shared" si="3"/>
        <v>45291</v>
      </c>
      <c r="U7" s="7">
        <f t="shared" si="3"/>
        <v>45657</v>
      </c>
      <c r="V7" s="7">
        <f t="shared" si="3"/>
        <v>46022</v>
      </c>
      <c r="W7" s="7">
        <f t="shared" si="3"/>
        <v>46387</v>
      </c>
      <c r="X7" s="7">
        <f t="shared" si="3"/>
        <v>46752</v>
      </c>
      <c r="Y7" s="7">
        <f t="shared" si="3"/>
        <v>47118</v>
      </c>
      <c r="Z7" s="7">
        <f t="shared" si="3"/>
        <v>47483</v>
      </c>
    </row>
    <row r="8" spans="1:26">
      <c r="D8" t="s">
        <v>25</v>
      </c>
      <c r="J8" t="s">
        <v>175</v>
      </c>
      <c r="K8" s="78">
        <v>0.15</v>
      </c>
      <c r="O8" s="59">
        <f t="shared" ref="O8:Z8" si="4">PeriodNo.A.Ca</f>
        <v>1</v>
      </c>
      <c r="P8">
        <f t="shared" si="4"/>
        <v>2</v>
      </c>
      <c r="Q8">
        <f t="shared" si="4"/>
        <v>3</v>
      </c>
      <c r="R8">
        <f t="shared" si="4"/>
        <v>4</v>
      </c>
      <c r="S8">
        <f t="shared" si="4"/>
        <v>5</v>
      </c>
      <c r="T8">
        <f t="shared" si="4"/>
        <v>6</v>
      </c>
      <c r="U8">
        <f t="shared" si="4"/>
        <v>7</v>
      </c>
      <c r="V8">
        <f t="shared" si="4"/>
        <v>8</v>
      </c>
      <c r="W8">
        <f t="shared" si="4"/>
        <v>9</v>
      </c>
      <c r="X8">
        <f t="shared" si="4"/>
        <v>10</v>
      </c>
      <c r="Y8">
        <f t="shared" si="4"/>
        <v>11</v>
      </c>
      <c r="Z8">
        <f t="shared" si="4"/>
        <v>12</v>
      </c>
    </row>
    <row r="14" spans="1:26">
      <c r="A14" s="6" t="str">
        <f>CurrencyUnitTitle.In</f>
        <v>Values in JPY'000 unless otherwise stated</v>
      </c>
      <c r="E14" s="6" t="s">
        <v>90</v>
      </c>
      <c r="F14" s="6"/>
      <c r="G14" s="6"/>
      <c r="H14" s="6"/>
      <c r="I14" s="6"/>
      <c r="J14" s="6" t="s">
        <v>5</v>
      </c>
      <c r="K14" s="6" t="s">
        <v>7</v>
      </c>
      <c r="L14" s="6" t="s">
        <v>13</v>
      </c>
      <c r="M14" s="6" t="s">
        <v>14</v>
      </c>
      <c r="N14" s="6"/>
    </row>
    <row r="15" spans="1:26" s="61" customFormat="1" ht="19.5">
      <c r="A15" s="61" t="s">
        <v>176</v>
      </c>
      <c r="O15" s="65"/>
    </row>
    <row r="16" spans="1:26" s="10" customFormat="1" ht="20.25" thickBot="1">
      <c r="A16" s="10" t="s">
        <v>170</v>
      </c>
      <c r="O16" s="60"/>
    </row>
    <row r="17" spans="1:50"/>
    <row r="18" spans="1:50"/>
    <row r="19" spans="1:50" ht="19.5">
      <c r="B19" s="40" t="s">
        <v>163</v>
      </c>
    </row>
    <row r="20" spans="1:50">
      <c r="C20" s="8" t="s">
        <v>164</v>
      </c>
    </row>
    <row r="21" spans="1:50">
      <c r="D21" t="s">
        <v>166</v>
      </c>
      <c r="E21" s="76" t="s">
        <v>172</v>
      </c>
      <c r="K21" s="44" t="s">
        <v>168</v>
      </c>
      <c r="L21" s="45"/>
      <c r="O21" s="73">
        <v>0</v>
      </c>
      <c r="P21" s="73">
        <v>57</v>
      </c>
      <c r="Q21" s="73">
        <v>35</v>
      </c>
      <c r="R21" s="73">
        <v>39</v>
      </c>
      <c r="S21" s="73">
        <v>65</v>
      </c>
      <c r="T21" s="73">
        <v>72</v>
      </c>
      <c r="U21" s="73">
        <v>54</v>
      </c>
      <c r="V21" s="73">
        <v>80</v>
      </c>
      <c r="W21" s="73">
        <v>100</v>
      </c>
      <c r="X21" s="73">
        <v>91</v>
      </c>
      <c r="Y21" s="73">
        <v>77</v>
      </c>
      <c r="Z21" s="73">
        <v>0</v>
      </c>
    </row>
    <row r="22" spans="1:50">
      <c r="D22" t="s">
        <v>165</v>
      </c>
      <c r="K22" s="44" t="s">
        <v>167</v>
      </c>
      <c r="L22" s="45"/>
      <c r="M22" s="73">
        <v>100</v>
      </c>
    </row>
    <row r="23" spans="1:50">
      <c r="D23" s="4" t="s">
        <v>164</v>
      </c>
      <c r="E23" s="5"/>
      <c r="F23" s="5"/>
      <c r="G23" s="5"/>
      <c r="H23" s="5"/>
      <c r="I23" s="5"/>
      <c r="J23" s="5"/>
      <c r="K23" s="46" t="s">
        <v>169</v>
      </c>
      <c r="L23" s="47">
        <f>SUM(O23:Z23)</f>
        <v>67000</v>
      </c>
      <c r="M23" s="5"/>
      <c r="N23" s="5"/>
      <c r="O23" s="71">
        <f>O21*$M22</f>
        <v>0</v>
      </c>
      <c r="P23" s="71">
        <f>P21*$M22</f>
        <v>5700</v>
      </c>
      <c r="Q23" s="71">
        <f>Q21*$M22</f>
        <v>3500</v>
      </c>
      <c r="R23" s="71">
        <f>R21*$M22</f>
        <v>3900</v>
      </c>
      <c r="S23" s="71">
        <f>S21*$M22</f>
        <v>6500</v>
      </c>
      <c r="T23" s="71">
        <f t="shared" ref="T23" si="5">T21*$M22</f>
        <v>7200</v>
      </c>
      <c r="U23" s="71">
        <f t="shared" ref="U23:Z23" si="6">U21*$M22</f>
        <v>5400</v>
      </c>
      <c r="V23" s="71">
        <f t="shared" si="6"/>
        <v>8000</v>
      </c>
      <c r="W23" s="71">
        <f t="shared" si="6"/>
        <v>10000</v>
      </c>
      <c r="X23" s="71">
        <f t="shared" si="6"/>
        <v>9100</v>
      </c>
      <c r="Y23" s="71">
        <f t="shared" si="6"/>
        <v>7700</v>
      </c>
      <c r="Z23" s="71">
        <f t="shared" si="6"/>
        <v>0</v>
      </c>
    </row>
    <row r="24" spans="1:50"/>
    <row r="25" spans="1:50">
      <c r="C25" s="8" t="s">
        <v>163</v>
      </c>
    </row>
    <row r="26" spans="1:50">
      <c r="D26" t="s">
        <v>164</v>
      </c>
      <c r="K26" s="44" t="s">
        <v>169</v>
      </c>
      <c r="L26" s="45">
        <f>SUM(O26:Z26)</f>
        <v>67000</v>
      </c>
      <c r="O26" s="72">
        <f t="shared" ref="O26:T26" si="7">O23</f>
        <v>0</v>
      </c>
      <c r="P26" s="72">
        <f t="shared" si="7"/>
        <v>5700</v>
      </c>
      <c r="Q26" s="72">
        <f t="shared" si="7"/>
        <v>3500</v>
      </c>
      <c r="R26" s="72">
        <f t="shared" si="7"/>
        <v>3900</v>
      </c>
      <c r="S26" s="72">
        <f t="shared" si="7"/>
        <v>6500</v>
      </c>
      <c r="T26" s="72">
        <f t="shared" si="7"/>
        <v>7200</v>
      </c>
      <c r="U26" s="72">
        <f t="shared" ref="U26:Z26" si="8">U23</f>
        <v>5400</v>
      </c>
      <c r="V26" s="72">
        <f t="shared" si="8"/>
        <v>8000</v>
      </c>
      <c r="W26" s="72">
        <f t="shared" si="8"/>
        <v>10000</v>
      </c>
      <c r="X26" s="72">
        <f t="shared" si="8"/>
        <v>9100</v>
      </c>
      <c r="Y26" s="72">
        <f t="shared" si="8"/>
        <v>7700</v>
      </c>
      <c r="Z26" s="72">
        <f t="shared" si="8"/>
        <v>0</v>
      </c>
    </row>
    <row r="27" spans="1:50">
      <c r="D27" s="68" t="s">
        <v>163</v>
      </c>
      <c r="E27" s="68"/>
      <c r="F27" s="68"/>
      <c r="G27" s="68"/>
      <c r="H27" s="68"/>
      <c r="I27" s="68"/>
      <c r="J27" s="68" t="b">
        <f>ABS(L26-M27)&lt;ErrTol.In</f>
        <v>1</v>
      </c>
      <c r="K27" s="46" t="s">
        <v>169</v>
      </c>
      <c r="L27" s="69"/>
      <c r="M27" s="70">
        <f>SUM(O26:Z26)</f>
        <v>67000</v>
      </c>
    </row>
    <row r="28" spans="1:50"/>
    <row r="29" spans="1:50"/>
    <row r="30" spans="1:50" ht="20.25" thickBot="1">
      <c r="A30" s="10" t="s">
        <v>51</v>
      </c>
      <c r="B30" s="10"/>
      <c r="C30" s="10"/>
      <c r="D30" s="10"/>
      <c r="E30" s="10"/>
      <c r="F30" s="10"/>
      <c r="G30" s="10"/>
      <c r="H30" s="10"/>
      <c r="I30" s="10"/>
      <c r="J30" s="10"/>
      <c r="K30" s="10"/>
      <c r="L30" s="10"/>
      <c r="M30" s="10"/>
      <c r="N30" s="10"/>
      <c r="O30" s="6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sheetData>
  <phoneticPr fontId="3"/>
  <conditionalFormatting sqref="O5:Y5">
    <cfRule type="expression" dxfId="243" priority="24">
      <formula>O5="Fcst"</formula>
    </cfRule>
    <cfRule type="expression" dxfId="242" priority="25">
      <formula>O5="Act"</formula>
    </cfRule>
  </conditionalFormatting>
  <conditionalFormatting sqref="J4">
    <cfRule type="expression" dxfId="241" priority="22">
      <formula>J4=TRUE</formula>
    </cfRule>
    <cfRule type="expression" dxfId="240" priority="23">
      <formula>J4=FALSE</formula>
    </cfRule>
  </conditionalFormatting>
  <conditionalFormatting sqref="J3">
    <cfRule type="cellIs" dxfId="239" priority="19" operator="equal">
      <formula>"CHECK"</formula>
    </cfRule>
    <cfRule type="cellIs" dxfId="238" priority="20" stopIfTrue="1" operator="equal">
      <formula>"OK"</formula>
    </cfRule>
    <cfRule type="cellIs" dxfId="237" priority="21" stopIfTrue="1" operator="equal">
      <formula>"ERROR"</formula>
    </cfRule>
  </conditionalFormatting>
  <conditionalFormatting sqref="R5">
    <cfRule type="expression" dxfId="236" priority="17">
      <formula>R5="Fcst"</formula>
    </cfRule>
    <cfRule type="expression" dxfId="235" priority="18">
      <formula>R5="Act"</formula>
    </cfRule>
  </conditionalFormatting>
  <conditionalFormatting sqref="S5">
    <cfRule type="expression" dxfId="234" priority="15">
      <formula>S5="Fcst"</formula>
    </cfRule>
    <cfRule type="expression" dxfId="233" priority="16">
      <formula>S5="Act"</formula>
    </cfRule>
  </conditionalFormatting>
  <conditionalFormatting sqref="T5">
    <cfRule type="expression" dxfId="232" priority="13">
      <formula>T5="Fcst"</formula>
    </cfRule>
    <cfRule type="expression" dxfId="231" priority="14">
      <formula>T5="Act"</formula>
    </cfRule>
  </conditionalFormatting>
  <conditionalFormatting sqref="U5">
    <cfRule type="expression" dxfId="230" priority="11">
      <formula>U5="Fcst"</formula>
    </cfRule>
    <cfRule type="expression" dxfId="229" priority="12">
      <formula>U5="Act"</formula>
    </cfRule>
  </conditionalFormatting>
  <conditionalFormatting sqref="V5:Y5">
    <cfRule type="expression" dxfId="228" priority="9">
      <formula>V5="Fcst"</formula>
    </cfRule>
    <cfRule type="expression" dxfId="227" priority="10">
      <formula>V5="Act"</formula>
    </cfRule>
  </conditionalFormatting>
  <conditionalFormatting sqref="X5">
    <cfRule type="expression" dxfId="226" priority="7">
      <formula>X5="Fcst"</formula>
    </cfRule>
    <cfRule type="expression" dxfId="225" priority="8">
      <formula>X5="Act"</formula>
    </cfRule>
  </conditionalFormatting>
  <conditionalFormatting sqref="Z5">
    <cfRule type="expression" dxfId="224" priority="5">
      <formula>Z5="Fcst"</formula>
    </cfRule>
    <cfRule type="expression" dxfId="223" priority="6">
      <formula>Z5="Act"</formula>
    </cfRule>
  </conditionalFormatting>
  <conditionalFormatting sqref="Z5">
    <cfRule type="expression" dxfId="222" priority="3">
      <formula>Z5="Fcst"</formula>
    </cfRule>
    <cfRule type="expression" dxfId="221" priority="4">
      <formula>Z5="Act"</formula>
    </cfRule>
  </conditionalFormatting>
  <conditionalFormatting sqref="J27">
    <cfRule type="expression" dxfId="220" priority="1">
      <formula>J27=TRUE</formula>
    </cfRule>
    <cfRule type="expression" dxfId="219" priority="2">
      <formula>J27=FALSE</formula>
    </cfRule>
  </conditionalFormatting>
  <dataValidations count="1">
    <dataValidation allowBlank="1" showInputMessage="1" showErrorMessage="1" promptTitle="Input Source" prompt="Bloomberg アナリストレポート予想平均_x000a_WTI_Forecast_Report_20200101.pdf" sqref="E21" xr:uid="{F6749E0F-C968-4D5B-9524-6EB644CC0847}"/>
  </dataValidations>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Pict="0">
                <anchor moveWithCells="1" sizeWithCells="1">
                  <from>
                    <xdr:col>12</xdr:col>
                    <xdr:colOff>0</xdr:colOff>
                    <xdr:row>6</xdr:row>
                    <xdr:rowOff>0</xdr:rowOff>
                  </from>
                  <to>
                    <xdr:col>13</xdr:col>
                    <xdr:colOff>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BA52-4751-452B-915E-B3EE7F9A5BDF}">
  <sheetPr codeName="Sheet8">
    <tabColor rgb="FFFF0000"/>
    <pageSetUpPr fitToPage="1"/>
  </sheetPr>
  <dimension ref="A1:CD30"/>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cols>
    <col min="1" max="3" width="2.5703125" customWidth="1"/>
    <col min="4" max="4" width="30.7109375" customWidth="1"/>
    <col min="5" max="9" width="1.5703125" customWidth="1"/>
    <col min="10" max="13" width="11.5703125" customWidth="1"/>
    <col min="14" max="14" width="3.5703125" customWidth="1"/>
    <col min="15" max="26" width="11.5703125" customWidth="1"/>
    <col min="27" max="27" width="40.5703125" customWidth="1"/>
    <col min="28" max="82" width="0" hidden="1" customWidth="1"/>
    <col min="83" max="16384" width="11.7109375" hidden="1"/>
  </cols>
  <sheetData>
    <row r="1" spans="1:26" ht="20.25" thickBot="1">
      <c r="A1" s="10" t="str">
        <f>ModelName.In</f>
        <v>Sheet Format Sample</v>
      </c>
      <c r="B1" s="10"/>
      <c r="C1" s="10"/>
      <c r="D1" s="10"/>
      <c r="E1" s="10"/>
      <c r="F1" s="10"/>
      <c r="G1" s="10"/>
      <c r="H1" s="10"/>
      <c r="I1" s="10"/>
      <c r="J1" s="10"/>
      <c r="K1" s="10"/>
      <c r="L1" s="10"/>
      <c r="M1" s="10"/>
      <c r="N1" s="10"/>
      <c r="O1" s="10"/>
      <c r="P1" s="10"/>
      <c r="Q1" s="10"/>
      <c r="R1" s="10"/>
      <c r="S1" s="10"/>
      <c r="T1" s="10"/>
      <c r="U1" s="10"/>
      <c r="V1" s="10"/>
      <c r="W1" s="10"/>
      <c r="X1" s="10"/>
      <c r="Y1" s="10"/>
      <c r="Z1" s="10"/>
    </row>
    <row r="2" spans="1:26">
      <c r="A2" t="str">
        <f>"Status: "&amp;ModelStatus.In</f>
        <v>Status: Draft Model</v>
      </c>
    </row>
    <row r="3" spans="1:26">
      <c r="A3" t="str">
        <f ca="1">"Sheet: "&amp;RIGHT(CELL("filename",A$1),LEN(CELL("filename",A$1))-FIND("]",CELL("filename",A$1)))</f>
        <v>Sheet: Spare</v>
      </c>
      <c r="J3" s="48" t="str">
        <f>Check.Master</f>
        <v>CHECK</v>
      </c>
      <c r="M3" s="57" t="s">
        <v>141</v>
      </c>
    </row>
    <row r="4" spans="1:26">
      <c r="D4" t="s">
        <v>26</v>
      </c>
      <c r="J4" t="b">
        <f>AND(J15:J30,TRUE)</f>
        <v>1</v>
      </c>
      <c r="K4" s="9" t="str">
        <f ca="1">"ShCheck."&amp;RIGHT(CELL("filename",A$1),LEN(CELL("filename",A$1))-FIND("]",CELL("filename",A$1)))&amp;".Ca"</f>
        <v>ShCheck.Spare.Ca</v>
      </c>
      <c r="O4" s="16">
        <f t="shared" ref="O4:Z4" si="0">YearLabel.A.Ca</f>
        <v>2018</v>
      </c>
      <c r="P4" s="16">
        <f t="shared" si="0"/>
        <v>2019</v>
      </c>
      <c r="Q4" s="16">
        <f t="shared" si="0"/>
        <v>2020</v>
      </c>
      <c r="R4" s="16">
        <f t="shared" si="0"/>
        <v>2021</v>
      </c>
      <c r="S4" s="16">
        <f t="shared" si="0"/>
        <v>2022</v>
      </c>
      <c r="T4" s="16">
        <f t="shared" si="0"/>
        <v>2023</v>
      </c>
      <c r="U4" s="16">
        <f t="shared" si="0"/>
        <v>2024</v>
      </c>
      <c r="V4" s="16">
        <f t="shared" si="0"/>
        <v>2025</v>
      </c>
      <c r="W4" s="16">
        <f t="shared" si="0"/>
        <v>2026</v>
      </c>
      <c r="X4" s="16">
        <f t="shared" si="0"/>
        <v>2027</v>
      </c>
      <c r="Y4" s="16">
        <f t="shared" si="0"/>
        <v>2028</v>
      </c>
      <c r="Z4" s="16">
        <f t="shared" si="0"/>
        <v>2029</v>
      </c>
    </row>
    <row r="5" spans="1:26">
      <c r="D5" t="s">
        <v>24</v>
      </c>
      <c r="O5" s="17" t="str">
        <f t="shared" ref="O5:Z5" si="1">PeriodLabel.A.Ca</f>
        <v>Fcst</v>
      </c>
      <c r="P5" s="17" t="str">
        <f t="shared" si="1"/>
        <v>Fcst</v>
      </c>
      <c r="Q5" s="17" t="str">
        <f t="shared" si="1"/>
        <v>Fcst</v>
      </c>
      <c r="R5" s="17" t="str">
        <f t="shared" si="1"/>
        <v>Fcst</v>
      </c>
      <c r="S5" s="17" t="str">
        <f t="shared" si="1"/>
        <v>Fcst</v>
      </c>
      <c r="T5" s="17" t="str">
        <f t="shared" si="1"/>
        <v>Fcst</v>
      </c>
      <c r="U5" s="17" t="str">
        <f t="shared" si="1"/>
        <v>Fcst</v>
      </c>
      <c r="V5" s="17" t="str">
        <f t="shared" si="1"/>
        <v>Fcst</v>
      </c>
      <c r="W5" s="17" t="str">
        <f t="shared" si="1"/>
        <v>Fcst</v>
      </c>
      <c r="X5" s="17" t="str">
        <f t="shared" si="1"/>
        <v>Fcst</v>
      </c>
      <c r="Y5" s="17" t="str">
        <f t="shared" si="1"/>
        <v>Fcst</v>
      </c>
      <c r="Z5" s="17" t="str">
        <f t="shared" si="1"/>
        <v>Fcst</v>
      </c>
    </row>
    <row r="6" spans="1:26">
      <c r="D6" t="s">
        <v>139</v>
      </c>
      <c r="K6" s="67" t="s">
        <v>162</v>
      </c>
      <c r="M6" s="67" t="s">
        <v>171</v>
      </c>
      <c r="O6" s="7">
        <f t="shared" ref="O6:Z6" si="2">PeriodFrom.A.Ca</f>
        <v>43101</v>
      </c>
      <c r="P6" s="7">
        <f t="shared" si="2"/>
        <v>43466</v>
      </c>
      <c r="Q6" s="7">
        <f t="shared" si="2"/>
        <v>43831</v>
      </c>
      <c r="R6" s="7">
        <f t="shared" si="2"/>
        <v>44197</v>
      </c>
      <c r="S6" s="7">
        <f t="shared" si="2"/>
        <v>44562</v>
      </c>
      <c r="T6" s="7">
        <f t="shared" si="2"/>
        <v>44927</v>
      </c>
      <c r="U6" s="7">
        <f t="shared" si="2"/>
        <v>45292</v>
      </c>
      <c r="V6" s="7">
        <f t="shared" si="2"/>
        <v>45658</v>
      </c>
      <c r="W6" s="7">
        <f t="shared" si="2"/>
        <v>46023</v>
      </c>
      <c r="X6" s="7">
        <f t="shared" si="2"/>
        <v>46388</v>
      </c>
      <c r="Y6" s="7">
        <f t="shared" si="2"/>
        <v>46753</v>
      </c>
      <c r="Z6" s="7">
        <f t="shared" si="2"/>
        <v>47119</v>
      </c>
    </row>
    <row r="7" spans="1:26">
      <c r="D7" t="s">
        <v>140</v>
      </c>
      <c r="J7" t="s">
        <v>160</v>
      </c>
      <c r="K7" s="66">
        <v>0.1</v>
      </c>
      <c r="O7" s="7">
        <f t="shared" ref="O7:Z7" si="3">PeriodTo.A.Ca</f>
        <v>43465</v>
      </c>
      <c r="P7" s="7">
        <f t="shared" si="3"/>
        <v>43830</v>
      </c>
      <c r="Q7" s="7">
        <f t="shared" si="3"/>
        <v>44196</v>
      </c>
      <c r="R7" s="7">
        <f t="shared" si="3"/>
        <v>44561</v>
      </c>
      <c r="S7" s="7">
        <f t="shared" si="3"/>
        <v>44926</v>
      </c>
      <c r="T7" s="7">
        <f t="shared" si="3"/>
        <v>45291</v>
      </c>
      <c r="U7" s="7">
        <f t="shared" si="3"/>
        <v>45657</v>
      </c>
      <c r="V7" s="7">
        <f t="shared" si="3"/>
        <v>46022</v>
      </c>
      <c r="W7" s="7">
        <f t="shared" si="3"/>
        <v>46387</v>
      </c>
      <c r="X7" s="7">
        <f t="shared" si="3"/>
        <v>46752</v>
      </c>
      <c r="Y7" s="7">
        <f t="shared" si="3"/>
        <v>47118</v>
      </c>
      <c r="Z7" s="7">
        <f t="shared" si="3"/>
        <v>47483</v>
      </c>
    </row>
    <row r="8" spans="1:26">
      <c r="D8" t="s">
        <v>25</v>
      </c>
      <c r="J8" t="s">
        <v>161</v>
      </c>
      <c r="K8" s="66">
        <v>0.15</v>
      </c>
      <c r="O8">
        <f t="shared" ref="O8:Z8" si="4">PeriodNo.A.Ca</f>
        <v>1</v>
      </c>
      <c r="P8">
        <f t="shared" si="4"/>
        <v>2</v>
      </c>
      <c r="Q8">
        <f t="shared" si="4"/>
        <v>3</v>
      </c>
      <c r="R8">
        <f t="shared" si="4"/>
        <v>4</v>
      </c>
      <c r="S8">
        <f t="shared" si="4"/>
        <v>5</v>
      </c>
      <c r="T8">
        <f t="shared" si="4"/>
        <v>6</v>
      </c>
      <c r="U8">
        <f t="shared" si="4"/>
        <v>7</v>
      </c>
      <c r="V8">
        <f t="shared" si="4"/>
        <v>8</v>
      </c>
      <c r="W8">
        <f t="shared" si="4"/>
        <v>9</v>
      </c>
      <c r="X8">
        <f t="shared" si="4"/>
        <v>10</v>
      </c>
      <c r="Y8">
        <f t="shared" si="4"/>
        <v>11</v>
      </c>
      <c r="Z8">
        <f t="shared" si="4"/>
        <v>12</v>
      </c>
    </row>
    <row r="14" spans="1:26">
      <c r="A14" s="6" t="str">
        <f>CurrencyUnitTitle.In</f>
        <v>Values in JPY'000 unless otherwise stated</v>
      </c>
      <c r="E14" s="6" t="s">
        <v>90</v>
      </c>
      <c r="F14" s="6"/>
      <c r="G14" s="6"/>
      <c r="H14" s="6"/>
      <c r="I14" s="6"/>
      <c r="J14" s="6" t="s">
        <v>5</v>
      </c>
      <c r="K14" s="6" t="s">
        <v>7</v>
      </c>
      <c r="L14" s="6" t="s">
        <v>13</v>
      </c>
      <c r="M14" s="6" t="s">
        <v>14</v>
      </c>
      <c r="N14" s="6"/>
    </row>
    <row r="15" spans="1:26" s="61" customFormat="1" ht="19.5">
      <c r="A15" s="61" t="s">
        <v>154</v>
      </c>
    </row>
    <row r="16" spans="1:26" s="10" customFormat="1" ht="20.25" thickBot="1">
      <c r="A16" s="10" t="s">
        <v>155</v>
      </c>
    </row>
    <row r="17" spans="1:50"/>
    <row r="18" spans="1:50"/>
    <row r="19" spans="1:50" ht="19.5">
      <c r="B19" s="40" t="s">
        <v>156</v>
      </c>
    </row>
    <row r="20" spans="1:50">
      <c r="C20" s="8" t="s">
        <v>159</v>
      </c>
    </row>
    <row r="21" spans="1:50">
      <c r="D21" t="s">
        <v>158</v>
      </c>
      <c r="K21" s="44" t="str">
        <f t="shared" ref="K21:K23" si="5">CurrencyUnit.In</f>
        <v>JPY'000</v>
      </c>
      <c r="L21" s="45">
        <f>SUM(O21:Z21)</f>
        <v>0</v>
      </c>
      <c r="O21" s="58"/>
      <c r="P21" s="58"/>
      <c r="Q21" s="58"/>
      <c r="R21" s="58"/>
      <c r="S21" s="58"/>
      <c r="T21" s="58"/>
      <c r="U21" s="58"/>
      <c r="V21" s="58"/>
      <c r="W21" s="58"/>
      <c r="X21" s="58"/>
      <c r="Y21" s="58"/>
      <c r="Z21" s="58"/>
    </row>
    <row r="22" spans="1:50">
      <c r="D22" t="s">
        <v>153</v>
      </c>
      <c r="K22" s="44" t="str">
        <f t="shared" si="5"/>
        <v>JPY'000</v>
      </c>
      <c r="L22" s="45"/>
      <c r="M22" s="58"/>
    </row>
    <row r="23" spans="1:50">
      <c r="D23" s="4" t="s">
        <v>157</v>
      </c>
      <c r="E23" s="5"/>
      <c r="F23" s="5"/>
      <c r="G23" s="5"/>
      <c r="H23" s="5"/>
      <c r="I23" s="5"/>
      <c r="J23" s="5"/>
      <c r="K23" s="46" t="str">
        <f t="shared" si="5"/>
        <v>JPY'000</v>
      </c>
      <c r="L23" s="47">
        <f>SUM(O23:Z23)</f>
        <v>0</v>
      </c>
      <c r="M23" s="5"/>
      <c r="N23" s="5"/>
      <c r="O23" s="62"/>
      <c r="P23" s="62"/>
      <c r="Q23" s="62"/>
      <c r="R23" s="62"/>
      <c r="S23" s="62"/>
      <c r="T23" s="62"/>
      <c r="U23" s="62"/>
      <c r="V23" s="62"/>
      <c r="W23" s="62"/>
      <c r="X23" s="62"/>
      <c r="Y23" s="62"/>
      <c r="Z23" s="62"/>
    </row>
    <row r="24" spans="1:50"/>
    <row r="25" spans="1:50"/>
    <row r="26" spans="1:50"/>
    <row r="27" spans="1:50"/>
    <row r="28" spans="1:50"/>
    <row r="29" spans="1:50"/>
    <row r="30" spans="1:50" ht="20.25" thickBot="1">
      <c r="A30" s="10" t="s">
        <v>51</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sheetData>
  <phoneticPr fontId="3"/>
  <conditionalFormatting sqref="O5:Z5">
    <cfRule type="expression" dxfId="218" priority="18">
      <formula>O5="Fcst"</formula>
    </cfRule>
    <cfRule type="expression" dxfId="217" priority="19">
      <formula>O5="Act"</formula>
    </cfRule>
  </conditionalFormatting>
  <conditionalFormatting sqref="J4">
    <cfRule type="expression" dxfId="216" priority="16">
      <formula>J4=TRUE</formula>
    </cfRule>
    <cfRule type="expression" dxfId="215" priority="17">
      <formula>J4=FALSE</formula>
    </cfRule>
  </conditionalFormatting>
  <conditionalFormatting sqref="J3">
    <cfRule type="cellIs" dxfId="214" priority="13" operator="equal">
      <formula>"CHECK"</formula>
    </cfRule>
    <cfRule type="cellIs" dxfId="213" priority="14" stopIfTrue="1" operator="equal">
      <formula>"OK"</formula>
    </cfRule>
    <cfRule type="cellIs" dxfId="212" priority="15" stopIfTrue="1" operator="equal">
      <formula>"ERROR"</formula>
    </cfRule>
  </conditionalFormatting>
  <conditionalFormatting sqref="R5">
    <cfRule type="expression" dxfId="211" priority="11">
      <formula>R5="Fcst"</formula>
    </cfRule>
    <cfRule type="expression" dxfId="210" priority="12">
      <formula>R5="Act"</formula>
    </cfRule>
  </conditionalFormatting>
  <conditionalFormatting sqref="S5">
    <cfRule type="expression" dxfId="209" priority="9">
      <formula>S5="Fcst"</formula>
    </cfRule>
    <cfRule type="expression" dxfId="208" priority="10">
      <formula>S5="Act"</formula>
    </cfRule>
  </conditionalFormatting>
  <conditionalFormatting sqref="T5">
    <cfRule type="expression" dxfId="207" priority="7">
      <formula>T5="Fcst"</formula>
    </cfRule>
    <cfRule type="expression" dxfId="206" priority="8">
      <formula>T5="Act"</formula>
    </cfRule>
  </conditionalFormatting>
  <conditionalFormatting sqref="U5">
    <cfRule type="expression" dxfId="205" priority="5">
      <formula>U5="Fcst"</formula>
    </cfRule>
    <cfRule type="expression" dxfId="204" priority="6">
      <formula>U5="Act"</formula>
    </cfRule>
  </conditionalFormatting>
  <conditionalFormatting sqref="V5:Z5">
    <cfRule type="expression" dxfId="203" priority="3">
      <formula>V5="Fcst"</formula>
    </cfRule>
    <cfRule type="expression" dxfId="202" priority="4">
      <formula>V5="Act"</formula>
    </cfRule>
  </conditionalFormatting>
  <conditionalFormatting sqref="W5:X5">
    <cfRule type="expression" dxfId="201" priority="1">
      <formula>W5="Fcst"</formula>
    </cfRule>
    <cfRule type="expression" dxfId="200" priority="2">
      <formula>W5="Act"</formula>
    </cfRule>
  </conditionalFormatting>
  <hyperlinks>
    <hyperlink ref="M3" location="Navigation!A1" display="Navigation" xr:uid="{98D8C8E8-D718-4169-9828-EED1BF6B6BDB}"/>
  </hyperlinks>
  <pageMargins left="0.70866141732283472" right="0.70866141732283472" top="0.74803149606299213" bottom="0.74803149606299213" header="0.31496062992125984" footer="0.31496062992125984"/>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sizeWithCells="1">
                  <from>
                    <xdr:col>12</xdr:col>
                    <xdr:colOff>0</xdr:colOff>
                    <xdr:row>6</xdr:row>
                    <xdr:rowOff>0</xdr:rowOff>
                  </from>
                  <to>
                    <xdr:col>13</xdr:col>
                    <xdr:colOff>0</xdr:colOff>
                    <xdr:row>13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c r="A1" s="10" t="str">
        <f>ModelName.In</f>
        <v>Sheet Format Sample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c r="A2" t="str">
        <f>"Status: "&amp;ModelStatus.In</f>
        <v>Status: Draft Model</v>
      </c>
    </row>
    <row r="3" spans="1:74">
      <c r="A3" t="str">
        <f ca="1">"Sheet: "&amp;RIGHT(CELL("filename",A$1),LEN(CELL("filename",A$1))-FIND("]",CELL("filename",A$1)))</f>
        <v>Sheet: Setting</v>
      </c>
      <c r="J3" s="14" t="str">
        <f>Check.Master</f>
        <v>CHECK</v>
      </c>
      <c r="M3" s="57" t="s">
        <v>141</v>
      </c>
    </row>
    <row r="14" spans="1:74">
      <c r="A14" s="6" t="str">
        <f>CurrencyUnitTitle.In</f>
        <v>Values in JPY'000 unless otherwise stated</v>
      </c>
      <c r="E14" s="6" t="s">
        <v>90</v>
      </c>
      <c r="F14" s="6"/>
      <c r="G14" s="6"/>
      <c r="H14" s="6"/>
      <c r="I14" s="6"/>
      <c r="J14" s="6" t="s">
        <v>5</v>
      </c>
      <c r="K14" s="6" t="s">
        <v>7</v>
      </c>
      <c r="L14" s="6" t="s">
        <v>13</v>
      </c>
      <c r="M14" s="6" t="s">
        <v>14</v>
      </c>
      <c r="N14" s="6"/>
    </row>
    <row r="15" spans="1:74" ht="20.25" thickBot="1">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row r="17" spans="2:14"/>
    <row r="18" spans="2:14" ht="19.5">
      <c r="B18" s="40" t="s">
        <v>60</v>
      </c>
    </row>
    <row r="19" spans="2:14">
      <c r="C19" s="8" t="s">
        <v>16</v>
      </c>
    </row>
    <row r="20" spans="2:14">
      <c r="D20" s="37" t="s">
        <v>176</v>
      </c>
      <c r="E20" s="9" t="s">
        <v>21</v>
      </c>
    </row>
    <row r="21" spans="2:14"/>
    <row r="22" spans="2:14">
      <c r="C22" s="8" t="s">
        <v>17</v>
      </c>
    </row>
    <row r="23" spans="2:14">
      <c r="D23" s="37" t="s">
        <v>18</v>
      </c>
      <c r="E23" s="9" t="s">
        <v>22</v>
      </c>
    </row>
    <row r="24" spans="2:14"/>
    <row r="25" spans="2:14">
      <c r="C25" s="8" t="s">
        <v>15</v>
      </c>
    </row>
    <row r="26" spans="2:14">
      <c r="D26" s="37" t="s">
        <v>152</v>
      </c>
      <c r="E26" s="9" t="s">
        <v>23</v>
      </c>
    </row>
    <row r="27" spans="2:14"/>
    <row r="28" spans="2:14" ht="19.5">
      <c r="B28" s="40" t="s">
        <v>57</v>
      </c>
    </row>
    <row r="29" spans="2:14">
      <c r="D29" t="s">
        <v>12</v>
      </c>
      <c r="K29" s="3" t="s">
        <v>11</v>
      </c>
      <c r="M29" s="38">
        <v>43101</v>
      </c>
      <c r="N29" s="9" t="s">
        <v>20</v>
      </c>
    </row>
    <row r="30" spans="2:14">
      <c r="D30" t="s">
        <v>31</v>
      </c>
      <c r="K30" s="3" t="s">
        <v>11</v>
      </c>
      <c r="M30" s="38"/>
      <c r="N30" s="9" t="s">
        <v>32</v>
      </c>
    </row>
    <row r="31" spans="2:14">
      <c r="D31" t="s">
        <v>40</v>
      </c>
      <c r="K31" s="3" t="s">
        <v>43</v>
      </c>
      <c r="M31" s="37" t="s">
        <v>61</v>
      </c>
      <c r="N31" s="9" t="s">
        <v>58</v>
      </c>
    </row>
    <row r="32" spans="2:14">
      <c r="D32" t="s">
        <v>19</v>
      </c>
      <c r="K32" s="3" t="s">
        <v>43</v>
      </c>
      <c r="M32" s="39" t="str">
        <f>"Values in "&amp;CurrencyUnit.In&amp;" unless otherwise stated"</f>
        <v>Values in JPY'000 unless otherwise stated</v>
      </c>
      <c r="N32" s="9" t="s">
        <v>59</v>
      </c>
    </row>
    <row r="33" spans="1:75"/>
    <row r="34" spans="1:75">
      <c r="D34" t="s">
        <v>34</v>
      </c>
      <c r="K34" s="3" t="s">
        <v>44</v>
      </c>
      <c r="M34" s="15">
        <f>10^-6</f>
        <v>9.9999999999999995E-7</v>
      </c>
      <c r="N34" s="9" t="s">
        <v>37</v>
      </c>
    </row>
    <row r="35" spans="1:75">
      <c r="D35" t="s">
        <v>35</v>
      </c>
      <c r="K35" s="3" t="s">
        <v>45</v>
      </c>
      <c r="M35" s="12">
        <f>10^3</f>
        <v>1000</v>
      </c>
      <c r="N35" s="9" t="s">
        <v>38</v>
      </c>
    </row>
    <row r="36" spans="1:75">
      <c r="D36" t="s">
        <v>36</v>
      </c>
      <c r="K36" s="3" t="s">
        <v>45</v>
      </c>
      <c r="M36" s="12">
        <f>10^6</f>
        <v>1000000</v>
      </c>
      <c r="N36" s="9" t="s">
        <v>39</v>
      </c>
    </row>
    <row r="37" spans="1:75"/>
    <row r="38" spans="1:75"/>
    <row r="39" spans="1:75" ht="20.25" thickBot="1">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row r="41" spans="1:75" ht="19.5">
      <c r="B41" s="40" t="s">
        <v>30</v>
      </c>
    </row>
    <row r="42" spans="1:7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c r="D48" t="s">
        <v>27</v>
      </c>
      <c r="K48" s="3" t="s">
        <v>43</v>
      </c>
      <c r="O48" s="74"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row r="51" spans="2:75" ht="19.5">
      <c r="B51" s="40" t="s">
        <v>41</v>
      </c>
    </row>
    <row r="52" spans="2:7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row r="60" spans="2:7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row r="63" spans="2:7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row r="66" spans="2:7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row r="68" spans="2:75" ht="19.5">
      <c r="B68" s="40" t="s">
        <v>42</v>
      </c>
    </row>
    <row r="69" spans="2:7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row r="77" spans="2:7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row r="84" spans="2:7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row r="87" spans="2:7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row r="90" spans="2:75" ht="19.5">
      <c r="B90" s="40" t="s">
        <v>48</v>
      </c>
    </row>
    <row r="91" spans="2:7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row r="99" spans="4:7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row r="103" spans="4:7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row r="107" spans="4:7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row r="111" spans="4:7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row r="115" spans="1:75" ht="20.25" thickBot="1">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199" priority="215">
      <formula>P46=TRUE</formula>
    </cfRule>
  </conditionalFormatting>
  <conditionalFormatting sqref="P48:BV48">
    <cfRule type="expression" dxfId="198" priority="210">
      <formula>P48="Fcst"</formula>
    </cfRule>
    <cfRule type="expression" dxfId="197" priority="211">
      <formula>P48="Act"</formula>
    </cfRule>
  </conditionalFormatting>
  <conditionalFormatting sqref="P56:BV57">
    <cfRule type="expression" dxfId="196" priority="209">
      <formula>P56=TRUE</formula>
    </cfRule>
  </conditionalFormatting>
  <conditionalFormatting sqref="P58:BV58">
    <cfRule type="expression" dxfId="195" priority="203">
      <formula>P58="Fcst"</formula>
    </cfRule>
    <cfRule type="expression" dxfId="194" priority="204">
      <formula>P58="Act"</formula>
    </cfRule>
  </conditionalFormatting>
  <conditionalFormatting sqref="P73:BV74">
    <cfRule type="expression" dxfId="193" priority="202">
      <formula>P73=TRUE</formula>
    </cfRule>
  </conditionalFormatting>
  <conditionalFormatting sqref="P75:BV75 P77:BV77">
    <cfRule type="expression" dxfId="192" priority="200">
      <formula>P75="Fcst"</formula>
    </cfRule>
    <cfRule type="expression" dxfId="191" priority="201">
      <formula>P75="Act"</formula>
    </cfRule>
  </conditionalFormatting>
  <conditionalFormatting sqref="P97:BV97">
    <cfRule type="expression" dxfId="190" priority="197">
      <formula>P97="Fcst"</formula>
    </cfRule>
    <cfRule type="expression" dxfId="189" priority="198">
      <formula>P97="Act"</formula>
    </cfRule>
  </conditionalFormatting>
  <conditionalFormatting sqref="O78:BV80">
    <cfRule type="expression" dxfId="188" priority="195">
      <formula>O78="Fcst"</formula>
    </cfRule>
    <cfRule type="expression" dxfId="187" priority="196">
      <formula>O78="Act"</formula>
    </cfRule>
  </conditionalFormatting>
  <conditionalFormatting sqref="O61:BV61">
    <cfRule type="expression" dxfId="186" priority="193">
      <formula>O61="Fcst"</formula>
    </cfRule>
    <cfRule type="expression" dxfId="185" priority="194">
      <formula>O61="Act"</formula>
    </cfRule>
  </conditionalFormatting>
  <conditionalFormatting sqref="O100:BV101">
    <cfRule type="expression" dxfId="184" priority="191">
      <formula>O100="Fcst"</formula>
    </cfRule>
    <cfRule type="expression" dxfId="183" priority="192">
      <formula>O100="Act"</formula>
    </cfRule>
  </conditionalFormatting>
  <conditionalFormatting sqref="BK46:BP47">
    <cfRule type="expression" dxfId="182" priority="190">
      <formula>BK46=TRUE</formula>
    </cfRule>
  </conditionalFormatting>
  <conditionalFormatting sqref="BK48:BP48">
    <cfRule type="expression" dxfId="181" priority="188">
      <formula>BK48="Fcst"</formula>
    </cfRule>
    <cfRule type="expression" dxfId="180" priority="189">
      <formula>BK48="Act"</formula>
    </cfRule>
  </conditionalFormatting>
  <conditionalFormatting sqref="BK56:BP57">
    <cfRule type="expression" dxfId="179" priority="187">
      <formula>BK56=TRUE</formula>
    </cfRule>
  </conditionalFormatting>
  <conditionalFormatting sqref="BK58:BP58">
    <cfRule type="expression" dxfId="178" priority="185">
      <formula>BK58="Fcst"</formula>
    </cfRule>
    <cfRule type="expression" dxfId="177" priority="186">
      <formula>BK58="Act"</formula>
    </cfRule>
  </conditionalFormatting>
  <conditionalFormatting sqref="BK73:BP74">
    <cfRule type="expression" dxfId="176" priority="184">
      <formula>BK73=TRUE</formula>
    </cfRule>
  </conditionalFormatting>
  <conditionalFormatting sqref="BK77:BP77 BK75:BP75">
    <cfRule type="expression" dxfId="175" priority="182">
      <formula>BK75="Fcst"</formula>
    </cfRule>
    <cfRule type="expression" dxfId="174" priority="183">
      <formula>BK75="Act"</formula>
    </cfRule>
  </conditionalFormatting>
  <conditionalFormatting sqref="BK97:BP97">
    <cfRule type="expression" dxfId="173" priority="179">
      <formula>BK97="Fcst"</formula>
    </cfRule>
    <cfRule type="expression" dxfId="172" priority="180">
      <formula>BK97="Act"</formula>
    </cfRule>
  </conditionalFormatting>
  <conditionalFormatting sqref="BK78:BP80">
    <cfRule type="expression" dxfId="171" priority="177">
      <formula>BK78="Fcst"</formula>
    </cfRule>
    <cfRule type="expression" dxfId="170" priority="178">
      <formula>BK78="Act"</formula>
    </cfRule>
  </conditionalFormatting>
  <conditionalFormatting sqref="BK61:BP61">
    <cfRule type="expression" dxfId="169" priority="175">
      <formula>BK61="Fcst"</formula>
    </cfRule>
    <cfRule type="expression" dxfId="168" priority="176">
      <formula>BK61="Act"</formula>
    </cfRule>
  </conditionalFormatting>
  <conditionalFormatting sqref="BK100:BP101">
    <cfRule type="expression" dxfId="167" priority="173">
      <formula>BK100="Fcst"</formula>
    </cfRule>
    <cfRule type="expression" dxfId="166" priority="174">
      <formula>BK100="Act"</formula>
    </cfRule>
  </conditionalFormatting>
  <conditionalFormatting sqref="BE46:BJ47">
    <cfRule type="expression" dxfId="165" priority="172">
      <formula>BE46=TRUE</formula>
    </cfRule>
  </conditionalFormatting>
  <conditionalFormatting sqref="BE48:BJ48">
    <cfRule type="expression" dxfId="164" priority="170">
      <formula>BE48="Fcst"</formula>
    </cfRule>
    <cfRule type="expression" dxfId="163" priority="171">
      <formula>BE48="Act"</formula>
    </cfRule>
  </conditionalFormatting>
  <conditionalFormatting sqref="BE56:BJ57">
    <cfRule type="expression" dxfId="162" priority="169">
      <formula>BE56=TRUE</formula>
    </cfRule>
  </conditionalFormatting>
  <conditionalFormatting sqref="BE58:BJ58">
    <cfRule type="expression" dxfId="161" priority="167">
      <formula>BE58="Fcst"</formula>
    </cfRule>
    <cfRule type="expression" dxfId="160" priority="168">
      <formula>BE58="Act"</formula>
    </cfRule>
  </conditionalFormatting>
  <conditionalFormatting sqref="BE73:BJ74">
    <cfRule type="expression" dxfId="159" priority="166">
      <formula>BE73=TRUE</formula>
    </cfRule>
  </conditionalFormatting>
  <conditionalFormatting sqref="BE77:BJ77 BE75:BJ75">
    <cfRule type="expression" dxfId="158" priority="164">
      <formula>BE75="Fcst"</formula>
    </cfRule>
    <cfRule type="expression" dxfId="157" priority="165">
      <formula>BE75="Act"</formula>
    </cfRule>
  </conditionalFormatting>
  <conditionalFormatting sqref="BE97:BJ97">
    <cfRule type="expression" dxfId="156" priority="161">
      <formula>BE97="Fcst"</formula>
    </cfRule>
    <cfRule type="expression" dxfId="155" priority="162">
      <formula>BE97="Act"</formula>
    </cfRule>
  </conditionalFormatting>
  <conditionalFormatting sqref="BE78:BJ80">
    <cfRule type="expression" dxfId="154" priority="159">
      <formula>BE78="Fcst"</formula>
    </cfRule>
    <cfRule type="expression" dxfId="153" priority="160">
      <formula>BE78="Act"</formula>
    </cfRule>
  </conditionalFormatting>
  <conditionalFormatting sqref="BE61:BJ61">
    <cfRule type="expression" dxfId="152" priority="157">
      <formula>BE61="Fcst"</formula>
    </cfRule>
    <cfRule type="expression" dxfId="151" priority="158">
      <formula>BE61="Act"</formula>
    </cfRule>
  </conditionalFormatting>
  <conditionalFormatting sqref="BE100:BJ101">
    <cfRule type="expression" dxfId="150" priority="155">
      <formula>BE100="Fcst"</formula>
    </cfRule>
    <cfRule type="expression" dxfId="149" priority="156">
      <formula>BE100="Act"</formula>
    </cfRule>
  </conditionalFormatting>
  <conditionalFormatting sqref="AE46:BV47">
    <cfRule type="expression" dxfId="148" priority="154">
      <formula>AE46=TRUE</formula>
    </cfRule>
  </conditionalFormatting>
  <conditionalFormatting sqref="AE48:BV48">
    <cfRule type="expression" dxfId="147" priority="152">
      <formula>AE48="Fcst"</formula>
    </cfRule>
    <cfRule type="expression" dxfId="146" priority="153">
      <formula>AE48="Act"</formula>
    </cfRule>
  </conditionalFormatting>
  <conditionalFormatting sqref="AE56:BV57">
    <cfRule type="expression" dxfId="145" priority="151">
      <formula>AE56=TRUE</formula>
    </cfRule>
  </conditionalFormatting>
  <conditionalFormatting sqref="AE58:BV58">
    <cfRule type="expression" dxfId="144" priority="149">
      <formula>AE58="Fcst"</formula>
    </cfRule>
    <cfRule type="expression" dxfId="143" priority="150">
      <formula>AE58="Act"</formula>
    </cfRule>
  </conditionalFormatting>
  <conditionalFormatting sqref="AE73:BV74">
    <cfRule type="expression" dxfId="142" priority="148">
      <formula>AE73=TRUE</formula>
    </cfRule>
  </conditionalFormatting>
  <conditionalFormatting sqref="AE77:BV77 AE75:BV75">
    <cfRule type="expression" dxfId="141" priority="146">
      <formula>AE75="Fcst"</formula>
    </cfRule>
    <cfRule type="expression" dxfId="140" priority="147">
      <formula>AE75="Act"</formula>
    </cfRule>
  </conditionalFormatting>
  <conditionalFormatting sqref="AE97:BV97">
    <cfRule type="expression" dxfId="139" priority="143">
      <formula>AE97="Fcst"</formula>
    </cfRule>
    <cfRule type="expression" dxfId="138" priority="144">
      <formula>AE97="Act"</formula>
    </cfRule>
  </conditionalFormatting>
  <conditionalFormatting sqref="AE78:BV80">
    <cfRule type="expression" dxfId="137" priority="141">
      <formula>AE78="Fcst"</formula>
    </cfRule>
    <cfRule type="expression" dxfId="136" priority="142">
      <formula>AE78="Act"</formula>
    </cfRule>
  </conditionalFormatting>
  <conditionalFormatting sqref="AE61:BV61">
    <cfRule type="expression" dxfId="135" priority="139">
      <formula>AE61="Fcst"</formula>
    </cfRule>
    <cfRule type="expression" dxfId="134" priority="140">
      <formula>AE61="Act"</formula>
    </cfRule>
  </conditionalFormatting>
  <conditionalFormatting sqref="AE100:BV101">
    <cfRule type="expression" dxfId="133" priority="137">
      <formula>AE100="Fcst"</formula>
    </cfRule>
    <cfRule type="expression" dxfId="132" priority="138">
      <formula>AE100="Act"</formula>
    </cfRule>
  </conditionalFormatting>
  <conditionalFormatting sqref="Y46:AD47">
    <cfRule type="expression" dxfId="131" priority="136">
      <formula>Y46=TRUE</formula>
    </cfRule>
  </conditionalFormatting>
  <conditionalFormatting sqref="Y48:AD48">
    <cfRule type="expression" dxfId="130" priority="134">
      <formula>Y48="Fcst"</formula>
    </cfRule>
    <cfRule type="expression" dxfId="129" priority="135">
      <formula>Y48="Act"</formula>
    </cfRule>
  </conditionalFormatting>
  <conditionalFormatting sqref="Y56:AD57">
    <cfRule type="expression" dxfId="128" priority="133">
      <formula>Y56=TRUE</formula>
    </cfRule>
  </conditionalFormatting>
  <conditionalFormatting sqref="Y58:AD58">
    <cfRule type="expression" dxfId="127" priority="131">
      <formula>Y58="Fcst"</formula>
    </cfRule>
    <cfRule type="expression" dxfId="126" priority="132">
      <formula>Y58="Act"</formula>
    </cfRule>
  </conditionalFormatting>
  <conditionalFormatting sqref="Y73:AD74">
    <cfRule type="expression" dxfId="125" priority="130">
      <formula>Y73=TRUE</formula>
    </cfRule>
  </conditionalFormatting>
  <conditionalFormatting sqref="Y77:AD77 Y75:AD75">
    <cfRule type="expression" dxfId="124" priority="128">
      <formula>Y75="Fcst"</formula>
    </cfRule>
    <cfRule type="expression" dxfId="123" priority="129">
      <formula>Y75="Act"</formula>
    </cfRule>
  </conditionalFormatting>
  <conditionalFormatting sqref="Y97:AD97">
    <cfRule type="expression" dxfId="122" priority="125">
      <formula>Y97="Fcst"</formula>
    </cfRule>
    <cfRule type="expression" dxfId="121" priority="126">
      <formula>Y97="Act"</formula>
    </cfRule>
  </conditionalFormatting>
  <conditionalFormatting sqref="Y78:AD80">
    <cfRule type="expression" dxfId="120" priority="123">
      <formula>Y78="Fcst"</formula>
    </cfRule>
    <cfRule type="expression" dxfId="119" priority="124">
      <formula>Y78="Act"</formula>
    </cfRule>
  </conditionalFormatting>
  <conditionalFormatting sqref="Y61:AD61">
    <cfRule type="expression" dxfId="118" priority="121">
      <formula>Y61="Fcst"</formula>
    </cfRule>
    <cfRule type="expression" dxfId="117" priority="122">
      <formula>Y61="Act"</formula>
    </cfRule>
  </conditionalFormatting>
  <conditionalFormatting sqref="Y100:AD101">
    <cfRule type="expression" dxfId="116" priority="119">
      <formula>Y100="Fcst"</formula>
    </cfRule>
    <cfRule type="expression" dxfId="115" priority="120">
      <formula>Y100="Act"</formula>
    </cfRule>
  </conditionalFormatting>
  <conditionalFormatting sqref="S46:X47">
    <cfRule type="expression" dxfId="114" priority="118">
      <formula>S46=TRUE</formula>
    </cfRule>
  </conditionalFormatting>
  <conditionalFormatting sqref="S48:X48">
    <cfRule type="expression" dxfId="113" priority="116">
      <formula>S48="Fcst"</formula>
    </cfRule>
    <cfRule type="expression" dxfId="112" priority="117">
      <formula>S48="Act"</formula>
    </cfRule>
  </conditionalFormatting>
  <conditionalFormatting sqref="S56:X57">
    <cfRule type="expression" dxfId="111" priority="115">
      <formula>S56=TRUE</formula>
    </cfRule>
  </conditionalFormatting>
  <conditionalFormatting sqref="S58:X58">
    <cfRule type="expression" dxfId="110" priority="113">
      <formula>S58="Fcst"</formula>
    </cfRule>
    <cfRule type="expression" dxfId="109" priority="114">
      <formula>S58="Act"</formula>
    </cfRule>
  </conditionalFormatting>
  <conditionalFormatting sqref="S73:X74">
    <cfRule type="expression" dxfId="108" priority="112">
      <formula>S73=TRUE</formula>
    </cfRule>
  </conditionalFormatting>
  <conditionalFormatting sqref="S77:X77 S75:X75">
    <cfRule type="expression" dxfId="107" priority="110">
      <formula>S75="Fcst"</formula>
    </cfRule>
    <cfRule type="expression" dxfId="106" priority="111">
      <formula>S75="Act"</formula>
    </cfRule>
  </conditionalFormatting>
  <conditionalFormatting sqref="S97:X97">
    <cfRule type="expression" dxfId="105" priority="107">
      <formula>S97="Fcst"</formula>
    </cfRule>
    <cfRule type="expression" dxfId="104" priority="108">
      <formula>S97="Act"</formula>
    </cfRule>
  </conditionalFormatting>
  <conditionalFormatting sqref="S78:X80">
    <cfRule type="expression" dxfId="103" priority="105">
      <formula>S78="Fcst"</formula>
    </cfRule>
    <cfRule type="expression" dxfId="102" priority="106">
      <formula>S78="Act"</formula>
    </cfRule>
  </conditionalFormatting>
  <conditionalFormatting sqref="S61:X61">
    <cfRule type="expression" dxfId="101" priority="103">
      <formula>S61="Fcst"</formula>
    </cfRule>
    <cfRule type="expression" dxfId="100" priority="104">
      <formula>S61="Act"</formula>
    </cfRule>
  </conditionalFormatting>
  <conditionalFormatting sqref="S100:X101">
    <cfRule type="expression" dxfId="99" priority="101">
      <formula>S100="Fcst"</formula>
    </cfRule>
    <cfRule type="expression" dxfId="98" priority="102">
      <formula>S100="Act"</formula>
    </cfRule>
  </conditionalFormatting>
  <conditionalFormatting sqref="AI46:BB47">
    <cfRule type="expression" dxfId="97" priority="100">
      <formula>AI46=TRUE</formula>
    </cfRule>
  </conditionalFormatting>
  <conditionalFormatting sqref="AI48:BB48">
    <cfRule type="expression" dxfId="96" priority="98">
      <formula>AI48="Fcst"</formula>
    </cfRule>
    <cfRule type="expression" dxfId="95" priority="99">
      <formula>AI48="Act"</formula>
    </cfRule>
  </conditionalFormatting>
  <conditionalFormatting sqref="AI56:BB57">
    <cfRule type="expression" dxfId="94" priority="97">
      <formula>AI56=TRUE</formula>
    </cfRule>
  </conditionalFormatting>
  <conditionalFormatting sqref="AI58:BB58">
    <cfRule type="expression" dxfId="93" priority="95">
      <formula>AI58="Fcst"</formula>
    </cfRule>
    <cfRule type="expression" dxfId="92" priority="96">
      <formula>AI58="Act"</formula>
    </cfRule>
  </conditionalFormatting>
  <conditionalFormatting sqref="AI73:BB74">
    <cfRule type="expression" dxfId="91" priority="94">
      <formula>AI73=TRUE</formula>
    </cfRule>
  </conditionalFormatting>
  <conditionalFormatting sqref="AI77:BB77 AI75:BB75">
    <cfRule type="expression" dxfId="90" priority="92">
      <formula>AI75="Fcst"</formula>
    </cfRule>
    <cfRule type="expression" dxfId="89" priority="93">
      <formula>AI75="Act"</formula>
    </cfRule>
  </conditionalFormatting>
  <conditionalFormatting sqref="AI97:BB97">
    <cfRule type="expression" dxfId="88" priority="89">
      <formula>AI97="Fcst"</formula>
    </cfRule>
    <cfRule type="expression" dxfId="87" priority="90">
      <formula>AI97="Act"</formula>
    </cfRule>
  </conditionalFormatting>
  <conditionalFormatting sqref="AI78:BB80">
    <cfRule type="expression" dxfId="86" priority="87">
      <formula>AI78="Fcst"</formula>
    </cfRule>
    <cfRule type="expression" dxfId="85" priority="88">
      <formula>AI78="Act"</formula>
    </cfRule>
  </conditionalFormatting>
  <conditionalFormatting sqref="AI61:BB61">
    <cfRule type="expression" dxfId="84" priority="85">
      <formula>AI61="Fcst"</formula>
    </cfRule>
    <cfRule type="expression" dxfId="83" priority="86">
      <formula>AI61="Act"</formula>
    </cfRule>
  </conditionalFormatting>
  <conditionalFormatting sqref="AI100:BB101">
    <cfRule type="expression" dxfId="82" priority="83">
      <formula>AI100="Fcst"</formula>
    </cfRule>
    <cfRule type="expression" dxfId="81" priority="84">
      <formula>AI100="Act"</formula>
    </cfRule>
  </conditionalFormatting>
  <conditionalFormatting sqref="AQ46:AV47">
    <cfRule type="expression" dxfId="80" priority="82">
      <formula>AQ46=TRUE</formula>
    </cfRule>
  </conditionalFormatting>
  <conditionalFormatting sqref="AQ48:AV48">
    <cfRule type="expression" dxfId="79" priority="80">
      <formula>AQ48="Fcst"</formula>
    </cfRule>
    <cfRule type="expression" dxfId="78" priority="81">
      <formula>AQ48="Act"</formula>
    </cfRule>
  </conditionalFormatting>
  <conditionalFormatting sqref="AQ56:AV57">
    <cfRule type="expression" dxfId="77" priority="79">
      <formula>AQ56=TRUE</formula>
    </cfRule>
  </conditionalFormatting>
  <conditionalFormatting sqref="AQ58:AV58">
    <cfRule type="expression" dxfId="76" priority="77">
      <formula>AQ58="Fcst"</formula>
    </cfRule>
    <cfRule type="expression" dxfId="75" priority="78">
      <formula>AQ58="Act"</formula>
    </cfRule>
  </conditionalFormatting>
  <conditionalFormatting sqref="AQ73:AV74">
    <cfRule type="expression" dxfId="74" priority="76">
      <formula>AQ73=TRUE</formula>
    </cfRule>
  </conditionalFormatting>
  <conditionalFormatting sqref="AQ77:AV77 AQ75:AV75">
    <cfRule type="expression" dxfId="73" priority="74">
      <formula>AQ75="Fcst"</formula>
    </cfRule>
    <cfRule type="expression" dxfId="72" priority="75">
      <formula>AQ75="Act"</formula>
    </cfRule>
  </conditionalFormatting>
  <conditionalFormatting sqref="AQ97:AV97">
    <cfRule type="expression" dxfId="71" priority="71">
      <formula>AQ97="Fcst"</formula>
    </cfRule>
    <cfRule type="expression" dxfId="70" priority="72">
      <formula>AQ97="Act"</formula>
    </cfRule>
  </conditionalFormatting>
  <conditionalFormatting sqref="AQ78:AV80">
    <cfRule type="expression" dxfId="69" priority="69">
      <formula>AQ78="Fcst"</formula>
    </cfRule>
    <cfRule type="expression" dxfId="68" priority="70">
      <formula>AQ78="Act"</formula>
    </cfRule>
  </conditionalFormatting>
  <conditionalFormatting sqref="AQ61:AV61">
    <cfRule type="expression" dxfId="67" priority="67">
      <formula>AQ61="Fcst"</formula>
    </cfRule>
    <cfRule type="expression" dxfId="66" priority="68">
      <formula>AQ61="Act"</formula>
    </cfRule>
  </conditionalFormatting>
  <conditionalFormatting sqref="AQ100:AV101">
    <cfRule type="expression" dxfId="65" priority="65">
      <formula>AQ100="Fcst"</formula>
    </cfRule>
    <cfRule type="expression" dxfId="64" priority="66">
      <formula>AQ100="Act"</formula>
    </cfRule>
  </conditionalFormatting>
  <conditionalFormatting sqref="AK46:AP47">
    <cfRule type="expression" dxfId="63" priority="64">
      <formula>AK46=TRUE</formula>
    </cfRule>
  </conditionalFormatting>
  <conditionalFormatting sqref="AK48:AP48">
    <cfRule type="expression" dxfId="62" priority="62">
      <formula>AK48="Fcst"</formula>
    </cfRule>
    <cfRule type="expression" dxfId="61" priority="63">
      <formula>AK48="Act"</formula>
    </cfRule>
  </conditionalFormatting>
  <conditionalFormatting sqref="AK56:AP57">
    <cfRule type="expression" dxfId="60" priority="61">
      <formula>AK56=TRUE</formula>
    </cfRule>
  </conditionalFormatting>
  <conditionalFormatting sqref="AK58:AP58">
    <cfRule type="expression" dxfId="59" priority="59">
      <formula>AK58="Fcst"</formula>
    </cfRule>
    <cfRule type="expression" dxfId="58" priority="60">
      <formula>AK58="Act"</formula>
    </cfRule>
  </conditionalFormatting>
  <conditionalFormatting sqref="AK73:AP74">
    <cfRule type="expression" dxfId="57" priority="58">
      <formula>AK73=TRUE</formula>
    </cfRule>
  </conditionalFormatting>
  <conditionalFormatting sqref="AK77:AP77 AK75:AP75">
    <cfRule type="expression" dxfId="56" priority="56">
      <formula>AK75="Fcst"</formula>
    </cfRule>
    <cfRule type="expression" dxfId="55" priority="57">
      <formula>AK75="Act"</formula>
    </cfRule>
  </conditionalFormatting>
  <conditionalFormatting sqref="AK97:AP97">
    <cfRule type="expression" dxfId="54" priority="53">
      <formula>AK97="Fcst"</formula>
    </cfRule>
    <cfRule type="expression" dxfId="53" priority="54">
      <formula>AK97="Act"</formula>
    </cfRule>
  </conditionalFormatting>
  <conditionalFormatting sqref="AK78:AP80">
    <cfRule type="expression" dxfId="52" priority="51">
      <formula>AK78="Fcst"</formula>
    </cfRule>
    <cfRule type="expression" dxfId="51" priority="52">
      <formula>AK78="Act"</formula>
    </cfRule>
  </conditionalFormatting>
  <conditionalFormatting sqref="AK61:AP61">
    <cfRule type="expression" dxfId="50" priority="49">
      <formula>AK61="Fcst"</formula>
    </cfRule>
    <cfRule type="expression" dxfId="49" priority="50">
      <formula>AK61="Act"</formula>
    </cfRule>
  </conditionalFormatting>
  <conditionalFormatting sqref="AK100:AP101">
    <cfRule type="expression" dxfId="48" priority="47">
      <formula>AK100="Fcst"</formula>
    </cfRule>
    <cfRule type="expression" dxfId="47" priority="48">
      <formula>AK100="Act"</formula>
    </cfRule>
  </conditionalFormatting>
  <conditionalFormatting sqref="AI46:AJ47">
    <cfRule type="expression" dxfId="46" priority="46">
      <formula>AI46=TRUE</formula>
    </cfRule>
  </conditionalFormatting>
  <conditionalFormatting sqref="AI48:AJ48">
    <cfRule type="expression" dxfId="45" priority="44">
      <formula>AI48="Fcst"</formula>
    </cfRule>
    <cfRule type="expression" dxfId="44" priority="45">
      <formula>AI48="Act"</formula>
    </cfRule>
  </conditionalFormatting>
  <conditionalFormatting sqref="AI56:AJ57">
    <cfRule type="expression" dxfId="43" priority="43">
      <formula>AI56=TRUE</formula>
    </cfRule>
  </conditionalFormatting>
  <conditionalFormatting sqref="AI58:AJ58">
    <cfRule type="expression" dxfId="42" priority="41">
      <formula>AI58="Fcst"</formula>
    </cfRule>
    <cfRule type="expression" dxfId="41" priority="42">
      <formula>AI58="Act"</formula>
    </cfRule>
  </conditionalFormatting>
  <conditionalFormatting sqref="AI73:AJ74">
    <cfRule type="expression" dxfId="40" priority="40">
      <formula>AI73=TRUE</formula>
    </cfRule>
  </conditionalFormatting>
  <conditionalFormatting sqref="AI75:AJ75 AI77:AJ77">
    <cfRule type="expression" dxfId="39" priority="38">
      <formula>AI75="Fcst"</formula>
    </cfRule>
    <cfRule type="expression" dxfId="38" priority="39">
      <formula>AI75="Act"</formula>
    </cfRule>
  </conditionalFormatting>
  <conditionalFormatting sqref="AI97:AJ97">
    <cfRule type="expression" dxfId="37" priority="35">
      <formula>AI97="Fcst"</formula>
    </cfRule>
    <cfRule type="expression" dxfId="36" priority="36">
      <formula>AI97="Act"</formula>
    </cfRule>
  </conditionalFormatting>
  <conditionalFormatting sqref="AI78:AJ80">
    <cfRule type="expression" dxfId="35" priority="33">
      <formula>AI78="Fcst"</formula>
    </cfRule>
    <cfRule type="expression" dxfId="34" priority="34">
      <formula>AI78="Act"</formula>
    </cfRule>
  </conditionalFormatting>
  <conditionalFormatting sqref="AI61:AJ61">
    <cfRule type="expression" dxfId="33" priority="31">
      <formula>AI61="Fcst"</formula>
    </cfRule>
    <cfRule type="expression" dxfId="32" priority="32">
      <formula>AI61="Act"</formula>
    </cfRule>
  </conditionalFormatting>
  <conditionalFormatting sqref="AI100:AJ101">
    <cfRule type="expression" dxfId="31" priority="29">
      <formula>AI100="Fcst"</formula>
    </cfRule>
    <cfRule type="expression" dxfId="30" priority="30">
      <formula>AI100="Act"</formula>
    </cfRule>
  </conditionalFormatting>
  <conditionalFormatting sqref="O46:BV46">
    <cfRule type="cellIs" dxfId="29" priority="216" stopIfTrue="1" operator="equal">
      <formula>TRUE</formula>
    </cfRule>
    <cfRule type="cellIs" dxfId="28" priority="217" stopIfTrue="1" operator="equal">
      <formula>FALSE</formula>
    </cfRule>
  </conditionalFormatting>
  <conditionalFormatting sqref="O47:BV47">
    <cfRule type="cellIs" dxfId="27" priority="218" stopIfTrue="1" operator="equal">
      <formula>TRUE</formula>
    </cfRule>
    <cfRule type="cellIs" dxfId="26" priority="219" stopIfTrue="1" operator="equal">
      <formula>FALSE</formula>
    </cfRule>
  </conditionalFormatting>
  <conditionalFormatting sqref="O48:BV48">
    <cfRule type="expression" dxfId="25" priority="21">
      <formula>O48="Fcst"</formula>
    </cfRule>
    <cfRule type="expression" dxfId="24" priority="22">
      <formula>O48="Act"</formula>
    </cfRule>
  </conditionalFormatting>
  <conditionalFormatting sqref="O56:BV56">
    <cfRule type="cellIs" dxfId="23" priority="17" stopIfTrue="1" operator="equal">
      <formula>TRUE</formula>
    </cfRule>
    <cfRule type="cellIs" dxfId="22" priority="18" stopIfTrue="1" operator="equal">
      <formula>FALSE</formula>
    </cfRule>
  </conditionalFormatting>
  <conditionalFormatting sqref="O57:BV57">
    <cfRule type="cellIs" dxfId="21" priority="19" stopIfTrue="1" operator="equal">
      <formula>TRUE</formula>
    </cfRule>
    <cfRule type="cellIs" dxfId="20" priority="20" stopIfTrue="1" operator="equal">
      <formula>FALSE</formula>
    </cfRule>
  </conditionalFormatting>
  <conditionalFormatting sqref="O58:BV58">
    <cfRule type="expression" dxfId="19" priority="15">
      <formula>O58="Fcst"</formula>
    </cfRule>
    <cfRule type="expression" dxfId="18" priority="16">
      <formula>O58="Act"</formula>
    </cfRule>
  </conditionalFormatting>
  <conditionalFormatting sqref="O73:BV73">
    <cfRule type="cellIs" dxfId="17" priority="11" stopIfTrue="1" operator="equal">
      <formula>TRUE</formula>
    </cfRule>
    <cfRule type="cellIs" dxfId="16" priority="12" stopIfTrue="1" operator="equal">
      <formula>FALSE</formula>
    </cfRule>
  </conditionalFormatting>
  <conditionalFormatting sqref="O74:BV74">
    <cfRule type="cellIs" dxfId="15" priority="13" stopIfTrue="1" operator="equal">
      <formula>TRUE</formula>
    </cfRule>
    <cfRule type="cellIs" dxfId="14" priority="14" stopIfTrue="1" operator="equal">
      <formula>FALSE</formula>
    </cfRule>
  </conditionalFormatting>
  <conditionalFormatting sqref="O75:BV75">
    <cfRule type="expression" dxfId="13" priority="9">
      <formula>O75="Fcst"</formula>
    </cfRule>
    <cfRule type="expression" dxfId="12" priority="10">
      <formula>O75="Act"</formula>
    </cfRule>
  </conditionalFormatting>
  <conditionalFormatting sqref="O97:BV97">
    <cfRule type="expression" dxfId="11" priority="3">
      <formula>O97="Fcst"</formula>
    </cfRule>
    <cfRule type="expression" dxfId="10" priority="4">
      <formula>O97="Act"</formula>
    </cfRule>
  </conditionalFormatting>
  <conditionalFormatting sqref="O111:BV113">
    <cfRule type="cellIs" dxfId="9" priority="224" stopIfTrue="1" operator="equal">
      <formula>TRUE</formula>
    </cfRule>
  </conditionalFormatting>
  <conditionalFormatting sqref="O111:BV113">
    <cfRule type="cellIs" dxfId="8" priority="225" stopIfTrue="1" operator="equal">
      <formula>FALSE</formula>
    </cfRule>
  </conditionalFormatting>
  <conditionalFormatting sqref="O95:BV96">
    <cfRule type="cellIs" dxfId="7" priority="226" stopIfTrue="1" operator="equal">
      <formula>TRUE</formula>
    </cfRule>
  </conditionalFormatting>
  <conditionalFormatting sqref="O95:BV96">
    <cfRule type="cellIs" dxfId="6" priority="227" stopIfTrue="1" operator="equal">
      <formula>FALSE</formula>
    </cfRule>
  </conditionalFormatting>
  <conditionalFormatting sqref="O87:BV88">
    <cfRule type="cellIs" dxfId="5" priority="228" stopIfTrue="1" operator="equal">
      <formula>TRUE</formula>
    </cfRule>
  </conditionalFormatting>
  <conditionalFormatting sqref="O87:BV88">
    <cfRule type="cellIs" dxfId="4" priority="229" stopIfTrue="1" operator="equal">
      <formula>FALSE</formula>
    </cfRule>
  </conditionalFormatting>
  <conditionalFormatting sqref="O66:BV66">
    <cfRule type="cellIs" dxfId="3" priority="230" stopIfTrue="1" operator="equal">
      <formula>TRUE</formula>
    </cfRule>
  </conditionalFormatting>
  <conditionalFormatting sqref="O66:BV66">
    <cfRule type="cellIs" dxfId="2" priority="231" stopIfTrue="1" operator="equal">
      <formula>FALSE</formula>
    </cfRule>
  </conditionalFormatting>
  <conditionalFormatting sqref="J3">
    <cfRule type="expression" dxfId="1" priority="1">
      <formula>J3="OK"</formula>
    </cfRule>
    <cfRule type="expression" dxfId="0" priority="2">
      <formula>J3="ERROR"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69</vt:i4>
      </vt:variant>
    </vt:vector>
  </HeadingPairs>
  <TitlesOfParts>
    <vt:vector size="75" baseType="lpstr">
      <vt:lpstr>Cover</vt:lpstr>
      <vt:lpstr>Navigation</vt:lpstr>
      <vt:lpstr>Div&gt;</vt:lpstr>
      <vt:lpstr>Sheet</vt:lpstr>
      <vt:lpstr>Spare</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Sheet!Print_Titles</vt:lpstr>
      <vt:lpstr>Spare!Print_Titles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2022-12-12T07:55:31Z</dcterms:modified>
</cp:coreProperties>
</file>