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Case_Espresso_Machine_04\"/>
    </mc:Choice>
  </mc:AlternateContent>
  <xr:revisionPtr revIDLastSave="0" documentId="8_{0485EB74-470A-451D-AD58-077B5401290F}" xr6:coauthVersionLast="47" xr6:coauthVersionMax="47" xr10:uidLastSave="{00000000-0000-0000-0000-000000000000}"/>
  <bookViews>
    <workbookView xWindow="0" yWindow="-16320" windowWidth="29040" windowHeight="15840" activeTab="4" xr2:uid="{091BE0E4-63E8-4D22-BC78-3F960DA589FC}"/>
  </bookViews>
  <sheets>
    <sheet name="Cover" sheetId="6" r:id="rId1"/>
    <sheet name="Navigation" sheetId="12" r:id="rId2"/>
    <sheet name="Div&gt;" sheetId="7" r:id="rId3"/>
    <sheet name="Output" sheetId="25" r:id="rId4"/>
    <sheet name="Calc" sheetId="26" r:id="rId5"/>
    <sheet name="Input" sheetId="27" r:id="rId6"/>
    <sheet name="Setting" sheetId="3" r:id="rId7"/>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4">Calc!$A:$N,Calc!$1:$14</definedName>
    <definedName name="_xlnm.Print_Titles" localSheetId="5">Input!$A:$N,Input!$1:$14</definedName>
    <definedName name="_xlnm.Print_Titles" localSheetId="3">Output!$A:$N,Output!$1:$14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4" i="26" l="1"/>
  <c r="X24" i="26"/>
  <c r="W24" i="26"/>
  <c r="V24" i="26"/>
  <c r="U24" i="26"/>
  <c r="T24" i="26"/>
  <c r="S24" i="26"/>
  <c r="R24" i="26"/>
  <c r="Q24" i="26"/>
  <c r="P24" i="26"/>
  <c r="O24" i="26"/>
  <c r="Q25" i="26"/>
  <c r="P25" i="26"/>
  <c r="O25" i="26"/>
  <c r="Y25" i="26"/>
  <c r="Y28" i="26" s="1"/>
  <c r="Y30" i="26" s="1"/>
  <c r="Y41" i="26" s="1"/>
  <c r="X25" i="26"/>
  <c r="X28" i="26" s="1"/>
  <c r="W25" i="26"/>
  <c r="W28" i="26" s="1"/>
  <c r="W30" i="26" s="1"/>
  <c r="W41" i="26" s="1"/>
  <c r="V25" i="26"/>
  <c r="V28" i="26" s="1"/>
  <c r="P28" i="26"/>
  <c r="P30" i="26" s="1"/>
  <c r="P41" i="26" s="1"/>
  <c r="M36" i="26"/>
  <c r="M35" i="26"/>
  <c r="Q37" i="26" s="1"/>
  <c r="R37" i="26" s="1"/>
  <c r="S37" i="26" s="1"/>
  <c r="T37" i="26" s="1"/>
  <c r="U37" i="26" s="1"/>
  <c r="M29" i="26"/>
  <c r="M23" i="26"/>
  <c r="K22" i="27"/>
  <c r="V37" i="26"/>
  <c r="V40" i="26" s="1"/>
  <c r="P37" i="26"/>
  <c r="P40" i="26" s="1"/>
  <c r="O37" i="26"/>
  <c r="O40" i="26" s="1"/>
  <c r="Y37" i="26"/>
  <c r="Y40" i="26" s="1"/>
  <c r="X37" i="26"/>
  <c r="X40" i="26" s="1"/>
  <c r="W37" i="26"/>
  <c r="W40" i="26" s="1"/>
  <c r="O28" i="26"/>
  <c r="K37" i="26"/>
  <c r="K35" i="26"/>
  <c r="K42" i="26"/>
  <c r="K40" i="26"/>
  <c r="R25" i="26" l="1"/>
  <c r="S25" i="26" s="1"/>
  <c r="T25" i="26" s="1"/>
  <c r="U25" i="26" s="1"/>
  <c r="X30" i="26"/>
  <c r="X41" i="26" s="1"/>
  <c r="X42" i="26" s="1"/>
  <c r="X20" i="25" s="1"/>
  <c r="X22" i="25" s="1"/>
  <c r="X24" i="25" s="1"/>
  <c r="X31" i="25" s="1"/>
  <c r="X33" i="25" s="1"/>
  <c r="X36" i="25" s="1"/>
  <c r="V30" i="26"/>
  <c r="V41" i="26" s="1"/>
  <c r="V42" i="26" s="1"/>
  <c r="V20" i="25" s="1"/>
  <c r="V22" i="25" s="1"/>
  <c r="V24" i="25" s="1"/>
  <c r="V31" i="25" s="1"/>
  <c r="V33" i="25" s="1"/>
  <c r="V36" i="25" s="1"/>
  <c r="W42" i="26"/>
  <c r="W20" i="25" s="1"/>
  <c r="W22" i="25" s="1"/>
  <c r="W24" i="25" s="1"/>
  <c r="W31" i="25" s="1"/>
  <c r="W33" i="25" s="1"/>
  <c r="W36" i="25" s="1"/>
  <c r="Q40" i="26"/>
  <c r="P42" i="26"/>
  <c r="P20" i="25" s="1"/>
  <c r="P22" i="25" s="1"/>
  <c r="P24" i="25" s="1"/>
  <c r="P31" i="25" s="1"/>
  <c r="P33" i="25" s="1"/>
  <c r="P36" i="25" s="1"/>
  <c r="S40" i="26"/>
  <c r="R40" i="26"/>
  <c r="Q28" i="26"/>
  <c r="Q30" i="26" s="1"/>
  <c r="Q41" i="26" s="1"/>
  <c r="Y42" i="26"/>
  <c r="Y20" i="25" s="1"/>
  <c r="Y22" i="25" s="1"/>
  <c r="Y24" i="25" s="1"/>
  <c r="Y31" i="25" s="1"/>
  <c r="Y33" i="25" s="1"/>
  <c r="Y36" i="25" s="1"/>
  <c r="O30" i="26"/>
  <c r="O41" i="26" s="1"/>
  <c r="O42" i="26" s="1"/>
  <c r="O20" i="25" s="1"/>
  <c r="O22" i="25" s="1"/>
  <c r="O24" i="25" s="1"/>
  <c r="O31" i="25" s="1"/>
  <c r="O33" i="25" s="1"/>
  <c r="O36" i="25" s="1"/>
  <c r="Q56" i="25"/>
  <c r="P56" i="25"/>
  <c r="O56" i="25"/>
  <c r="K42" i="25"/>
  <c r="Y56" i="25"/>
  <c r="X56" i="25"/>
  <c r="W56" i="25"/>
  <c r="V56" i="25"/>
  <c r="U56" i="25"/>
  <c r="T56" i="25"/>
  <c r="S56" i="25"/>
  <c r="R56" i="25"/>
  <c r="K56" i="25"/>
  <c r="K55" i="25"/>
  <c r="K54" i="25"/>
  <c r="Y51" i="25"/>
  <c r="X51" i="25"/>
  <c r="W51" i="25"/>
  <c r="V51" i="25"/>
  <c r="U51" i="25"/>
  <c r="T51" i="25"/>
  <c r="S51" i="25"/>
  <c r="R51" i="25"/>
  <c r="Q51" i="25"/>
  <c r="P51" i="25"/>
  <c r="O51" i="25"/>
  <c r="K49" i="25"/>
  <c r="K51" i="25"/>
  <c r="K50" i="25"/>
  <c r="K48" i="25"/>
  <c r="Y45" i="25"/>
  <c r="X45" i="25"/>
  <c r="W45" i="25"/>
  <c r="V45" i="25"/>
  <c r="U45" i="25"/>
  <c r="T45" i="25"/>
  <c r="S45" i="25"/>
  <c r="R45" i="25"/>
  <c r="Q45" i="25"/>
  <c r="P45" i="25"/>
  <c r="O45" i="25"/>
  <c r="L35" i="25"/>
  <c r="K35" i="25"/>
  <c r="K44" i="25"/>
  <c r="K43" i="25"/>
  <c r="K45" i="25"/>
  <c r="K41" i="25"/>
  <c r="K40" i="25"/>
  <c r="K31" i="25"/>
  <c r="L28" i="25"/>
  <c r="K28" i="25"/>
  <c r="L32" i="25"/>
  <c r="K32" i="25"/>
  <c r="K36" i="25"/>
  <c r="L34" i="25"/>
  <c r="K34" i="25"/>
  <c r="K33" i="25"/>
  <c r="K24" i="25"/>
  <c r="L30" i="25"/>
  <c r="K30" i="25"/>
  <c r="L29" i="25"/>
  <c r="K29" i="25"/>
  <c r="L23" i="25"/>
  <c r="K23" i="25"/>
  <c r="L27" i="25"/>
  <c r="K27" i="25"/>
  <c r="L26" i="25"/>
  <c r="K26" i="25"/>
  <c r="L25" i="25"/>
  <c r="K25" i="25"/>
  <c r="K22" i="25"/>
  <c r="L21" i="25"/>
  <c r="K21" i="25"/>
  <c r="Y8" i="27"/>
  <c r="X8" i="27"/>
  <c r="W8" i="27"/>
  <c r="V8" i="27"/>
  <c r="U8" i="27"/>
  <c r="T8" i="27"/>
  <c r="S8" i="27"/>
  <c r="R8" i="27"/>
  <c r="Q8" i="27"/>
  <c r="P8" i="27"/>
  <c r="O8" i="27"/>
  <c r="K4" i="27"/>
  <c r="J4" i="27"/>
  <c r="J3" i="27"/>
  <c r="A3" i="27"/>
  <c r="A2" i="27"/>
  <c r="A1" i="27"/>
  <c r="Y8" i="26"/>
  <c r="X8" i="26"/>
  <c r="W8" i="26"/>
  <c r="V8" i="26"/>
  <c r="U8" i="26"/>
  <c r="T8" i="26"/>
  <c r="S8" i="26"/>
  <c r="R8" i="26"/>
  <c r="Q8" i="26"/>
  <c r="P8" i="26"/>
  <c r="O8" i="26"/>
  <c r="K4" i="26"/>
  <c r="J4" i="26"/>
  <c r="J3" i="26"/>
  <c r="A3" i="26"/>
  <c r="A2" i="26"/>
  <c r="A1" i="26"/>
  <c r="Y8" i="25"/>
  <c r="X8" i="25"/>
  <c r="W8" i="25"/>
  <c r="V8" i="25"/>
  <c r="U8" i="25"/>
  <c r="T8" i="25"/>
  <c r="S8" i="25"/>
  <c r="R8" i="25"/>
  <c r="Q8" i="25"/>
  <c r="P8" i="25"/>
  <c r="R28" i="26" l="1"/>
  <c r="R30" i="26" s="1"/>
  <c r="R41" i="26" s="1"/>
  <c r="R42" i="26" s="1"/>
  <c r="R20" i="25" s="1"/>
  <c r="R22" i="25" s="1"/>
  <c r="R24" i="25" s="1"/>
  <c r="R31" i="25" s="1"/>
  <c r="R33" i="25" s="1"/>
  <c r="R36" i="25" s="1"/>
  <c r="Q42" i="26"/>
  <c r="Q20" i="25" s="1"/>
  <c r="Q22" i="25" s="1"/>
  <c r="Q24" i="25" s="1"/>
  <c r="Q31" i="25" s="1"/>
  <c r="Q33" i="25" s="1"/>
  <c r="Q36" i="25" s="1"/>
  <c r="T40" i="26"/>
  <c r="U40" i="26"/>
  <c r="S28" i="26"/>
  <c r="S30" i="26" s="1"/>
  <c r="S41" i="26" s="1"/>
  <c r="S42" i="26" s="1"/>
  <c r="S20" i="25" s="1"/>
  <c r="S22" i="25" s="1"/>
  <c r="S24" i="25" s="1"/>
  <c r="S31" i="25" s="1"/>
  <c r="S33" i="25" s="1"/>
  <c r="S36" i="25" s="1"/>
  <c r="U28" i="26"/>
  <c r="U30" i="26" s="1"/>
  <c r="U41" i="26" s="1"/>
  <c r="T28" i="26"/>
  <c r="T30" i="26" s="1"/>
  <c r="T41" i="26" s="1"/>
  <c r="J3" i="3"/>
  <c r="M36" i="3"/>
  <c r="M35" i="3"/>
  <c r="M34" i="3"/>
  <c r="M32" i="3"/>
  <c r="U42" i="26" l="1"/>
  <c r="U20" i="25" s="1"/>
  <c r="U22" i="25" s="1"/>
  <c r="U24" i="25" s="1"/>
  <c r="U31" i="25" s="1"/>
  <c r="U33" i="25" s="1"/>
  <c r="U36" i="25" s="1"/>
  <c r="T42" i="26"/>
  <c r="T20" i="25" s="1"/>
  <c r="T22" i="25" s="1"/>
  <c r="T24" i="25" s="1"/>
  <c r="T31" i="25" s="1"/>
  <c r="T33" i="25" s="1"/>
  <c r="T36" i="25" s="1"/>
  <c r="L30" i="26"/>
  <c r="L41" i="26"/>
  <c r="L28" i="26"/>
  <c r="A14" i="26"/>
  <c r="A14" i="27"/>
  <c r="J4" i="25"/>
  <c r="J3" i="25"/>
  <c r="L36" i="25" l="1"/>
  <c r="L31" i="25"/>
  <c r="L33" i="25"/>
  <c r="L24" i="25"/>
  <c r="L22" i="25"/>
  <c r="L42" i="26"/>
  <c r="L20" i="25"/>
  <c r="O8" i="25"/>
  <c r="K20"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6" l="1"/>
  <c r="O6" i="27"/>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7" i="27"/>
  <c r="O7" i="25"/>
  <c r="O56" i="3"/>
  <c r="O49" i="3"/>
  <c r="R44" i="3"/>
  <c r="P42" i="3"/>
  <c r="P6" i="27" s="1"/>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7" s="1"/>
  <c r="O4" i="26" l="1"/>
  <c r="O4" i="27"/>
  <c r="P7" i="26"/>
  <c r="P7" i="25"/>
  <c r="P6" i="26"/>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 i="27" s="1"/>
  <c r="P45" i="3"/>
  <c r="Q42" i="3"/>
  <c r="Q6" i="27" s="1"/>
  <c r="O5" i="26" l="1"/>
  <c r="O5" i="27"/>
  <c r="Q6" i="26"/>
  <c r="Q6" i="25"/>
  <c r="P4" i="26"/>
  <c r="P4" i="25"/>
  <c r="O5" i="25"/>
  <c r="P56" i="3"/>
  <c r="P48" i="3"/>
  <c r="P5" i="27" s="1"/>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Q7" i="27" s="1"/>
  <c r="P5" i="26" l="1"/>
  <c r="P5" i="25"/>
  <c r="Q7" i="26"/>
  <c r="Q7" i="25"/>
  <c r="P58" i="3"/>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R6" i="27" s="1"/>
  <c r="Q49" i="3"/>
  <c r="Q4" i="27" s="1"/>
  <c r="Q4" i="26" l="1"/>
  <c r="Q4" i="25"/>
  <c r="R6" i="26"/>
  <c r="R6" i="25"/>
  <c r="Q56" i="3"/>
  <c r="Q48" i="3"/>
  <c r="Q5" i="27" s="1"/>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7" s="1"/>
  <c r="Q5" i="25" l="1"/>
  <c r="Q5" i="26"/>
  <c r="R7" i="26"/>
  <c r="R7"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S6" i="27" s="1"/>
  <c r="R94" i="3"/>
  <c r="R45" i="3"/>
  <c r="R49" i="3"/>
  <c r="R4" i="27" s="1"/>
  <c r="R4" i="26" l="1"/>
  <c r="R4" i="25"/>
  <c r="S6" i="26"/>
  <c r="S6" i="25"/>
  <c r="R48" i="3"/>
  <c r="R5" i="27" s="1"/>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S7" i="27" s="1"/>
  <c r="R72" i="3"/>
  <c r="R5" i="25" l="1"/>
  <c r="R5" i="26"/>
  <c r="S7" i="25"/>
  <c r="S7" i="26"/>
  <c r="R58" i="3"/>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 i="27" s="1"/>
  <c r="S45" i="3"/>
  <c r="T42" i="3"/>
  <c r="T6" i="27" s="1"/>
  <c r="T6" i="26" l="1"/>
  <c r="T6" i="25"/>
  <c r="S4" i="26"/>
  <c r="S4" i="25"/>
  <c r="S48" i="3"/>
  <c r="S5" i="27" s="1"/>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T7" i="27" s="1"/>
  <c r="S5" i="25" l="1"/>
  <c r="S5" i="26"/>
  <c r="T7" i="25"/>
  <c r="T7" i="26"/>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U6" i="27" s="1"/>
  <c r="T49" i="3"/>
  <c r="T4" i="27" s="1"/>
  <c r="T4" i="25" l="1"/>
  <c r="T4" i="26"/>
  <c r="U6" i="26"/>
  <c r="U6" i="25"/>
  <c r="T48" i="3"/>
  <c r="T5" i="27" s="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7" i="27" s="1"/>
  <c r="U7" i="25" l="1"/>
  <c r="U7" i="26"/>
  <c r="T5" i="26"/>
  <c r="T5" i="25"/>
  <c r="U46" i="3"/>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V6" i="27" s="1"/>
  <c r="U49" i="3"/>
  <c r="U4" i="27" s="1"/>
  <c r="V70" i="3"/>
  <c r="V73" i="3" s="1"/>
  <c r="U4" i="25" l="1"/>
  <c r="U4" i="26"/>
  <c r="V6" i="25"/>
  <c r="V6" i="26"/>
  <c r="U48" i="3"/>
  <c r="U5" i="27" s="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7" i="27" s="1"/>
  <c r="V7" i="25" l="1"/>
  <c r="V7" i="26"/>
  <c r="U5" i="25"/>
  <c r="U5" i="26"/>
  <c r="V46" i="3"/>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W6" i="27" s="1"/>
  <c r="V49" i="3"/>
  <c r="V4" i="27" s="1"/>
  <c r="V45" i="3"/>
  <c r="W70" i="3"/>
  <c r="W73" i="3" s="1"/>
  <c r="V4" i="26" l="1"/>
  <c r="V4" i="25"/>
  <c r="W6" i="25"/>
  <c r="W6" i="26"/>
  <c r="V48" i="3"/>
  <c r="V5" i="27" s="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7" i="27" s="1"/>
  <c r="V5" i="26" l="1"/>
  <c r="V5" i="25"/>
  <c r="W7" i="26"/>
  <c r="W7" i="25"/>
  <c r="W46" i="3"/>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 i="27" s="1"/>
  <c r="W45" i="3"/>
  <c r="X42" i="3"/>
  <c r="X6" i="27" s="1"/>
  <c r="X70" i="3"/>
  <c r="X73" i="3" s="1"/>
  <c r="X6" i="26" l="1"/>
  <c r="X6" i="25"/>
  <c r="W4" i="26"/>
  <c r="W4" i="25"/>
  <c r="W48" i="3"/>
  <c r="W5" i="27" s="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7" i="27" s="1"/>
  <c r="X7" i="26" l="1"/>
  <c r="X7" i="25"/>
  <c r="W5" i="26"/>
  <c r="W5" i="25"/>
  <c r="X46" i="3"/>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 i="27" s="1"/>
  <c r="X45" i="3"/>
  <c r="Y42" i="3"/>
  <c r="Y6" i="27" s="1"/>
  <c r="Y6" i="26" l="1"/>
  <c r="Y6" i="25"/>
  <c r="X4" i="26"/>
  <c r="X4" i="25"/>
  <c r="X48" i="3"/>
  <c r="X5" i="27" s="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Y7" i="27" s="1"/>
  <c r="X5" i="26" l="1"/>
  <c r="X5" i="25"/>
  <c r="Y7" i="26"/>
  <c r="Y7" i="25"/>
  <c r="AJ104" i="3"/>
  <c r="AJ105" i="3"/>
  <c r="AJ108" i="3" s="1"/>
  <c r="AJ101" i="3" s="1"/>
  <c r="Y46" i="3"/>
  <c r="Y95" i="3"/>
  <c r="AI87" i="3"/>
  <c r="AI88" i="3"/>
  <c r="AK112" i="3"/>
  <c r="AK111" i="3"/>
  <c r="AK113" i="3"/>
  <c r="Y53" i="3"/>
  <c r="X58" i="3"/>
  <c r="Y96" i="3"/>
  <c r="Y47" i="3"/>
  <c r="Y48" i="3" s="1"/>
  <c r="Y5" i="27"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Y4" i="27" s="1"/>
  <c r="Z42" i="3"/>
  <c r="Z70" i="3"/>
  <c r="Z73" i="3" s="1"/>
  <c r="Y4" i="26" l="1"/>
  <c r="Y4" i="25"/>
  <c r="Y5" i="25"/>
  <c r="Y5" i="26"/>
  <c r="Y57" i="3"/>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58" i="3" l="1"/>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Z57" i="3" l="1"/>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Z58" i="3" l="1"/>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AA48" i="3" l="1"/>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AB46" i="3" l="1"/>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AB48" i="3" l="1"/>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AC46" i="3" l="1"/>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AC48" i="3" l="1"/>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AD46" i="3" l="1"/>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AD48" i="3" l="1"/>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AE46" i="3" l="1"/>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AE48" i="3" l="1"/>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AF46" i="3" l="1"/>
  <c r="AF95" i="3"/>
  <c r="AY112" i="3"/>
  <c r="AY111" i="3"/>
  <c r="AY113" i="3"/>
  <c r="AF53" i="3"/>
  <c r="AF57" i="3" s="1"/>
  <c r="AF96" i="3"/>
  <c r="AE58" i="3"/>
  <c r="AW87" i="3"/>
  <c r="AW88" i="3"/>
  <c r="AF47" i="3"/>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48" i="3" l="1"/>
  <c r="AF97" i="3"/>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48" i="3" l="1"/>
  <c r="AI97" i="3"/>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48" i="3" l="1"/>
  <c r="AJ97" i="3"/>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94" i="3"/>
  <c r="AY91" i="3"/>
  <c r="AX49" i="3"/>
  <c r="AX45" i="3"/>
  <c r="AY42" i="3"/>
  <c r="AY72" i="3"/>
  <c r="AZ69" i="3"/>
  <c r="AX48" i="3" l="1"/>
  <c r="AX97" i="3"/>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<sst xmlns="http://schemas.openxmlformats.org/spreadsheetml/2006/main" count="364" uniqueCount="201">
  <si>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</si>
  <si>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</si>
  <si>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</si>
  <si>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</si>
  <si>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</si>
  <si>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</si>
  <si>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</si>
  <si>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</si>
  <si>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</si>
  <si>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</si>
  <si>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</si>
  <si>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</si>
  <si>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</si>
  <si>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</si>
  <si>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</si>
  <si>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</si>
  <si>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</si>
  <si>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</si>
  <si>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</si>
  <si>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</si>
  <si>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</si>
  <si>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</si>
  <si>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</si>
  <si>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</si>
  <si>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</si>
  <si>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</si>
  <si>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</si>
  <si>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</si>
  <si>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</si>
  <si>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</si>
  <si>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</si>
  <si>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</si>
  <si>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</si>
  <si>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</si>
  <si>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</si>
  <si>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</si>
  <si>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</si>
  <si>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</si>
  <si>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</si>
  <si>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</si>
  <si>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</si>
  <si>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</si>
  <si>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</si>
  <si>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</si>
  <si>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</si>
  <si>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</si>
  <si>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</si>
  <si>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</si>
  <si>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</si>
  <si>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</si>
  <si>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</si>
  <si>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</si>
  <si>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</si>
  <si>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</si>
  <si>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</si>
  <si>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</si>
  <si>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</si>
  <si>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</si>
  <si>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</si>
  <si>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</si>
  <si>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</si>
  <si>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</si>
  <si>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</si>
  <si>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</si>
  <si>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</si>
  <si>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</si>
  <si>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</si>
  <si>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</si>
  <si>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</si>
  <si>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</si>
  <si>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</si>
  <si>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</si>
  <si>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</si>
  <si>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</si>
  <si>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</si>
  <si>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</si>
  <si>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</si>
  <si>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</si>
  <si>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</si>
  <si>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</si>
  <si>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</si>
  <si>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</si>
  <si>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</si>
  <si>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</si>
  <si>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</si>
  <si>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</si>
  <si>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</si>
  <si>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</si>
  <si>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</si>
  <si>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</si>
  <si>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</si>
  <si>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</si>
  <si>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</si>
  <si>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</si>
  <si>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</si>
  <si>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</si>
  <si>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</si>
  <si>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</si>
  <si>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</si>
  <si>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</si>
  <si>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</si>
  <si>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</si>
  <si>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</si>
  <si>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</si>
  <si>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</si>
  <si>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</si>
  <si>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</si>
  <si>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</si>
  <si>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</si>
  <si>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</si>
  <si>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</si>
  <si>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</si>
  <si>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</si>
  <si>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</si>
  <si>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</si>
  <si>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</si>
  <si>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</si>
  <si>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</si>
  <si>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</si>
  <si>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</si>
  <si>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</si>
  <si>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</si>
  <si>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</si>
  <si>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</si>
  <si>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</si>
  <si>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</si>
  <si>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</si>
  <si>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</si>
  <si>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</si>
  <si>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</si>
  <si>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</si>
  <si>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</si>
  <si>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</si>
  <si>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</si>
  <si>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</si>
  <si>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</si>
  <si>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</si>
  <si>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</si>
  <si>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</si>
  <si>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</si>
  <si>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</si>
  <si>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</si>
  <si>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</si>
  <si>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</si>
  <si>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</si>
  <si>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</si>
  <si>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</si>
  <si>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</si>
  <si>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</si>
  <si>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</si>
  <si>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</si>
  <si>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</si>
  <si>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</si>
  <si>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</si>
  <si>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</si>
  <si>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Espresso Machine</t>
    <phoneticPr fontId="3"/>
  </si>
  <si>
    <t>PL</t>
    <phoneticPr fontId="3"/>
  </si>
  <si>
    <t>税引前利益</t>
    <rPh sb="0" eb="3">
      <t>ゼイビキマエ</t>
    </rPh>
    <rPh sb="3" eb="5">
      <t>リエキ</t>
    </rPh>
    <phoneticPr fontId="3"/>
  </si>
  <si>
    <t>税引後利益</t>
    <rPh sb="0" eb="2">
      <t>ゼイビキ</t>
    </rPh>
    <rPh sb="2" eb="3">
      <t>ゴ</t>
    </rPh>
    <rPh sb="3" eb="5">
      <t>リエキ</t>
    </rPh>
    <phoneticPr fontId="3"/>
  </si>
  <si>
    <t>都市売上</t>
    <rPh sb="0" eb="2">
      <t>トシ</t>
    </rPh>
    <rPh sb="2" eb="4">
      <t>ウリアゲ</t>
    </rPh>
    <phoneticPr fontId="3"/>
  </si>
  <si>
    <t>地方売上</t>
    <rPh sb="0" eb="2">
      <t>チホウ</t>
    </rPh>
    <rPh sb="2" eb="4">
      <t>ウリアゲ</t>
    </rPh>
    <phoneticPr fontId="3"/>
  </si>
  <si>
    <t>材料費・加工費</t>
    <rPh sb="0" eb="3">
      <t>ザイリョウヒ</t>
    </rPh>
    <rPh sb="4" eb="6">
      <t>カコウ</t>
    </rPh>
    <rPh sb="6" eb="7">
      <t>ヒ</t>
    </rPh>
    <phoneticPr fontId="3"/>
  </si>
  <si>
    <t>労務費</t>
    <rPh sb="0" eb="3">
      <t>ロウムヒ</t>
    </rPh>
    <phoneticPr fontId="3"/>
  </si>
  <si>
    <t>土地賃借料</t>
    <rPh sb="0" eb="2">
      <t>トチ</t>
    </rPh>
    <rPh sb="2" eb="5">
      <t>チンシャクリョウ</t>
    </rPh>
    <phoneticPr fontId="3"/>
  </si>
  <si>
    <t>販売手数料</t>
    <rPh sb="0" eb="2">
      <t>ハンバイ</t>
    </rPh>
    <rPh sb="2" eb="5">
      <t>テスウリョウ</t>
    </rPh>
    <phoneticPr fontId="3"/>
  </si>
  <si>
    <t>本社経費</t>
    <rPh sb="0" eb="2">
      <t>ホンシャ</t>
    </rPh>
    <rPh sb="2" eb="4">
      <t>ケイヒ</t>
    </rPh>
    <phoneticPr fontId="3"/>
  </si>
  <si>
    <t>工場稼働経費</t>
    <rPh sb="0" eb="2">
      <t>コウジョウ</t>
    </rPh>
    <rPh sb="2" eb="4">
      <t>カドウ</t>
    </rPh>
    <rPh sb="4" eb="6">
      <t>ケイヒ</t>
    </rPh>
    <phoneticPr fontId="3"/>
  </si>
  <si>
    <t>総売上高</t>
    <rPh sb="0" eb="1">
      <t>ソウ</t>
    </rPh>
    <rPh sb="1" eb="3">
      <t>ウリアゲ</t>
    </rPh>
    <rPh sb="3" eb="4">
      <t>ダカ</t>
    </rPh>
    <phoneticPr fontId="3"/>
  </si>
  <si>
    <t>純売上高</t>
    <rPh sb="0" eb="1">
      <t>ジュン</t>
    </rPh>
    <rPh sb="1" eb="3">
      <t>ウリアゲ</t>
    </rPh>
    <rPh sb="3" eb="4">
      <t>ダカ</t>
    </rPh>
    <phoneticPr fontId="3"/>
  </si>
  <si>
    <t>減価償却費</t>
    <rPh sb="0" eb="2">
      <t>ゲンカ</t>
    </rPh>
    <rPh sb="2" eb="4">
      <t>ショウキャク</t>
    </rPh>
    <rPh sb="4" eb="5">
      <t>ヒ</t>
    </rPh>
    <phoneticPr fontId="3"/>
  </si>
  <si>
    <t>固定資産税</t>
    <rPh sb="0" eb="2">
      <t>コテイ</t>
    </rPh>
    <rPh sb="2" eb="5">
      <t>シサンゼイ</t>
    </rPh>
    <phoneticPr fontId="3"/>
  </si>
  <si>
    <t>EBITDA</t>
    <phoneticPr fontId="3"/>
  </si>
  <si>
    <t>BS</t>
    <phoneticPr fontId="3"/>
  </si>
  <si>
    <t>現預金</t>
    <rPh sb="0" eb="3">
      <t>ゲンヨキン</t>
    </rPh>
    <phoneticPr fontId="3"/>
  </si>
  <si>
    <t>売掛金</t>
    <rPh sb="0" eb="2">
      <t>ウリカケ</t>
    </rPh>
    <rPh sb="2" eb="3">
      <t>キン</t>
    </rPh>
    <phoneticPr fontId="3"/>
  </si>
  <si>
    <t>資産</t>
    <rPh sb="0" eb="2">
      <t>シサン</t>
    </rPh>
    <phoneticPr fontId="3"/>
  </si>
  <si>
    <t>工場</t>
    <rPh sb="0" eb="2">
      <t>コウジョウ</t>
    </rPh>
    <phoneticPr fontId="3"/>
  </si>
  <si>
    <t>繰延税金資産</t>
    <rPh sb="0" eb="2">
      <t>クリノベ</t>
    </rPh>
    <rPh sb="2" eb="4">
      <t>ゼイキン</t>
    </rPh>
    <rPh sb="4" eb="6">
      <t>シサン</t>
    </rPh>
    <phoneticPr fontId="3"/>
  </si>
  <si>
    <t>法人税</t>
    <rPh sb="0" eb="3">
      <t>ホウジンゼイ</t>
    </rPh>
    <phoneticPr fontId="3"/>
  </si>
  <si>
    <t>法人税等調整額</t>
    <rPh sb="0" eb="4">
      <t>ホウジンゼイナド</t>
    </rPh>
    <rPh sb="4" eb="6">
      <t>チョウセイ</t>
    </rPh>
    <rPh sb="6" eb="7">
      <t>ガク</t>
    </rPh>
    <phoneticPr fontId="3"/>
  </si>
  <si>
    <t>買掛金</t>
    <rPh sb="0" eb="3">
      <t>カイカケキン</t>
    </rPh>
    <phoneticPr fontId="3"/>
  </si>
  <si>
    <t>繰延税金負債</t>
    <rPh sb="0" eb="2">
      <t>クリノベ</t>
    </rPh>
    <rPh sb="2" eb="4">
      <t>ゼイキン</t>
    </rPh>
    <rPh sb="4" eb="6">
      <t>フサイ</t>
    </rPh>
    <phoneticPr fontId="3"/>
  </si>
  <si>
    <t>負債</t>
    <rPh sb="0" eb="2">
      <t>フサイ</t>
    </rPh>
    <phoneticPr fontId="3"/>
  </si>
  <si>
    <t>借入金</t>
    <rPh sb="0" eb="2">
      <t>カリイレ</t>
    </rPh>
    <rPh sb="2" eb="3">
      <t>キン</t>
    </rPh>
    <phoneticPr fontId="3"/>
  </si>
  <si>
    <t>資本</t>
    <rPh sb="0" eb="2">
      <t>シホン</t>
    </rPh>
    <phoneticPr fontId="3"/>
  </si>
  <si>
    <t>株主資本</t>
    <rPh sb="0" eb="2">
      <t>カブヌシ</t>
    </rPh>
    <rPh sb="2" eb="4">
      <t>シホン</t>
    </rPh>
    <phoneticPr fontId="3"/>
  </si>
  <si>
    <t>利益剰余金</t>
    <rPh sb="0" eb="2">
      <t>リエキ</t>
    </rPh>
    <rPh sb="2" eb="5">
      <t>ジョウヨキン</t>
    </rPh>
    <phoneticPr fontId="3"/>
  </si>
  <si>
    <t>建設仮勘定</t>
    <rPh sb="0" eb="2">
      <t>ケンセツ</t>
    </rPh>
    <rPh sb="2" eb="5">
      <t>カリカンジョウ</t>
    </rPh>
    <phoneticPr fontId="3"/>
  </si>
  <si>
    <t>都市売上高</t>
    <rPh sb="0" eb="2">
      <t>トシ</t>
    </rPh>
    <rPh sb="2" eb="4">
      <t>ウリアゲ</t>
    </rPh>
    <rPh sb="4" eb="5">
      <t>ダカ</t>
    </rPh>
    <phoneticPr fontId="3"/>
  </si>
  <si>
    <t>都市単価</t>
    <rPh sb="0" eb="2">
      <t>トシ</t>
    </rPh>
    <rPh sb="2" eb="4">
      <t>タンカ</t>
    </rPh>
    <phoneticPr fontId="3"/>
  </si>
  <si>
    <t>都市数量</t>
    <rPh sb="0" eb="2">
      <t>トシ</t>
    </rPh>
    <rPh sb="2" eb="4">
      <t>スウリョウ</t>
    </rPh>
    <phoneticPr fontId="3"/>
  </si>
  <si>
    <t>#</t>
  </si>
  <si>
    <t>初年度単価</t>
    <rPh sb="0" eb="3">
      <t>ショネンド</t>
    </rPh>
    <rPh sb="3" eb="5">
      <t>タンカ</t>
    </rPh>
    <phoneticPr fontId="3"/>
  </si>
  <si>
    <t>価格上昇率</t>
    <rPh sb="0" eb="2">
      <t>カカク</t>
    </rPh>
    <rPh sb="2" eb="4">
      <t>ジョウショウ</t>
    </rPh>
    <rPh sb="4" eb="5">
      <t>リツ</t>
    </rPh>
    <phoneticPr fontId="3"/>
  </si>
  <si>
    <t>%</t>
    <phoneticPr fontId="3"/>
  </si>
  <si>
    <t>全体数量</t>
    <rPh sb="0" eb="2">
      <t>ゼンタイ</t>
    </rPh>
    <rPh sb="2" eb="3">
      <t>スウ</t>
    </rPh>
    <rPh sb="3" eb="4">
      <t>リョウ</t>
    </rPh>
    <phoneticPr fontId="3"/>
  </si>
  <si>
    <t>都市販売比率</t>
    <rPh sb="0" eb="2">
      <t>トシ</t>
    </rPh>
    <rPh sb="2" eb="4">
      <t>ハンバイ</t>
    </rPh>
    <rPh sb="4" eb="6">
      <t>ヒリツ</t>
    </rPh>
    <phoneticPr fontId="3"/>
  </si>
  <si>
    <t>初年度数量</t>
    <rPh sb="0" eb="3">
      <t>ショネンド</t>
    </rPh>
    <rPh sb="3" eb="5">
      <t>スウリョウ</t>
    </rPh>
    <phoneticPr fontId="3"/>
  </si>
  <si>
    <t>増加数</t>
    <rPh sb="0" eb="3">
      <t>ゾウカスウ</t>
    </rPh>
    <phoneticPr fontId="3"/>
  </si>
  <si>
    <t>運転開始フラグ</t>
    <rPh sb="0" eb="2">
      <t>ウンテン</t>
    </rPh>
    <rPh sb="2" eb="4">
      <t>カイシ</t>
    </rPh>
    <phoneticPr fontId="3"/>
  </si>
  <si>
    <t>運転期間フラグ</t>
    <rPh sb="0" eb="2">
      <t>ウンテン</t>
    </rPh>
    <rPh sb="2" eb="4">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</si>
</sst>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
      <patternFill patternType="solid">
        <fgColor theme="0" tint="-4.9989318521683403E-2"/>
        <bgColor indexed="64"/>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79">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81" fontId="2" fillId="7" borderId="0" xfId="20" applyNumberFormat="1" applyAlignment="1">
      <alignment vertical="center" wrapText="1"/>
    </xf>
    <xf numFmtId="176" fontId="9" fillId="0" borderId="3" xfId="20" applyNumberFormat="1" applyFont="1" applyFill="1" applyBorder="1" applyAlignment="1">
      <alignment vertical="center" wrapText="1"/>
    </xf>
    <xf numFmtId="181" fontId="2" fillId="14" borderId="0" xfId="20" applyNumberFormat="1" applyFill="1" applyAlignment="1">
      <alignment vertical="center" wrapText="1"/>
    </xf>
    <xf numFmtId="181" fontId="2" fillId="14" borderId="0" xfId="20" applyNumberFormat="1" applyFill="1">
      <alignment vertical="center"/>
    </xf>
    <xf numFmtId="181" fontId="2" fillId="0" borderId="0" xfId="20" applyNumberFormat="1" applyFill="1" applyAlignment="1">
      <alignment vertical="center" wrapText="1"/>
    </xf>
    <xf numFmtId="176" fontId="22" fillId="9" borderId="2" xfId="6" applyNumberFormat="1">
      <alignment vertical="center"/>
    </xf>
    <xf numFmtId="181" fontId="22" fillId="3" borderId="2" xfId="5" applyNumberFormat="1">
      <alignment vertical="center"/>
    </xf>
    <xf numFmtId="177" fontId="22" fillId="3" borderId="2" xfId="5" applyNumberFormat="1">
      <alignment vertical="center"/>
    </xf>
    <xf numFmtId="181" fontId="2" fillId="0" borderId="0" xfId="20" applyNumberFormat="1" applyFill="1">
      <alignment vertical="center"/>
    </xf>
    <xf numFmtId="177" fontId="2" fillId="0" borderId="0" xfId="20" applyNumberFormat="1" applyFill="1">
      <alignment vertical="center"/>
    </xf>
    <xf numFmtId="181" fontId="22" fillId="3" borderId="2" xfId="22" applyNumberFormat="1">
      <alignment vertical="center"/>
      <protection locked="0"/>
    </xf>
    <xf numFmtId="181" fontId="0" fillId="0" borderId="0" xfId="20" applyNumberFormat="1" applyFont="1" applyFill="1" applyAlignment="1">
      <alignment vertical="center" wrapText="1"/>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286">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2" t="str">
        <f>ClientName.In</f>
        <v>Financial Modelling Course</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Espresso Machine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62</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hidden="1" x14ac:dyDescent="0.2">
      <c r="B15" s="24"/>
      <c r="C15" s="19"/>
      <c r="D15" s="19"/>
      <c r="E15" s="19"/>
      <c r="F15" s="19"/>
      <c r="G15" s="26" t="s">
        <v>63</v>
      </c>
      <c r="H15" s="19"/>
      <c r="I15" s="19"/>
      <c r="J15" s="19"/>
      <c r="K15" s="19"/>
      <c r="L15" s="25"/>
    </row>
    <row r="16" spans="2:12" hidden="1" x14ac:dyDescent="0.25">
      <c r="B16" s="24"/>
      <c r="C16" s="19"/>
      <c r="D16" s="19"/>
      <c r="E16" s="19"/>
      <c r="F16" s="19"/>
      <c r="G16" s="27" t="s">
        <v>65</v>
      </c>
      <c r="H16" s="19"/>
      <c r="I16" s="19"/>
      <c r="J16" s="19"/>
      <c r="K16" s="19"/>
      <c r="L16" s="25"/>
    </row>
    <row r="17" spans="2:12" hidden="1" x14ac:dyDescent="0.35">
      <c r="B17" s="24"/>
      <c r="C17" s="19"/>
      <c r="D17" s="19"/>
      <c r="E17" s="19"/>
      <c r="F17" s="19"/>
      <c r="G17" s="19"/>
      <c r="H17" s="19"/>
      <c r="I17" s="19"/>
      <c r="J17" s="19"/>
      <c r="K17" s="19"/>
      <c r="L17" s="25"/>
    </row>
    <row r="18" spans="2:12" hidden="1" x14ac:dyDescent="0.35">
      <c r="B18" s="24"/>
      <c r="C18" s="19"/>
      <c r="D18" s="19"/>
      <c r="E18" s="19"/>
      <c r="F18" s="19"/>
      <c r="G18" s="19"/>
      <c r="H18" s="19"/>
      <c r="I18" s="19"/>
      <c r="J18" s="19"/>
      <c r="K18" s="19"/>
      <c r="L18" s="25"/>
    </row>
    <row r="19" spans="2:12" x14ac:dyDescent="0.25">
      <c r="B19" s="24"/>
      <c r="C19" s="19"/>
      <c r="D19" s="19"/>
      <c r="E19" s="19"/>
      <c r="F19" s="19"/>
      <c r="G19" s="28" t="s">
        <v>64</v>
      </c>
      <c r="H19" s="19"/>
      <c r="I19" s="19"/>
      <c r="J19" s="19"/>
      <c r="K19" s="19"/>
      <c r="L19" s="25"/>
    </row>
    <row r="20" spans="2:12" x14ac:dyDescent="0.35">
      <c r="B20" s="24"/>
      <c r="C20" s="19"/>
      <c r="D20" s="19"/>
      <c r="E20" s="19"/>
      <c r="F20" s="19"/>
      <c r="G20" s="19"/>
      <c r="H20" s="19"/>
      <c r="I20" s="19"/>
      <c r="J20" s="19"/>
      <c r="K20" s="19"/>
      <c r="L20" s="25"/>
    </row>
    <row r="21" spans="2:12" x14ac:dyDescent="0.35">
      <c r="B21" s="24"/>
      <c r="C21" s="78" t="s">
        <v>136</v>
      </c>
      <c r="D21" s="78"/>
      <c r="E21" s="78"/>
      <c r="F21" s="78"/>
      <c r="G21" s="78"/>
      <c r="H21" s="78"/>
      <c r="I21" s="78"/>
      <c r="J21" s="78"/>
      <c r="K21" s="78"/>
      <c r="L21" s="25"/>
    </row>
    <row r="22" spans="2:12" x14ac:dyDescent="0.35">
      <c r="B22" s="24"/>
      <c r="C22" s="78"/>
      <c r="D22" s="78"/>
      <c r="E22" s="78"/>
      <c r="F22" s="78"/>
      <c r="G22" s="78"/>
      <c r="H22" s="78"/>
      <c r="I22" s="78"/>
      <c r="J22" s="78"/>
      <c r="K22" s="78"/>
      <c r="L22" s="25"/>
    </row>
    <row r="23" spans="2:12" x14ac:dyDescent="0.35">
      <c r="B23" s="24"/>
      <c r="C23" s="78"/>
      <c r="D23" s="78"/>
      <c r="E23" s="78"/>
      <c r="F23" s="78"/>
      <c r="G23" s="78"/>
      <c r="H23" s="78"/>
      <c r="I23" s="78"/>
      <c r="J23" s="78"/>
      <c r="K23" s="78"/>
      <c r="L23" s="25"/>
    </row>
    <row r="24" spans="2:12" x14ac:dyDescent="0.35">
      <c r="B24" s="24"/>
      <c r="C24" s="78"/>
      <c r="D24" s="78"/>
      <c r="E24" s="78"/>
      <c r="F24" s="78"/>
      <c r="G24" s="78"/>
      <c r="H24" s="78"/>
      <c r="I24" s="78"/>
      <c r="J24" s="78"/>
      <c r="K24" s="78"/>
      <c r="L24" s="25"/>
    </row>
    <row r="25" spans="2:12" x14ac:dyDescent="0.35">
      <c r="B25" s="24"/>
      <c r="C25" s="78"/>
      <c r="D25" s="78"/>
      <c r="E25" s="78"/>
      <c r="F25" s="78"/>
      <c r="G25" s="78"/>
      <c r="H25" s="78"/>
      <c r="I25" s="78"/>
      <c r="J25" s="78"/>
      <c r="K25" s="78"/>
      <c r="L25" s="25"/>
    </row>
    <row r="26" spans="2:12" x14ac:dyDescent="0.35">
      <c r="B26" s="24"/>
      <c r="C26" s="78"/>
      <c r="D26" s="78"/>
      <c r="E26" s="78"/>
      <c r="F26" s="78"/>
      <c r="G26" s="78"/>
      <c r="H26" s="78"/>
      <c r="I26" s="78"/>
      <c r="J26" s="78"/>
      <c r="K26" s="78"/>
      <c r="L26" s="25"/>
    </row>
    <row r="27" spans="2:12" x14ac:dyDescent="0.35">
      <c r="B27" s="24"/>
      <c r="C27" s="78"/>
      <c r="D27" s="78"/>
      <c r="E27" s="78"/>
      <c r="F27" s="78"/>
      <c r="G27" s="78"/>
      <c r="H27" s="78"/>
      <c r="I27" s="78"/>
      <c r="J27" s="78"/>
      <c r="K27" s="78"/>
      <c r="L27" s="25"/>
    </row>
    <row r="28" spans="2:12" x14ac:dyDescent="0.35">
      <c r="B28" s="24"/>
      <c r="C28" s="78"/>
      <c r="D28" s="78"/>
      <c r="E28" s="78"/>
      <c r="F28" s="78"/>
      <c r="G28" s="78"/>
      <c r="H28" s="78"/>
      <c r="I28" s="78"/>
      <c r="J28" s="78"/>
      <c r="K28" s="78"/>
      <c r="L28" s="25"/>
    </row>
    <row r="29" spans="2:12" x14ac:dyDescent="0.35">
      <c r="B29" s="24"/>
      <c r="C29" s="78"/>
      <c r="D29" s="78"/>
      <c r="E29" s="78"/>
      <c r="F29" s="78"/>
      <c r="G29" s="78"/>
      <c r="H29" s="78"/>
      <c r="I29" s="78"/>
      <c r="J29" s="78"/>
      <c r="K29" s="78"/>
      <c r="L29" s="25"/>
    </row>
    <row r="30" spans="2:12" x14ac:dyDescent="0.35">
      <c r="B30" s="24"/>
      <c r="C30" s="78"/>
      <c r="D30" s="78"/>
      <c r="E30" s="78"/>
      <c r="F30" s="78"/>
      <c r="G30" s="78"/>
      <c r="H30" s="78"/>
      <c r="I30" s="78"/>
      <c r="J30" s="78"/>
      <c r="K30" s="78"/>
      <c r="L30" s="25"/>
    </row>
    <row r="31" spans="2:12" x14ac:dyDescent="0.35">
      <c r="B31" s="24"/>
      <c r="C31" s="78"/>
      <c r="D31" s="78"/>
      <c r="E31" s="78"/>
      <c r="F31" s="78"/>
      <c r="G31" s="78"/>
      <c r="H31" s="78"/>
      <c r="I31" s="78"/>
      <c r="J31" s="78"/>
      <c r="K31" s="78"/>
      <c r="L31" s="25"/>
    </row>
    <row r="32" spans="2:12" x14ac:dyDescent="0.35">
      <c r="B32" s="24"/>
      <c r="C32" s="19"/>
      <c r="D32" s="19"/>
      <c r="E32" s="19"/>
      <c r="F32" s="19"/>
      <c r="G32" s="19"/>
      <c r="H32" s="19"/>
      <c r="I32" s="19"/>
      <c r="J32" s="19"/>
      <c r="K32" s="19"/>
      <c r="L32" s="25"/>
    </row>
    <row r="33" spans="2:12" ht="16.5" thickBot="1" x14ac:dyDescent="0.4">
      <c r="B33" s="29"/>
      <c r="C33" s="30"/>
      <c r="D33" s="30"/>
      <c r="E33" s="30"/>
      <c r="F33" s="30"/>
      <c r="G33" s="30"/>
      <c r="H33" s="30"/>
      <c r="I33" s="30"/>
      <c r="J33" s="30"/>
      <c r="K33" s="30"/>
      <c r="L33" s="31"/>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7"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7" t="str">
        <f>IF(NOT(S18),"ERROR",IF(NOT(S19),"CHECK","OK"))</f>
        <v>CHECK</v>
      </c>
      <c r="T17" s="9" t="s">
        <v>137</v>
      </c>
    </row>
    <row r="18" spans="1:26" ht="15.75" x14ac:dyDescent="0.35">
      <c r="P18" t="s">
        <v>138</v>
      </c>
      <c r="S18" s="14" t="b">
        <f>AND(S21)</f>
        <v>1</v>
      </c>
    </row>
    <row r="19" spans="1:26" ht="15.75" x14ac:dyDescent="0.35">
      <c r="P19" t="s">
        <v>143</v>
      </c>
      <c r="S19" s="48"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49"/>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0">
        <v>1</v>
      </c>
      <c r="K33" s="9" t="s">
        <v>148</v>
      </c>
      <c r="P33" s="51">
        <v>1000</v>
      </c>
      <c r="R33" s="1" t="s">
        <v>0</v>
      </c>
      <c r="T33" s="14" t="b">
        <v>1</v>
      </c>
      <c r="V33" s="1" t="s">
        <v>149</v>
      </c>
      <c r="X33" s="41"/>
      <c r="Y33" s="1" t="s">
        <v>6</v>
      </c>
    </row>
    <row r="34" spans="1:26" ht="15.75" x14ac:dyDescent="0.35">
      <c r="C34" t="s">
        <v>150</v>
      </c>
      <c r="P34" s="52">
        <v>1000</v>
      </c>
      <c r="R34" s="1" t="s">
        <v>9</v>
      </c>
      <c r="T34" s="14" t="b">
        <v>0</v>
      </c>
      <c r="V34" s="1" t="s">
        <v>151</v>
      </c>
    </row>
    <row r="35" spans="1:26" ht="15.75" x14ac:dyDescent="0.35">
      <c r="P35" s="53">
        <v>1000</v>
      </c>
      <c r="R35" s="1" t="s">
        <v>135</v>
      </c>
      <c r="T35" s="14" t="b">
        <v>1</v>
      </c>
      <c r="V35" s="1" t="s">
        <v>2</v>
      </c>
    </row>
    <row r="36" spans="1:26" ht="15.75" x14ac:dyDescent="0.35">
      <c r="P36" s="54">
        <v>1000</v>
      </c>
      <c r="R36" s="1" t="s">
        <v>10</v>
      </c>
      <c r="T36" s="55" t="b">
        <v>0</v>
      </c>
      <c r="V36" s="1" t="s">
        <v>3</v>
      </c>
    </row>
    <row r="37" spans="1:26" ht="15.75" x14ac:dyDescent="0.35">
      <c r="P37" s="40">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285" priority="25" stopIfTrue="1" operator="equal">
      <formula>TRUE</formula>
    </cfRule>
    <cfRule type="cellIs" dxfId="284" priority="26" stopIfTrue="1" operator="equal">
      <formula>FALSE</formula>
    </cfRule>
  </conditionalFormatting>
  <conditionalFormatting sqref="J3">
    <cfRule type="cellIs" dxfId="283" priority="22" operator="equal">
      <formula>"CHECK"</formula>
    </cfRule>
    <cfRule type="cellIs" dxfId="282" priority="23" stopIfTrue="1" operator="equal">
      <formula>"OK"</formula>
    </cfRule>
    <cfRule type="cellIs" dxfId="281" priority="24" stopIfTrue="1" operator="equal">
      <formula>"ERROR"</formula>
    </cfRule>
  </conditionalFormatting>
  <conditionalFormatting sqref="S18">
    <cfRule type="cellIs" dxfId="280" priority="31" stopIfTrue="1" operator="equal">
      <formula>TRUE</formula>
    </cfRule>
    <cfRule type="cellIs" dxfId="279" priority="32" stopIfTrue="1" operator="equal">
      <formula>FALSE</formula>
    </cfRule>
  </conditionalFormatting>
  <conditionalFormatting sqref="S17">
    <cfRule type="cellIs" dxfId="278" priority="19" operator="equal">
      <formula>"CHECK"</formula>
    </cfRule>
    <cfRule type="cellIs" dxfId="277" priority="20" stopIfTrue="1" operator="equal">
      <formula>"OK"</formula>
    </cfRule>
    <cfRule type="cellIs" dxfId="276" priority="21" stopIfTrue="1" operator="equal">
      <formula>"ERROR"</formula>
    </cfRule>
  </conditionalFormatting>
  <conditionalFormatting sqref="T33:T34">
    <cfRule type="cellIs" dxfId="275" priority="13" stopIfTrue="1" operator="equal">
      <formula>TRUE</formula>
    </cfRule>
    <cfRule type="cellIs" dxfId="274" priority="14" stopIfTrue="1" operator="equal">
      <formula>FALSE</formula>
    </cfRule>
  </conditionalFormatting>
  <conditionalFormatting sqref="T35">
    <cfRule type="cellIs" dxfId="273" priority="15" stopIfTrue="1" operator="equal">
      <formula>TRUE</formula>
    </cfRule>
    <cfRule type="cellIs" dxfId="272" priority="16" stopIfTrue="1" operator="equal">
      <formula>FALSE</formula>
    </cfRule>
  </conditionalFormatting>
  <conditionalFormatting sqref="T36">
    <cfRule type="cellIs" dxfId="271" priority="17" stopIfTrue="1" operator="equal">
      <formula>TRUE</formula>
    </cfRule>
    <cfRule type="cellIs" dxfId="270"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Espresso Machine</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L59"/>
  <sheetViews>
    <sheetView showGridLines="0" zoomScaleNormal="100" workbookViewId="0">
      <pane xSplit="14" ySplit="14" topLeftCell="O15" activePane="bottomRight" state="frozen"/>
      <selection pane="topRight" activeCell="O1" sqref="O1"/>
      <selection pane="bottomLeft" activeCell="A15" sqref="A15"/>
      <selection pane="bottomRight" activeCell="O20" sqref="O20"/>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x14ac:dyDescent="0.35">
      <c r="A2" t="str">
        <f>"Status: "&amp;ModelStatus.In</f>
        <v>Status: Draft Model</v>
      </c>
    </row>
    <row r="3" spans="1:25" x14ac:dyDescent="0.35">
      <c r="A3" t="str">
        <f ca="1">"Sheet: "&amp;RIGHT(CELL("filename",A$1),LEN(CELL("filename",A$1))-FIND("]",CELL("filename",A$1)))</f>
        <v>Sheet: Output</v>
      </c>
      <c r="J3" s="47" t="str">
        <f>Check.Master</f>
        <v>CHECK</v>
      </c>
      <c r="M3" s="56" t="s">
        <v>141</v>
      </c>
    </row>
    <row r="4" spans="1:25" x14ac:dyDescent="0.35">
      <c r="D4" t="s">
        <v>26</v>
      </c>
      <c r="J4" t="b">
        <f>AND(J15:J59,TRUE)</f>
        <v>1</v>
      </c>
      <c r="K4" s="9" t="str">
        <f ca="1">"ShCheck."&amp;RIGHT(CELL("filename",A$1),LEN(CELL("filename",A$1))-FIND("]",CELL("filename",A$1)))&amp;".Ca"</f>
        <v>ShCheck.Output.Ca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14" spans="1:2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5" x14ac:dyDescent="0.35"/>
    <row r="18" spans="2:25" x14ac:dyDescent="0.35"/>
    <row r="19" spans="2:25" ht="19.5" x14ac:dyDescent="0.35">
      <c r="B19" s="39" t="s">
        <v>156</v>
      </c>
    </row>
    <row r="20" spans="2:25" x14ac:dyDescent="0.35">
      <c r="D20" t="s">
        <v>159</v>
      </c>
      <c r="K20" s="43" t="str">
        <f t="shared" ref="K20:K36" si="5">CurrencyUnit.In</f>
        <v>JPY'000</v>
      </c>
      <c r="L20" s="44">
        <f t="shared" ref="L20:L36" si="6">SUM(O20:Y20)</f>
        <v>3932060.6873600003</v>
      </c>
      <c r="O20" s="70">
        <f>Calc!O42</f>
        <v>0</v>
      </c>
      <c r="P20" s="70">
        <f>Calc!P42</f>
        <v>0</v>
      </c>
      <c r="Q20" s="70">
        <f>Calc!Q42</f>
        <v>650000</v>
      </c>
      <c r="R20" s="70">
        <f>Calc!R42</f>
        <v>703040</v>
      </c>
      <c r="S20" s="70">
        <f>Calc!S42</f>
        <v>773344</v>
      </c>
      <c r="T20" s="70">
        <f>Calc!T42</f>
        <v>862770.68800000008</v>
      </c>
      <c r="U20" s="70">
        <f>Calc!U42</f>
        <v>942905.99936000013</v>
      </c>
      <c r="V20" s="70">
        <f>Calc!V42</f>
        <v>0</v>
      </c>
      <c r="W20" s="70">
        <f>Calc!W42</f>
        <v>0</v>
      </c>
      <c r="X20" s="70">
        <f>Calc!X42</f>
        <v>0</v>
      </c>
      <c r="Y20" s="70">
        <f>Calc!Y42</f>
        <v>0</v>
      </c>
    </row>
    <row r="21" spans="2:25" x14ac:dyDescent="0.35">
      <c r="D21" t="s">
        <v>160</v>
      </c>
      <c r="K21" s="43" t="str">
        <f t="shared" si="5"/>
        <v>JPY'000</v>
      </c>
      <c r="L21" s="44">
        <f t="shared" si="6"/>
        <v>1100</v>
      </c>
      <c r="O21" s="66">
        <v>100</v>
      </c>
      <c r="P21" s="57">
        <v>100</v>
      </c>
      <c r="Q21" s="57">
        <v>100</v>
      </c>
      <c r="R21" s="57">
        <v>100</v>
      </c>
      <c r="S21" s="57">
        <v>100</v>
      </c>
      <c r="T21" s="57">
        <v>100</v>
      </c>
      <c r="U21" s="57">
        <v>100</v>
      </c>
      <c r="V21" s="57">
        <v>100</v>
      </c>
      <c r="W21" s="57">
        <v>100</v>
      </c>
      <c r="X21" s="57">
        <v>100</v>
      </c>
      <c r="Y21" s="57">
        <v>100</v>
      </c>
    </row>
    <row r="22" spans="2:25" x14ac:dyDescent="0.35">
      <c r="D22" s="4" t="s">
        <v>167</v>
      </c>
      <c r="E22" s="5"/>
      <c r="F22" s="5"/>
      <c r="G22" s="5"/>
      <c r="H22" s="5"/>
      <c r="I22" s="5"/>
      <c r="J22" s="5"/>
      <c r="K22" s="45" t="str">
        <f t="shared" si="5"/>
        <v>JPY'000</v>
      </c>
      <c r="L22" s="46">
        <f t="shared" si="6"/>
        <v>3933160.6873600003</v>
      </c>
      <c r="M22" s="5"/>
      <c r="N22" s="5"/>
      <c r="O22" s="67">
        <f>SUM(O20:O21)</f>
        <v>100</v>
      </c>
      <c r="P22" s="67">
        <f t="shared" ref="P22:Y22" si="7">SUM(P20:P21)</f>
        <v>100</v>
      </c>
      <c r="Q22" s="67">
        <f t="shared" si="7"/>
        <v>650100</v>
      </c>
      <c r="R22" s="67">
        <f t="shared" si="7"/>
        <v>703140</v>
      </c>
      <c r="S22" s="67">
        <f t="shared" si="7"/>
        <v>773444</v>
      </c>
      <c r="T22" s="67">
        <f t="shared" si="7"/>
        <v>862870.68800000008</v>
      </c>
      <c r="U22" s="67">
        <f t="shared" si="7"/>
        <v>943005.99936000013</v>
      </c>
      <c r="V22" s="67">
        <f t="shared" si="7"/>
        <v>100</v>
      </c>
      <c r="W22" s="67">
        <f t="shared" si="7"/>
        <v>100</v>
      </c>
      <c r="X22" s="67">
        <f t="shared" si="7"/>
        <v>100</v>
      </c>
      <c r="Y22" s="67">
        <f t="shared" si="7"/>
        <v>100</v>
      </c>
    </row>
    <row r="23" spans="2:25" x14ac:dyDescent="0.35">
      <c r="D23" t="s">
        <v>164</v>
      </c>
      <c r="K23" s="43" t="str">
        <f t="shared" si="5"/>
        <v>JPY'000</v>
      </c>
      <c r="L23" s="44">
        <f t="shared" si="6"/>
        <v>-550</v>
      </c>
      <c r="O23" s="66">
        <v>-50</v>
      </c>
      <c r="P23" s="57">
        <v>-50</v>
      </c>
      <c r="Q23" s="57">
        <v>-50</v>
      </c>
      <c r="R23" s="57">
        <v>-50</v>
      </c>
      <c r="S23" s="57">
        <v>-50</v>
      </c>
      <c r="T23" s="57">
        <v>-50</v>
      </c>
      <c r="U23" s="57">
        <v>-50</v>
      </c>
      <c r="V23" s="57">
        <v>-50</v>
      </c>
      <c r="W23" s="57">
        <v>-50</v>
      </c>
      <c r="X23" s="57">
        <v>-50</v>
      </c>
      <c r="Y23" s="57">
        <v>-50</v>
      </c>
    </row>
    <row r="24" spans="2:25" x14ac:dyDescent="0.35">
      <c r="D24" s="4" t="s">
        <v>168</v>
      </c>
      <c r="E24" s="5"/>
      <c r="F24" s="5"/>
      <c r="G24" s="5"/>
      <c r="H24" s="5"/>
      <c r="I24" s="5"/>
      <c r="J24" s="5"/>
      <c r="K24" s="45" t="str">
        <f t="shared" si="5"/>
        <v>JPY'000</v>
      </c>
      <c r="L24" s="46">
        <f t="shared" si="6"/>
        <v>3932610.6873600003</v>
      </c>
      <c r="M24" s="5"/>
      <c r="N24" s="5"/>
      <c r="O24" s="67">
        <f>SUM(O22:O23)</f>
        <v>50</v>
      </c>
      <c r="P24" s="67">
        <f>SUM(P22:P23)</f>
        <v>50</v>
      </c>
      <c r="Q24" s="67">
        <f>SUM(Q22:Q23)</f>
        <v>650050</v>
      </c>
      <c r="R24" s="67">
        <f>SUM(R22:R23)</f>
        <v>703090</v>
      </c>
      <c r="S24" s="67">
        <f t="shared" ref="S24" si="8">SUM(S22:S23)</f>
        <v>773394</v>
      </c>
      <c r="T24" s="67">
        <f t="shared" ref="T24" si="9">SUM(T22:T23)</f>
        <v>862820.68800000008</v>
      </c>
      <c r="U24" s="67">
        <f t="shared" ref="U24" si="10">SUM(U22:U23)</f>
        <v>942955.99936000013</v>
      </c>
      <c r="V24" s="67">
        <f t="shared" ref="V24" si="11">SUM(V22:V23)</f>
        <v>50</v>
      </c>
      <c r="W24" s="67">
        <f t="shared" ref="W24" si="12">SUM(W22:W23)</f>
        <v>50</v>
      </c>
      <c r="X24" s="67">
        <f t="shared" ref="X24" si="13">SUM(X22:X23)</f>
        <v>50</v>
      </c>
      <c r="Y24" s="67">
        <f t="shared" ref="Y24" si="14">SUM(Y22:Y23)</f>
        <v>50</v>
      </c>
    </row>
    <row r="25" spans="2:25" x14ac:dyDescent="0.35">
      <c r="D25" t="s">
        <v>161</v>
      </c>
      <c r="K25" s="43" t="str">
        <f t="shared" si="5"/>
        <v>JPY'000</v>
      </c>
      <c r="L25" s="44">
        <f t="shared" si="6"/>
        <v>-110</v>
      </c>
      <c r="O25" s="66">
        <v>-10</v>
      </c>
      <c r="P25" s="57">
        <v>-10</v>
      </c>
      <c r="Q25" s="57">
        <v>-10</v>
      </c>
      <c r="R25" s="57">
        <v>-10</v>
      </c>
      <c r="S25" s="57">
        <v>-10</v>
      </c>
      <c r="T25" s="57">
        <v>-10</v>
      </c>
      <c r="U25" s="57">
        <v>-10</v>
      </c>
      <c r="V25" s="57">
        <v>-10</v>
      </c>
      <c r="W25" s="57">
        <v>-10</v>
      </c>
      <c r="X25" s="57">
        <v>-10</v>
      </c>
      <c r="Y25" s="57">
        <v>-10</v>
      </c>
    </row>
    <row r="26" spans="2:25" x14ac:dyDescent="0.35">
      <c r="D26" t="s">
        <v>162</v>
      </c>
      <c r="K26" s="43" t="str">
        <f t="shared" si="5"/>
        <v>JPY'000</v>
      </c>
      <c r="L26" s="44">
        <f t="shared" si="6"/>
        <v>-110</v>
      </c>
      <c r="O26" s="66">
        <v>-10</v>
      </c>
      <c r="P26" s="57">
        <v>-10</v>
      </c>
      <c r="Q26" s="57">
        <v>-10</v>
      </c>
      <c r="R26" s="57">
        <v>-10</v>
      </c>
      <c r="S26" s="57">
        <v>-10</v>
      </c>
      <c r="T26" s="57">
        <v>-10</v>
      </c>
      <c r="U26" s="57">
        <v>-10</v>
      </c>
      <c r="V26" s="57">
        <v>-10</v>
      </c>
      <c r="W26" s="57">
        <v>-10</v>
      </c>
      <c r="X26" s="57">
        <v>-10</v>
      </c>
      <c r="Y26" s="57">
        <v>-10</v>
      </c>
    </row>
    <row r="27" spans="2:25" x14ac:dyDescent="0.35">
      <c r="D27" t="s">
        <v>163</v>
      </c>
      <c r="K27" s="43" t="str">
        <f t="shared" si="5"/>
        <v>JPY'000</v>
      </c>
      <c r="L27" s="44">
        <f t="shared" si="6"/>
        <v>-110</v>
      </c>
      <c r="O27" s="66">
        <v>-10</v>
      </c>
      <c r="P27" s="57">
        <v>-10</v>
      </c>
      <c r="Q27" s="57">
        <v>-10</v>
      </c>
      <c r="R27" s="57">
        <v>-10</v>
      </c>
      <c r="S27" s="57">
        <v>-10</v>
      </c>
      <c r="T27" s="57">
        <v>-10</v>
      </c>
      <c r="U27" s="57">
        <v>-10</v>
      </c>
      <c r="V27" s="57">
        <v>-10</v>
      </c>
      <c r="W27" s="57">
        <v>-10</v>
      </c>
      <c r="X27" s="57">
        <v>-10</v>
      </c>
      <c r="Y27" s="57">
        <v>-10</v>
      </c>
    </row>
    <row r="28" spans="2:25" x14ac:dyDescent="0.35">
      <c r="D28" t="s">
        <v>170</v>
      </c>
      <c r="K28" s="43" t="str">
        <f t="shared" si="5"/>
        <v>JPY'000</v>
      </c>
      <c r="L28" s="44">
        <f t="shared" si="6"/>
        <v>-110</v>
      </c>
      <c r="O28" s="66">
        <v>-10</v>
      </c>
      <c r="P28" s="57">
        <v>-10</v>
      </c>
      <c r="Q28" s="57">
        <v>-10</v>
      </c>
      <c r="R28" s="57">
        <v>-10</v>
      </c>
      <c r="S28" s="57">
        <v>-10</v>
      </c>
      <c r="T28" s="57">
        <v>-10</v>
      </c>
      <c r="U28" s="57">
        <v>-10</v>
      </c>
      <c r="V28" s="57">
        <v>-10</v>
      </c>
      <c r="W28" s="57">
        <v>-10</v>
      </c>
      <c r="X28" s="57">
        <v>-10</v>
      </c>
      <c r="Y28" s="57">
        <v>-10</v>
      </c>
    </row>
    <row r="29" spans="2:25" x14ac:dyDescent="0.35">
      <c r="D29" t="s">
        <v>165</v>
      </c>
      <c r="K29" s="43" t="str">
        <f t="shared" si="5"/>
        <v>JPY'000</v>
      </c>
      <c r="L29" s="44">
        <f t="shared" si="6"/>
        <v>-110</v>
      </c>
      <c r="O29" s="66">
        <v>-10</v>
      </c>
      <c r="P29" s="57">
        <v>-10</v>
      </c>
      <c r="Q29" s="57">
        <v>-10</v>
      </c>
      <c r="R29" s="57">
        <v>-10</v>
      </c>
      <c r="S29" s="57">
        <v>-10</v>
      </c>
      <c r="T29" s="57">
        <v>-10</v>
      </c>
      <c r="U29" s="57">
        <v>-10</v>
      </c>
      <c r="V29" s="57">
        <v>-10</v>
      </c>
      <c r="W29" s="57">
        <v>-10</v>
      </c>
      <c r="X29" s="57">
        <v>-10</v>
      </c>
      <c r="Y29" s="57">
        <v>-10</v>
      </c>
    </row>
    <row r="30" spans="2:25" x14ac:dyDescent="0.35">
      <c r="D30" t="s">
        <v>166</v>
      </c>
      <c r="K30" s="43" t="str">
        <f t="shared" si="5"/>
        <v>JPY'000</v>
      </c>
      <c r="L30" s="44">
        <f t="shared" si="6"/>
        <v>-110</v>
      </c>
      <c r="O30" s="66">
        <v>-10</v>
      </c>
      <c r="P30" s="57">
        <v>-10</v>
      </c>
      <c r="Q30" s="57">
        <v>-10</v>
      </c>
      <c r="R30" s="57">
        <v>-10</v>
      </c>
      <c r="S30" s="57">
        <v>-10</v>
      </c>
      <c r="T30" s="57">
        <v>-10</v>
      </c>
      <c r="U30" s="57">
        <v>-10</v>
      </c>
      <c r="V30" s="57">
        <v>-10</v>
      </c>
      <c r="W30" s="57">
        <v>-10</v>
      </c>
      <c r="X30" s="57">
        <v>-10</v>
      </c>
      <c r="Y30" s="57">
        <v>-10</v>
      </c>
    </row>
    <row r="31" spans="2:25" x14ac:dyDescent="0.35">
      <c r="D31" s="4" t="s">
        <v>171</v>
      </c>
      <c r="E31" s="5"/>
      <c r="F31" s="5"/>
      <c r="G31" s="5"/>
      <c r="H31" s="5"/>
      <c r="I31" s="5"/>
      <c r="J31" s="5"/>
      <c r="K31" s="45" t="str">
        <f t="shared" si="5"/>
        <v>JPY'000</v>
      </c>
      <c r="L31" s="46">
        <f t="shared" si="6"/>
        <v>3931950.6873600003</v>
      </c>
      <c r="M31" s="5"/>
      <c r="N31" s="5"/>
      <c r="O31" s="67">
        <f t="shared" ref="O31:Y31" si="15">SUM(O24:O30)</f>
        <v>-10</v>
      </c>
      <c r="P31" s="67">
        <f t="shared" si="15"/>
        <v>-10</v>
      </c>
      <c r="Q31" s="67">
        <f t="shared" si="15"/>
        <v>649990</v>
      </c>
      <c r="R31" s="67">
        <f t="shared" si="15"/>
        <v>703030</v>
      </c>
      <c r="S31" s="67">
        <f t="shared" si="15"/>
        <v>773334</v>
      </c>
      <c r="T31" s="67">
        <f t="shared" si="15"/>
        <v>862760.68800000008</v>
      </c>
      <c r="U31" s="67">
        <f t="shared" si="15"/>
        <v>942895.99936000013</v>
      </c>
      <c r="V31" s="67">
        <f t="shared" si="15"/>
        <v>-10</v>
      </c>
      <c r="W31" s="67">
        <f t="shared" si="15"/>
        <v>-10</v>
      </c>
      <c r="X31" s="67">
        <f t="shared" si="15"/>
        <v>-10</v>
      </c>
      <c r="Y31" s="67">
        <f t="shared" si="15"/>
        <v>-10</v>
      </c>
    </row>
    <row r="32" spans="2:25" x14ac:dyDescent="0.35">
      <c r="D32" t="s">
        <v>169</v>
      </c>
      <c r="K32" s="43" t="str">
        <f t="shared" si="5"/>
        <v>JPY'000</v>
      </c>
      <c r="L32" s="44">
        <f t="shared" si="6"/>
        <v>-110</v>
      </c>
      <c r="O32" s="66">
        <v>-10</v>
      </c>
      <c r="P32" s="57">
        <v>-10</v>
      </c>
      <c r="Q32" s="57">
        <v>-10</v>
      </c>
      <c r="R32" s="57">
        <v>-10</v>
      </c>
      <c r="S32" s="57">
        <v>-10</v>
      </c>
      <c r="T32" s="57">
        <v>-10</v>
      </c>
      <c r="U32" s="57">
        <v>-10</v>
      </c>
      <c r="V32" s="57">
        <v>-10</v>
      </c>
      <c r="W32" s="57">
        <v>-10</v>
      </c>
      <c r="X32" s="57">
        <v>-10</v>
      </c>
      <c r="Y32" s="57">
        <v>-10</v>
      </c>
    </row>
    <row r="33" spans="2:25" x14ac:dyDescent="0.35">
      <c r="D33" s="4" t="s">
        <v>157</v>
      </c>
      <c r="E33" s="5"/>
      <c r="F33" s="5"/>
      <c r="G33" s="5"/>
      <c r="H33" s="5"/>
      <c r="I33" s="5"/>
      <c r="J33" s="5"/>
      <c r="K33" s="45" t="str">
        <f t="shared" si="5"/>
        <v>JPY'000</v>
      </c>
      <c r="L33" s="46">
        <f t="shared" si="6"/>
        <v>3931840.6873600003</v>
      </c>
      <c r="M33" s="5"/>
      <c r="N33" s="5"/>
      <c r="O33" s="67">
        <f>SUM(O31:O32)</f>
        <v>-20</v>
      </c>
      <c r="P33" s="67">
        <f>SUM(P31:P32)</f>
        <v>-20</v>
      </c>
      <c r="Q33" s="67">
        <f>SUM(Q31:Q32)</f>
        <v>649980</v>
      </c>
      <c r="R33" s="67">
        <f t="shared" ref="R33" si="16">SUM(R31:R32)</f>
        <v>703020</v>
      </c>
      <c r="S33" s="67">
        <f t="shared" ref="S33" si="17">SUM(S31:S32)</f>
        <v>773324</v>
      </c>
      <c r="T33" s="67">
        <f t="shared" ref="T33" si="18">SUM(T31:T32)</f>
        <v>862750.68800000008</v>
      </c>
      <c r="U33" s="67">
        <f t="shared" ref="U33" si="19">SUM(U31:U32)</f>
        <v>942885.99936000013</v>
      </c>
      <c r="V33" s="67">
        <f t="shared" ref="V33" si="20">SUM(V31:V32)</f>
        <v>-20</v>
      </c>
      <c r="W33" s="67">
        <f t="shared" ref="W33" si="21">SUM(W31:W32)</f>
        <v>-20</v>
      </c>
      <c r="X33" s="67">
        <f t="shared" ref="X33" si="22">SUM(X31:X32)</f>
        <v>-20</v>
      </c>
      <c r="Y33" s="67">
        <f t="shared" ref="Y33" si="23">SUM(Y31:Y32)</f>
        <v>-20</v>
      </c>
    </row>
    <row r="34" spans="2:25" x14ac:dyDescent="0.35">
      <c r="D34" t="s">
        <v>178</v>
      </c>
      <c r="K34" s="43" t="str">
        <f t="shared" si="5"/>
        <v>JPY'000</v>
      </c>
      <c r="L34" s="44">
        <f t="shared" si="6"/>
        <v>-55</v>
      </c>
      <c r="O34" s="66">
        <v>-5</v>
      </c>
      <c r="P34" s="57">
        <v>-5</v>
      </c>
      <c r="Q34" s="57">
        <v>-5</v>
      </c>
      <c r="R34" s="57">
        <v>-5</v>
      </c>
      <c r="S34" s="57">
        <v>-5</v>
      </c>
      <c r="T34" s="57">
        <v>-5</v>
      </c>
      <c r="U34" s="57">
        <v>-5</v>
      </c>
      <c r="V34" s="57">
        <v>-5</v>
      </c>
      <c r="W34" s="57">
        <v>-5</v>
      </c>
      <c r="X34" s="57">
        <v>-5</v>
      </c>
      <c r="Y34" s="57">
        <v>-5</v>
      </c>
    </row>
    <row r="35" spans="2:25" x14ac:dyDescent="0.35">
      <c r="D35" t="s">
        <v>179</v>
      </c>
      <c r="K35" s="43" t="str">
        <f t="shared" si="5"/>
        <v>JPY'000</v>
      </c>
      <c r="L35" s="44">
        <f t="shared" si="6"/>
        <v>-55</v>
      </c>
      <c r="O35" s="66">
        <v>-5</v>
      </c>
      <c r="P35" s="57">
        <v>-5</v>
      </c>
      <c r="Q35" s="57">
        <v>-5</v>
      </c>
      <c r="R35" s="57">
        <v>-5</v>
      </c>
      <c r="S35" s="57">
        <v>-5</v>
      </c>
      <c r="T35" s="57">
        <v>-5</v>
      </c>
      <c r="U35" s="57">
        <v>-5</v>
      </c>
      <c r="V35" s="57">
        <v>-5</v>
      </c>
      <c r="W35" s="57">
        <v>-5</v>
      </c>
      <c r="X35" s="57">
        <v>-5</v>
      </c>
      <c r="Y35" s="57">
        <v>-5</v>
      </c>
    </row>
    <row r="36" spans="2:25" x14ac:dyDescent="0.35">
      <c r="D36" s="4" t="s">
        <v>158</v>
      </c>
      <c r="E36" s="5"/>
      <c r="F36" s="5"/>
      <c r="G36" s="5"/>
      <c r="H36" s="5"/>
      <c r="I36" s="5"/>
      <c r="J36" s="5"/>
      <c r="K36" s="45" t="str">
        <f t="shared" si="5"/>
        <v>JPY'000</v>
      </c>
      <c r="L36" s="46">
        <f t="shared" si="6"/>
        <v>3931730.6873600003</v>
      </c>
      <c r="M36" s="5"/>
      <c r="N36" s="5"/>
      <c r="O36" s="67">
        <f>SUM(O33:O35)</f>
        <v>-30</v>
      </c>
      <c r="P36" s="67">
        <f t="shared" ref="P36:Y36" si="24">SUM(P33:P35)</f>
        <v>-30</v>
      </c>
      <c r="Q36" s="67">
        <f t="shared" si="24"/>
        <v>649970</v>
      </c>
      <c r="R36" s="67">
        <f t="shared" si="24"/>
        <v>703010</v>
      </c>
      <c r="S36" s="67">
        <f t="shared" si="24"/>
        <v>773314</v>
      </c>
      <c r="T36" s="67">
        <f t="shared" si="24"/>
        <v>862740.68800000008</v>
      </c>
      <c r="U36" s="67">
        <f t="shared" si="24"/>
        <v>942875.99936000013</v>
      </c>
      <c r="V36" s="67">
        <f t="shared" si="24"/>
        <v>-30</v>
      </c>
      <c r="W36" s="67">
        <f t="shared" si="24"/>
        <v>-30</v>
      </c>
      <c r="X36" s="67">
        <f t="shared" si="24"/>
        <v>-30</v>
      </c>
      <c r="Y36" s="67">
        <f t="shared" si="24"/>
        <v>-30</v>
      </c>
    </row>
    <row r="37" spans="2:25" x14ac:dyDescent="0.35"/>
    <row r="38" spans="2:25" ht="19.5" x14ac:dyDescent="0.35">
      <c r="B38" s="39" t="s">
        <v>172</v>
      </c>
    </row>
    <row r="39" spans="2:25" x14ac:dyDescent="0.35">
      <c r="C39" s="8" t="s">
        <v>175</v>
      </c>
    </row>
    <row r="40" spans="2:25" x14ac:dyDescent="0.35">
      <c r="D40" t="s">
        <v>173</v>
      </c>
      <c r="K40" s="43" t="str">
        <f t="shared" ref="K40:K44" si="25">CurrencyUnit.In</f>
        <v>JPY'000</v>
      </c>
      <c r="L40" s="44"/>
      <c r="O40" s="66">
        <v>100</v>
      </c>
      <c r="P40" s="57">
        <v>100</v>
      </c>
      <c r="Q40" s="57">
        <v>100</v>
      </c>
      <c r="R40" s="57">
        <v>100</v>
      </c>
      <c r="S40" s="57">
        <v>100</v>
      </c>
      <c r="T40" s="57">
        <v>100</v>
      </c>
      <c r="U40" s="57">
        <v>100</v>
      </c>
      <c r="V40" s="57">
        <v>100</v>
      </c>
      <c r="W40" s="57">
        <v>100</v>
      </c>
      <c r="X40" s="57">
        <v>100</v>
      </c>
      <c r="Y40" s="57">
        <v>100</v>
      </c>
    </row>
    <row r="41" spans="2:25" x14ac:dyDescent="0.35">
      <c r="D41" t="s">
        <v>174</v>
      </c>
      <c r="K41" s="43" t="str">
        <f t="shared" si="25"/>
        <v>JPY'000</v>
      </c>
      <c r="L41" s="44"/>
      <c r="O41" s="66">
        <v>100</v>
      </c>
      <c r="P41" s="57">
        <v>100</v>
      </c>
      <c r="Q41" s="57">
        <v>100</v>
      </c>
      <c r="R41" s="57">
        <v>100</v>
      </c>
      <c r="S41" s="57">
        <v>100</v>
      </c>
      <c r="T41" s="57">
        <v>100</v>
      </c>
      <c r="U41" s="57">
        <v>100</v>
      </c>
      <c r="V41" s="57">
        <v>100</v>
      </c>
      <c r="W41" s="57">
        <v>100</v>
      </c>
      <c r="X41" s="57">
        <v>100</v>
      </c>
      <c r="Y41" s="57">
        <v>100</v>
      </c>
    </row>
    <row r="42" spans="2:25" x14ac:dyDescent="0.35">
      <c r="D42" t="s">
        <v>187</v>
      </c>
      <c r="K42" s="43" t="str">
        <f t="shared" si="25"/>
        <v>JPY'000</v>
      </c>
      <c r="L42" s="44"/>
      <c r="O42" s="66">
        <v>100</v>
      </c>
      <c r="P42" s="57">
        <v>100</v>
      </c>
      <c r="Q42" s="57">
        <v>100</v>
      </c>
      <c r="R42" s="57">
        <v>100</v>
      </c>
      <c r="S42" s="57">
        <v>100</v>
      </c>
      <c r="T42" s="57">
        <v>100</v>
      </c>
      <c r="U42" s="57">
        <v>100</v>
      </c>
      <c r="V42" s="57">
        <v>100</v>
      </c>
      <c r="W42" s="57">
        <v>100</v>
      </c>
      <c r="X42" s="57">
        <v>100</v>
      </c>
      <c r="Y42" s="57">
        <v>100</v>
      </c>
    </row>
    <row r="43" spans="2:25" x14ac:dyDescent="0.35">
      <c r="D43" t="s">
        <v>176</v>
      </c>
      <c r="K43" s="43" t="str">
        <f t="shared" si="25"/>
        <v>JPY'000</v>
      </c>
      <c r="L43" s="44"/>
      <c r="O43" s="66">
        <v>100</v>
      </c>
      <c r="P43" s="57">
        <v>100</v>
      </c>
      <c r="Q43" s="57">
        <v>100</v>
      </c>
      <c r="R43" s="57">
        <v>100</v>
      </c>
      <c r="S43" s="57">
        <v>100</v>
      </c>
      <c r="T43" s="57">
        <v>100</v>
      </c>
      <c r="U43" s="57">
        <v>100</v>
      </c>
      <c r="V43" s="57">
        <v>100</v>
      </c>
      <c r="W43" s="57">
        <v>100</v>
      </c>
      <c r="X43" s="57">
        <v>100</v>
      </c>
      <c r="Y43" s="57">
        <v>100</v>
      </c>
    </row>
    <row r="44" spans="2:25" x14ac:dyDescent="0.35">
      <c r="D44" t="s">
        <v>177</v>
      </c>
      <c r="K44" s="43" t="str">
        <f t="shared" si="25"/>
        <v>JPY'000</v>
      </c>
      <c r="L44" s="44"/>
      <c r="O44" s="66">
        <v>100</v>
      </c>
      <c r="P44" s="57">
        <v>100</v>
      </c>
      <c r="Q44" s="57">
        <v>100</v>
      </c>
      <c r="R44" s="57">
        <v>100</v>
      </c>
      <c r="S44" s="57">
        <v>100</v>
      </c>
      <c r="T44" s="57">
        <v>100</v>
      </c>
      <c r="U44" s="57">
        <v>100</v>
      </c>
      <c r="V44" s="57">
        <v>100</v>
      </c>
      <c r="W44" s="57">
        <v>100</v>
      </c>
      <c r="X44" s="57">
        <v>100</v>
      </c>
      <c r="Y44" s="57">
        <v>100</v>
      </c>
    </row>
    <row r="45" spans="2:25" x14ac:dyDescent="0.35">
      <c r="D45" s="4" t="s">
        <v>175</v>
      </c>
      <c r="E45" s="5"/>
      <c r="F45" s="5"/>
      <c r="G45" s="5"/>
      <c r="H45" s="5"/>
      <c r="I45" s="5"/>
      <c r="J45" s="5"/>
      <c r="K45" s="45" t="str">
        <f t="shared" ref="K45" si="26">CurrencyUnit.In</f>
        <v>JPY'000</v>
      </c>
      <c r="L45" s="46"/>
      <c r="M45" s="5"/>
      <c r="N45" s="5"/>
      <c r="O45" s="67">
        <f>SUM(O40:O44)</f>
        <v>500</v>
      </c>
      <c r="P45" s="67">
        <f t="shared" ref="P45:Y45" si="27">SUM(P40:P44)</f>
        <v>500</v>
      </c>
      <c r="Q45" s="67">
        <f t="shared" si="27"/>
        <v>500</v>
      </c>
      <c r="R45" s="67">
        <f t="shared" si="27"/>
        <v>500</v>
      </c>
      <c r="S45" s="67">
        <f t="shared" si="27"/>
        <v>500</v>
      </c>
      <c r="T45" s="67">
        <f t="shared" si="27"/>
        <v>500</v>
      </c>
      <c r="U45" s="67">
        <f t="shared" si="27"/>
        <v>500</v>
      </c>
      <c r="V45" s="67">
        <f t="shared" si="27"/>
        <v>500</v>
      </c>
      <c r="W45" s="67">
        <f t="shared" si="27"/>
        <v>500</v>
      </c>
      <c r="X45" s="67">
        <f t="shared" si="27"/>
        <v>500</v>
      </c>
      <c r="Y45" s="67">
        <f t="shared" si="27"/>
        <v>500</v>
      </c>
    </row>
    <row r="46" spans="2:25" x14ac:dyDescent="0.35"/>
    <row r="47" spans="2:25" x14ac:dyDescent="0.35">
      <c r="C47" s="8" t="s">
        <v>182</v>
      </c>
    </row>
    <row r="48" spans="2:25" x14ac:dyDescent="0.35">
      <c r="D48" t="s">
        <v>180</v>
      </c>
      <c r="K48" s="43" t="str">
        <f t="shared" ref="K48:K51" si="28">CurrencyUnit.In</f>
        <v>JPY'000</v>
      </c>
      <c r="L48" s="44"/>
      <c r="O48" s="66">
        <v>100</v>
      </c>
      <c r="P48" s="57">
        <v>100</v>
      </c>
      <c r="Q48" s="57">
        <v>100</v>
      </c>
      <c r="R48" s="57">
        <v>100</v>
      </c>
      <c r="S48" s="57">
        <v>100</v>
      </c>
      <c r="T48" s="57">
        <v>100</v>
      </c>
      <c r="U48" s="57">
        <v>100</v>
      </c>
      <c r="V48" s="57">
        <v>100</v>
      </c>
      <c r="W48" s="57">
        <v>100</v>
      </c>
      <c r="X48" s="57">
        <v>100</v>
      </c>
      <c r="Y48" s="57">
        <v>100</v>
      </c>
    </row>
    <row r="49" spans="1:49" x14ac:dyDescent="0.35">
      <c r="D49" t="s">
        <v>183</v>
      </c>
      <c r="K49" s="43" t="str">
        <f t="shared" si="28"/>
        <v>JPY'000</v>
      </c>
      <c r="L49" s="44"/>
      <c r="O49" s="68"/>
      <c r="P49" s="69"/>
      <c r="Q49" s="69"/>
      <c r="R49" s="69"/>
      <c r="S49" s="69"/>
      <c r="T49" s="69"/>
      <c r="U49" s="69"/>
      <c r="V49" s="69"/>
      <c r="W49" s="69"/>
      <c r="X49" s="69"/>
      <c r="Y49" s="69"/>
    </row>
    <row r="50" spans="1:49" x14ac:dyDescent="0.35">
      <c r="D50" t="s">
        <v>181</v>
      </c>
      <c r="K50" s="43" t="str">
        <f t="shared" si="28"/>
        <v>JPY'000</v>
      </c>
      <c r="L50" s="44"/>
      <c r="O50" s="66">
        <v>100</v>
      </c>
      <c r="P50" s="57">
        <v>100</v>
      </c>
      <c r="Q50" s="57">
        <v>100</v>
      </c>
      <c r="R50" s="57">
        <v>100</v>
      </c>
      <c r="S50" s="57">
        <v>100</v>
      </c>
      <c r="T50" s="57">
        <v>100</v>
      </c>
      <c r="U50" s="57">
        <v>100</v>
      </c>
      <c r="V50" s="57">
        <v>100</v>
      </c>
      <c r="W50" s="57">
        <v>100</v>
      </c>
      <c r="X50" s="57">
        <v>100</v>
      </c>
      <c r="Y50" s="57">
        <v>100</v>
      </c>
    </row>
    <row r="51" spans="1:49" x14ac:dyDescent="0.35">
      <c r="D51" s="4" t="s">
        <v>182</v>
      </c>
      <c r="E51" s="5"/>
      <c r="F51" s="5"/>
      <c r="G51" s="5"/>
      <c r="H51" s="5"/>
      <c r="I51" s="5"/>
      <c r="J51" s="5"/>
      <c r="K51" s="45" t="str">
        <f t="shared" si="28"/>
        <v>JPY'000</v>
      </c>
      <c r="L51" s="46"/>
      <c r="M51" s="5"/>
      <c r="N51" s="5"/>
      <c r="O51" s="67">
        <f>SUM(O48:O50)</f>
        <v>200</v>
      </c>
      <c r="P51" s="67">
        <f t="shared" ref="P51:Y51" si="29">SUM(P48:P50)</f>
        <v>200</v>
      </c>
      <c r="Q51" s="67">
        <f t="shared" si="29"/>
        <v>200</v>
      </c>
      <c r="R51" s="67">
        <f t="shared" si="29"/>
        <v>200</v>
      </c>
      <c r="S51" s="67">
        <f t="shared" si="29"/>
        <v>200</v>
      </c>
      <c r="T51" s="67">
        <f t="shared" si="29"/>
        <v>200</v>
      </c>
      <c r="U51" s="67">
        <f t="shared" si="29"/>
        <v>200</v>
      </c>
      <c r="V51" s="67">
        <f t="shared" si="29"/>
        <v>200</v>
      </c>
      <c r="W51" s="67">
        <f t="shared" si="29"/>
        <v>200</v>
      </c>
      <c r="X51" s="67">
        <f t="shared" si="29"/>
        <v>200</v>
      </c>
      <c r="Y51" s="67">
        <f t="shared" si="29"/>
        <v>200</v>
      </c>
    </row>
    <row r="52" spans="1:49" x14ac:dyDescent="0.35"/>
    <row r="53" spans="1:49" x14ac:dyDescent="0.35">
      <c r="C53" s="8" t="s">
        <v>184</v>
      </c>
    </row>
    <row r="54" spans="1:49" x14ac:dyDescent="0.35">
      <c r="D54" t="s">
        <v>185</v>
      </c>
      <c r="K54" s="43" t="str">
        <f t="shared" ref="K54:K56" si="30">CurrencyUnit.In</f>
        <v>JPY'000</v>
      </c>
      <c r="L54" s="44"/>
      <c r="O54" s="66">
        <v>100</v>
      </c>
      <c r="P54" s="57">
        <v>100</v>
      </c>
      <c r="Q54" s="57">
        <v>100</v>
      </c>
      <c r="R54" s="57">
        <v>100</v>
      </c>
      <c r="S54" s="57">
        <v>100</v>
      </c>
      <c r="T54" s="57">
        <v>100</v>
      </c>
      <c r="U54" s="57">
        <v>100</v>
      </c>
      <c r="V54" s="57">
        <v>100</v>
      </c>
      <c r="W54" s="57">
        <v>100</v>
      </c>
      <c r="X54" s="57">
        <v>100</v>
      </c>
      <c r="Y54" s="57">
        <v>100</v>
      </c>
    </row>
    <row r="55" spans="1:49" x14ac:dyDescent="0.35">
      <c r="D55" t="s">
        <v>186</v>
      </c>
      <c r="K55" s="43" t="str">
        <f t="shared" si="30"/>
        <v>JPY'000</v>
      </c>
      <c r="L55" s="44"/>
      <c r="O55" s="66">
        <v>100</v>
      </c>
      <c r="P55" s="57">
        <v>100</v>
      </c>
      <c r="Q55" s="57">
        <v>100</v>
      </c>
      <c r="R55" s="57">
        <v>100</v>
      </c>
      <c r="S55" s="57">
        <v>100</v>
      </c>
      <c r="T55" s="57">
        <v>100</v>
      </c>
      <c r="U55" s="57">
        <v>100</v>
      </c>
      <c r="V55" s="57">
        <v>100</v>
      </c>
      <c r="W55" s="57">
        <v>100</v>
      </c>
      <c r="X55" s="57">
        <v>100</v>
      </c>
      <c r="Y55" s="57">
        <v>100</v>
      </c>
    </row>
    <row r="56" spans="1:49" x14ac:dyDescent="0.35">
      <c r="D56" s="4" t="s">
        <v>184</v>
      </c>
      <c r="E56" s="5"/>
      <c r="F56" s="5"/>
      <c r="G56" s="5"/>
      <c r="H56" s="5"/>
      <c r="I56" s="5"/>
      <c r="J56" s="5"/>
      <c r="K56" s="45" t="str">
        <f t="shared" si="30"/>
        <v>JPY'000</v>
      </c>
      <c r="L56" s="46"/>
      <c r="M56" s="5"/>
      <c r="N56" s="5"/>
      <c r="O56" s="67">
        <f>SUM(O54:O55)</f>
        <v>200</v>
      </c>
      <c r="P56" s="67">
        <f>SUM(P54:P55)</f>
        <v>200</v>
      </c>
      <c r="Q56" s="67">
        <f>SUM(Q54:Q55)</f>
        <v>200</v>
      </c>
      <c r="R56" s="67">
        <f t="shared" ref="R56:Y56" si="31">SUM(R54:R55)</f>
        <v>200</v>
      </c>
      <c r="S56" s="67">
        <f t="shared" si="31"/>
        <v>200</v>
      </c>
      <c r="T56" s="67">
        <f t="shared" si="31"/>
        <v>200</v>
      </c>
      <c r="U56" s="67">
        <f t="shared" si="31"/>
        <v>200</v>
      </c>
      <c r="V56" s="67">
        <f t="shared" si="31"/>
        <v>200</v>
      </c>
      <c r="W56" s="67">
        <f t="shared" si="31"/>
        <v>200</v>
      </c>
      <c r="X56" s="67">
        <f t="shared" si="31"/>
        <v>200</v>
      </c>
      <c r="Y56" s="67">
        <f t="shared" si="31"/>
        <v>200</v>
      </c>
    </row>
    <row r="57" spans="1:49" x14ac:dyDescent="0.35"/>
    <row r="58" spans="1:49" x14ac:dyDescent="0.35"/>
    <row r="59" spans="1:49" ht="20.25" thickBot="1" x14ac:dyDescent="0.4">
      <c r="A59" s="10" t="s">
        <v>51</v>
      </c>
      <c r="B59" s="10"/>
      <c r="C59" s="10"/>
      <c r="D59" s="10"/>
      <c r="E59" s="10"/>
      <c r="F59" s="10"/>
      <c r="G59" s="10"/>
      <c r="H59" s="10"/>
      <c r="I59" s="10"/>
      <c r="J59" s="10"/>
      <c r="K59" s="10"/>
      <c r="L59" s="10"/>
      <c r="M59" s="10"/>
      <c r="N59" s="10"/>
      <c r="O59" s="59"/>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sheetData>
  <phoneticPr fontId="3"/>
  <conditionalFormatting sqref="O5:Y5">
    <cfRule type="expression" dxfId="269" priority="38">
      <formula>O5="Fcst"</formula>
    </cfRule>
    <cfRule type="expression" dxfId="268" priority="39">
      <formula>O5="Act"</formula>
    </cfRule>
  </conditionalFormatting>
  <conditionalFormatting sqref="J4">
    <cfRule type="expression" dxfId="267" priority="36">
      <formula>J4=TRUE</formula>
    </cfRule>
    <cfRule type="expression" dxfId="266" priority="37">
      <formula>J4=FALSE</formula>
    </cfRule>
  </conditionalFormatting>
  <conditionalFormatting sqref="J3">
    <cfRule type="cellIs" dxfId="265" priority="33" operator="equal">
      <formula>"CHECK"</formula>
    </cfRule>
    <cfRule type="cellIs" dxfId="264" priority="34" stopIfTrue="1" operator="equal">
      <formula>"OK"</formula>
    </cfRule>
    <cfRule type="cellIs" dxfId="263" priority="35" stopIfTrue="1" operator="equal">
      <formula>"ERROR"</formula>
    </cfRule>
  </conditionalFormatting>
  <conditionalFormatting sqref="X5">
    <cfRule type="expression" dxfId="262" priority="15">
      <formula>X5="Fcst"</formula>
    </cfRule>
    <cfRule type="expression" dxfId="261" priority="16">
      <formula>X5="Act"</formula>
    </cfRule>
  </conditionalFormatting>
  <conditionalFormatting sqref="V5:W5">
    <cfRule type="expression" dxfId="260" priority="13">
      <formula>V5="Fcst"</formula>
    </cfRule>
    <cfRule type="expression" dxfId="259" priority="14">
      <formula>V5="Act"</formula>
    </cfRule>
  </conditionalFormatting>
  <conditionalFormatting sqref="W5">
    <cfRule type="expression" dxfId="258" priority="11">
      <formula>W5="Fcst"</formula>
    </cfRule>
    <cfRule type="expression" dxfId="257" priority="12">
      <formula>W5="Act"</formula>
    </cfRule>
  </conditionalFormatting>
  <conditionalFormatting sqref="U5">
    <cfRule type="expression" dxfId="256" priority="9">
      <formula>U5="Fcst"</formula>
    </cfRule>
    <cfRule type="expression" dxfId="255" priority="10">
      <formula>U5="Act"</formula>
    </cfRule>
  </conditionalFormatting>
  <conditionalFormatting sqref="T5">
    <cfRule type="expression" dxfId="254" priority="7">
      <formula>T5="Fcst"</formula>
    </cfRule>
    <cfRule type="expression" dxfId="253" priority="8">
      <formula>T5="Act"</formula>
    </cfRule>
  </conditionalFormatting>
  <conditionalFormatting sqref="R5:S5">
    <cfRule type="expression" dxfId="252" priority="5">
      <formula>R5="Fcst"</formula>
    </cfRule>
    <cfRule type="expression" dxfId="251" priority="6">
      <formula>R5="Act"</formula>
    </cfRule>
  </conditionalFormatting>
  <conditionalFormatting sqref="S5">
    <cfRule type="expression" dxfId="250" priority="3">
      <formula>S5="Fcst"</formula>
    </cfRule>
    <cfRule type="expression" dxfId="249" priority="4">
      <formula>S5="Act"</formula>
    </cfRule>
  </conditionalFormatting>
  <conditionalFormatting sqref="Q5">
    <cfRule type="expression" dxfId="248" priority="1">
      <formula>Q5="Fcst"</formula>
    </cfRule>
    <cfRule type="expression" dxfId="247" priority="2">
      <formula>Q5="Act"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AC7E-4179-4473-9C29-70DA63CBC51C}">
  <sheetPr codeName="Sheet8">
    <pageSetUpPr fitToPage="1"/>
  </sheetPr>
  <dimension ref="A1:CL66"/>
  <sheetViews>
    <sheetView showGridLines="0" tabSelected="1" zoomScaleNormal="100" workbookViewId="0">
      <pane xSplit="14" ySplit="14" topLeftCell="O15" activePane="bottomRight" state="frozen"/>
      <selection pane="topRight" activeCell="O1" sqref="O1"/>
      <selection pane="bottomLeft" activeCell="A15" sqref="A15"/>
      <selection pane="bottomRight" activeCell="O24" sqref="O24"/>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Calc</v>
      </c>
      <c r="J3" s="47" t="str">
        <f>Check.Master</f>
        <v>CHECK</v>
      </c>
      <c r="M3" s="56" t="s">
        <v>141</v>
      </c>
    </row>
    <row r="4" spans="1:25" ht="15.75" x14ac:dyDescent="0.35">
      <c r="D4" t="s">
        <v>26</v>
      </c>
      <c r="J4" t="b">
        <f>AND(J15:J61,TRUE)</f>
        <v>1</v>
      </c>
      <c r="K4" s="9" t="str">
        <f ca="1">"ShCheck."&amp;RIGHT(CELL("filename",A$1),LEN(CELL("filename",A$1))-FIND("]",CELL("filename",A$1)))&amp;".Ca"</f>
        <v>ShCheck.Calc.Ca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5" ht="15.75" x14ac:dyDescent="0.35"/>
    <row r="18" spans="2:25" ht="15.75" x14ac:dyDescent="0.35"/>
    <row r="19" spans="2:25" ht="19.5" x14ac:dyDescent="0.35">
      <c r="B19" s="39" t="s">
        <v>188</v>
      </c>
    </row>
    <row r="20" spans="2:25" ht="15.75" x14ac:dyDescent="0.35">
      <c r="C20" s="8" t="s">
        <v>195</v>
      </c>
    </row>
    <row r="21" spans="2:25" ht="15.75" x14ac:dyDescent="0.35">
      <c r="D21" t="s">
        <v>199</v>
      </c>
      <c r="K21" s="43" t="s">
        <v>8</v>
      </c>
      <c r="L21" s="44"/>
      <c r="O21" s="66" t="b">
        <v>0</v>
      </c>
      <c r="P21" s="66" t="b">
        <v>0</v>
      </c>
      <c r="Q21" s="66" t="b">
        <v>1</v>
      </c>
      <c r="R21" s="66" t="b">
        <v>0</v>
      </c>
      <c r="S21" s="66" t="b">
        <v>0</v>
      </c>
      <c r="T21" s="66" t="b">
        <v>0</v>
      </c>
      <c r="U21" s="66" t="b">
        <v>0</v>
      </c>
      <c r="V21" s="66" t="b">
        <v>0</v>
      </c>
      <c r="W21" s="66" t="b">
        <v>0</v>
      </c>
      <c r="X21" s="66" t="b">
        <v>0</v>
      </c>
      <c r="Y21" s="66" t="b">
        <v>0</v>
      </c>
    </row>
    <row r="22" spans="2:25" ht="15.75" x14ac:dyDescent="0.35">
      <c r="D22" t="s">
        <v>200</v>
      </c>
      <c r="K22" s="43" t="s">
        <v>8</v>
      </c>
      <c r="L22" s="44"/>
      <c r="O22" s="66" t="b">
        <v>0</v>
      </c>
      <c r="P22" s="66" t="b">
        <v>0</v>
      </c>
      <c r="Q22" s="66" t="b">
        <v>1</v>
      </c>
      <c r="R22" s="66" t="b">
        <v>1</v>
      </c>
      <c r="S22" s="66" t="b">
        <v>1</v>
      </c>
      <c r="T22" s="66" t="b">
        <v>1</v>
      </c>
      <c r="U22" s="66" t="b">
        <v>1</v>
      </c>
      <c r="V22" s="66" t="b">
        <v>0</v>
      </c>
      <c r="W22" s="66" t="b">
        <v>0</v>
      </c>
      <c r="X22" s="66" t="b">
        <v>0</v>
      </c>
      <c r="Y22" s="66" t="b">
        <v>0</v>
      </c>
    </row>
    <row r="23" spans="2:25" ht="15.75" x14ac:dyDescent="0.35">
      <c r="D23" t="s">
        <v>197</v>
      </c>
      <c r="K23" s="43" t="s">
        <v>44</v>
      </c>
      <c r="L23" s="44"/>
      <c r="M23" s="74">
        <f>Input!M19</f>
        <v>5000</v>
      </c>
    </row>
    <row r="24" spans="2:25" ht="15.75" x14ac:dyDescent="0.35">
      <c r="D24" t="s">
        <v>198</v>
      </c>
      <c r="K24" s="43" t="s">
        <v>44</v>
      </c>
      <c r="L24" s="44"/>
      <c r="O24" s="77">
        <f>Input!O20</f>
        <v>0</v>
      </c>
      <c r="P24" s="77">
        <f>Input!P20</f>
        <v>0</v>
      </c>
      <c r="Q24" s="77">
        <f>Input!Q20</f>
        <v>100</v>
      </c>
      <c r="R24" s="77">
        <f>Input!R20</f>
        <v>200</v>
      </c>
      <c r="S24" s="77">
        <f>Input!S20</f>
        <v>300</v>
      </c>
      <c r="T24" s="77">
        <f>Input!T20</f>
        <v>400</v>
      </c>
      <c r="U24" s="77">
        <f>Input!U20</f>
        <v>300</v>
      </c>
      <c r="V24" s="77">
        <f>Input!V20</f>
        <v>0</v>
      </c>
      <c r="W24" s="77">
        <f>Input!W20</f>
        <v>0</v>
      </c>
      <c r="X24" s="77">
        <f>Input!X20</f>
        <v>0</v>
      </c>
      <c r="Y24" s="77">
        <f>Input!Y20</f>
        <v>0</v>
      </c>
    </row>
    <row r="25" spans="2:25" ht="15.75" x14ac:dyDescent="0.35">
      <c r="D25" s="4" t="s">
        <v>195</v>
      </c>
      <c r="E25" s="5"/>
      <c r="F25" s="5"/>
      <c r="G25" s="5"/>
      <c r="H25" s="5"/>
      <c r="I25" s="5"/>
      <c r="J25" s="5"/>
      <c r="K25" s="45" t="s">
        <v>191</v>
      </c>
      <c r="L25" s="46"/>
      <c r="M25" s="5"/>
      <c r="N25" s="71">
        <v>0</v>
      </c>
      <c r="O25" s="67">
        <f t="shared" ref="O25:T25" si="5">IF(O21,$M23,IF(O22,N25+O24,0))</f>
        <v>0</v>
      </c>
      <c r="P25" s="67">
        <f t="shared" si="5"/>
        <v>0</v>
      </c>
      <c r="Q25" s="67">
        <f t="shared" si="5"/>
        <v>5000</v>
      </c>
      <c r="R25" s="67">
        <f t="shared" si="5"/>
        <v>5200</v>
      </c>
      <c r="S25" s="67">
        <f t="shared" si="5"/>
        <v>5500</v>
      </c>
      <c r="T25" s="67">
        <f t="shared" si="5"/>
        <v>5900</v>
      </c>
      <c r="U25" s="67">
        <f t="shared" ref="U25:Y25" si="6">IF(U21,$M23,IF(U22,T25+U24,0))</f>
        <v>6200</v>
      </c>
      <c r="V25" s="67">
        <f t="shared" si="6"/>
        <v>0</v>
      </c>
      <c r="W25" s="67">
        <f t="shared" si="6"/>
        <v>0</v>
      </c>
      <c r="X25" s="67">
        <f t="shared" si="6"/>
        <v>0</v>
      </c>
      <c r="Y25" s="67">
        <f t="shared" si="6"/>
        <v>0</v>
      </c>
    </row>
    <row r="26" spans="2:25" ht="15.75" x14ac:dyDescent="0.35"/>
    <row r="27" spans="2:25" ht="15.75" x14ac:dyDescent="0.35">
      <c r="C27" s="8" t="s">
        <v>189</v>
      </c>
    </row>
    <row r="28" spans="2:25" ht="15.75" x14ac:dyDescent="0.35">
      <c r="D28" t="s">
        <v>195</v>
      </c>
      <c r="K28" s="43" t="s">
        <v>44</v>
      </c>
      <c r="L28" s="44">
        <f>SUM(O28:Y28)</f>
        <v>27800</v>
      </c>
      <c r="O28" s="70">
        <f>O25</f>
        <v>0</v>
      </c>
      <c r="P28" s="70">
        <f t="shared" ref="P28:Y28" si="7">P25</f>
        <v>0</v>
      </c>
      <c r="Q28" s="70">
        <f t="shared" si="7"/>
        <v>5000</v>
      </c>
      <c r="R28" s="70">
        <f t="shared" si="7"/>
        <v>5200</v>
      </c>
      <c r="S28" s="70">
        <f t="shared" si="7"/>
        <v>5500</v>
      </c>
      <c r="T28" s="70">
        <f t="shared" si="7"/>
        <v>5900</v>
      </c>
      <c r="U28" s="70">
        <f t="shared" si="7"/>
        <v>6200</v>
      </c>
      <c r="V28" s="70">
        <f t="shared" si="7"/>
        <v>0</v>
      </c>
      <c r="W28" s="70">
        <f t="shared" si="7"/>
        <v>0</v>
      </c>
      <c r="X28" s="70">
        <f t="shared" si="7"/>
        <v>0</v>
      </c>
      <c r="Y28" s="70">
        <f t="shared" si="7"/>
        <v>0</v>
      </c>
    </row>
    <row r="29" spans="2:25" ht="15.75" x14ac:dyDescent="0.35">
      <c r="D29" t="s">
        <v>196</v>
      </c>
      <c r="K29" s="43" t="s">
        <v>194</v>
      </c>
      <c r="L29" s="44"/>
      <c r="M29" s="75">
        <f>Input!M21</f>
        <v>0.65</v>
      </c>
    </row>
    <row r="30" spans="2:25" ht="15.75" x14ac:dyDescent="0.35">
      <c r="D30" s="4" t="s">
        <v>190</v>
      </c>
      <c r="E30" s="5"/>
      <c r="F30" s="5"/>
      <c r="G30" s="5"/>
      <c r="H30" s="5"/>
      <c r="I30" s="5"/>
      <c r="J30" s="5"/>
      <c r="K30" s="45" t="s">
        <v>44</v>
      </c>
      <c r="L30" s="46">
        <f>SUM(O30:Y30)</f>
        <v>18070</v>
      </c>
      <c r="M30" s="5"/>
      <c r="N30" s="5"/>
      <c r="O30" s="67">
        <f t="shared" ref="O30:V30" si="8">O28*$M29</f>
        <v>0</v>
      </c>
      <c r="P30" s="67">
        <f t="shared" si="8"/>
        <v>0</v>
      </c>
      <c r="Q30" s="67">
        <f t="shared" si="8"/>
        <v>3250</v>
      </c>
      <c r="R30" s="67">
        <f t="shared" si="8"/>
        <v>3380</v>
      </c>
      <c r="S30" s="67">
        <f t="shared" si="8"/>
        <v>3575</v>
      </c>
      <c r="T30" s="67">
        <f t="shared" si="8"/>
        <v>3835</v>
      </c>
      <c r="U30" s="67">
        <f t="shared" si="8"/>
        <v>4030</v>
      </c>
      <c r="V30" s="67">
        <f t="shared" si="8"/>
        <v>0</v>
      </c>
      <c r="W30" s="67">
        <f t="shared" ref="W30:Y30" si="9">W28*$M29</f>
        <v>0</v>
      </c>
      <c r="X30" s="67">
        <f t="shared" si="9"/>
        <v>0</v>
      </c>
      <c r="Y30" s="67">
        <f t="shared" si="9"/>
        <v>0</v>
      </c>
    </row>
    <row r="31" spans="2:25" ht="15.75" x14ac:dyDescent="0.35"/>
    <row r="32" spans="2:25" ht="15.75" x14ac:dyDescent="0.35">
      <c r="C32" s="8" t="s">
        <v>189</v>
      </c>
    </row>
    <row r="33" spans="3:25" ht="15.75" x14ac:dyDescent="0.35">
      <c r="D33" t="s">
        <v>199</v>
      </c>
      <c r="K33" s="43" t="s">
        <v>8</v>
      </c>
      <c r="L33" s="44"/>
      <c r="O33" s="66" t="b">
        <v>0</v>
      </c>
      <c r="P33" s="66" t="b">
        <v>0</v>
      </c>
      <c r="Q33" s="66" t="b">
        <v>1</v>
      </c>
      <c r="R33" s="66" t="b">
        <v>0</v>
      </c>
      <c r="S33" s="66" t="b">
        <v>0</v>
      </c>
      <c r="T33" s="66" t="b">
        <v>0</v>
      </c>
      <c r="U33" s="66" t="b">
        <v>0</v>
      </c>
      <c r="V33" s="66" t="b">
        <v>0</v>
      </c>
      <c r="W33" s="66" t="b">
        <v>0</v>
      </c>
      <c r="X33" s="66" t="b">
        <v>0</v>
      </c>
      <c r="Y33" s="66" t="b">
        <v>0</v>
      </c>
    </row>
    <row r="34" spans="3:25" ht="15.75" x14ac:dyDescent="0.35">
      <c r="D34" t="s">
        <v>200</v>
      </c>
      <c r="K34" s="43" t="s">
        <v>8</v>
      </c>
      <c r="L34" s="44"/>
      <c r="O34" s="66" t="b">
        <v>0</v>
      </c>
      <c r="P34" s="66" t="b">
        <v>0</v>
      </c>
      <c r="Q34" s="66" t="b">
        <v>1</v>
      </c>
      <c r="R34" s="66" t="b">
        <v>1</v>
      </c>
      <c r="S34" s="66" t="b">
        <v>1</v>
      </c>
      <c r="T34" s="66" t="b">
        <v>1</v>
      </c>
      <c r="U34" s="66" t="b">
        <v>1</v>
      </c>
      <c r="V34" s="66" t="b">
        <v>0</v>
      </c>
      <c r="W34" s="66" t="b">
        <v>0</v>
      </c>
      <c r="X34" s="66" t="b">
        <v>0</v>
      </c>
      <c r="Y34" s="66" t="b">
        <v>0</v>
      </c>
    </row>
    <row r="35" spans="3:25" ht="15.75" x14ac:dyDescent="0.35">
      <c r="D35" t="s">
        <v>192</v>
      </c>
      <c r="K35" s="43" t="str">
        <f t="shared" ref="K35:K37" si="10">CurrencyUnit.In</f>
        <v>JPY'000</v>
      </c>
      <c r="L35" s="44"/>
      <c r="M35" s="74">
        <f>Input!M22</f>
        <v>200</v>
      </c>
    </row>
    <row r="36" spans="3:25" ht="15.75" x14ac:dyDescent="0.35">
      <c r="D36" t="s">
        <v>193</v>
      </c>
      <c r="K36" s="43" t="s">
        <v>194</v>
      </c>
      <c r="L36" s="44"/>
      <c r="M36" s="75">
        <f>Input!M23</f>
        <v>0.04</v>
      </c>
    </row>
    <row r="37" spans="3:25" ht="15.75" x14ac:dyDescent="0.35">
      <c r="D37" s="4" t="s">
        <v>189</v>
      </c>
      <c r="E37" s="5"/>
      <c r="F37" s="5"/>
      <c r="G37" s="5"/>
      <c r="H37" s="5"/>
      <c r="I37" s="5"/>
      <c r="J37" s="5"/>
      <c r="K37" s="45" t="str">
        <f t="shared" si="10"/>
        <v>JPY'000</v>
      </c>
      <c r="L37" s="46"/>
      <c r="M37" s="5"/>
      <c r="N37" s="71">
        <v>0</v>
      </c>
      <c r="O37" s="67">
        <f t="shared" ref="O37:V37" si="11">IF(O33,$M35,IF(O34,N37*(1+$M36),0))</f>
        <v>0</v>
      </c>
      <c r="P37" s="67">
        <f t="shared" si="11"/>
        <v>0</v>
      </c>
      <c r="Q37" s="67">
        <f t="shared" si="11"/>
        <v>200</v>
      </c>
      <c r="R37" s="67">
        <f t="shared" si="11"/>
        <v>208</v>
      </c>
      <c r="S37" s="67">
        <f t="shared" si="11"/>
        <v>216.32</v>
      </c>
      <c r="T37" s="67">
        <f t="shared" si="11"/>
        <v>224.97280000000001</v>
      </c>
      <c r="U37" s="67">
        <f t="shared" si="11"/>
        <v>233.97171200000003</v>
      </c>
      <c r="V37" s="67">
        <f t="shared" si="11"/>
        <v>0</v>
      </c>
      <c r="W37" s="67">
        <f t="shared" ref="W37:Y37" si="12">IF(W33,$M35,IF(W34,V37*(1+$M36),0))</f>
        <v>0</v>
      </c>
      <c r="X37" s="67">
        <f t="shared" si="12"/>
        <v>0</v>
      </c>
      <c r="Y37" s="67">
        <f t="shared" si="12"/>
        <v>0</v>
      </c>
    </row>
    <row r="38" spans="3:25" ht="15.75" x14ac:dyDescent="0.35"/>
    <row r="39" spans="3:25" ht="15.75" x14ac:dyDescent="0.35">
      <c r="C39" s="8" t="s">
        <v>188</v>
      </c>
    </row>
    <row r="40" spans="3:25" ht="15.75" x14ac:dyDescent="0.35">
      <c r="D40" t="s">
        <v>189</v>
      </c>
      <c r="K40" s="43" t="str">
        <f t="shared" ref="K40:K42" si="13">CurrencyUnit.In</f>
        <v>JPY'000</v>
      </c>
      <c r="L40" s="44"/>
      <c r="O40" s="70">
        <f t="shared" ref="O40:Y40" si="14">O37</f>
        <v>0</v>
      </c>
      <c r="P40" s="70">
        <f t="shared" si="14"/>
        <v>0</v>
      </c>
      <c r="Q40" s="70">
        <f t="shared" si="14"/>
        <v>200</v>
      </c>
      <c r="R40" s="70">
        <f t="shared" si="14"/>
        <v>208</v>
      </c>
      <c r="S40" s="70">
        <f t="shared" si="14"/>
        <v>216.32</v>
      </c>
      <c r="T40" s="70">
        <f t="shared" si="14"/>
        <v>224.97280000000001</v>
      </c>
      <c r="U40" s="70">
        <f t="shared" si="14"/>
        <v>233.97171200000003</v>
      </c>
      <c r="V40" s="70">
        <f t="shared" si="14"/>
        <v>0</v>
      </c>
      <c r="W40" s="70">
        <f t="shared" si="14"/>
        <v>0</v>
      </c>
      <c r="X40" s="70">
        <f t="shared" si="14"/>
        <v>0</v>
      </c>
      <c r="Y40" s="70">
        <f t="shared" si="14"/>
        <v>0</v>
      </c>
    </row>
    <row r="41" spans="3:25" ht="15.75" x14ac:dyDescent="0.35">
      <c r="D41" t="s">
        <v>190</v>
      </c>
      <c r="K41" s="43" t="s">
        <v>44</v>
      </c>
      <c r="L41" s="44">
        <f t="shared" ref="L41:L42" si="15">SUM(O41:Y41)</f>
        <v>18070</v>
      </c>
      <c r="O41" s="70">
        <f t="shared" ref="O41:Y41" si="16">O30</f>
        <v>0</v>
      </c>
      <c r="P41" s="70">
        <f t="shared" si="16"/>
        <v>0</v>
      </c>
      <c r="Q41" s="70">
        <f t="shared" si="16"/>
        <v>3250</v>
      </c>
      <c r="R41" s="70">
        <f t="shared" si="16"/>
        <v>3380</v>
      </c>
      <c r="S41" s="70">
        <f t="shared" si="16"/>
        <v>3575</v>
      </c>
      <c r="T41" s="70">
        <f t="shared" si="16"/>
        <v>3835</v>
      </c>
      <c r="U41" s="70">
        <f t="shared" si="16"/>
        <v>4030</v>
      </c>
      <c r="V41" s="70">
        <f t="shared" si="16"/>
        <v>0</v>
      </c>
      <c r="W41" s="70">
        <f t="shared" si="16"/>
        <v>0</v>
      </c>
      <c r="X41" s="70">
        <f t="shared" si="16"/>
        <v>0</v>
      </c>
      <c r="Y41" s="70">
        <f t="shared" si="16"/>
        <v>0</v>
      </c>
    </row>
    <row r="42" spans="3:25" ht="15.75" x14ac:dyDescent="0.35">
      <c r="D42" s="4" t="s">
        <v>188</v>
      </c>
      <c r="E42" s="5"/>
      <c r="F42" s="5"/>
      <c r="G42" s="5"/>
      <c r="H42" s="5"/>
      <c r="I42" s="5"/>
      <c r="J42" s="5"/>
      <c r="K42" s="45" t="str">
        <f t="shared" si="13"/>
        <v>JPY'000</v>
      </c>
      <c r="L42" s="46">
        <f t="shared" si="15"/>
        <v>3932060.6873600003</v>
      </c>
      <c r="M42" s="5"/>
      <c r="N42" s="5"/>
      <c r="O42" s="67">
        <f>O40*O41</f>
        <v>0</v>
      </c>
      <c r="P42" s="67">
        <f t="shared" ref="P42:Y42" si="17">P40*P41</f>
        <v>0</v>
      </c>
      <c r="Q42" s="67">
        <f t="shared" si="17"/>
        <v>650000</v>
      </c>
      <c r="R42" s="67">
        <f t="shared" si="17"/>
        <v>703040</v>
      </c>
      <c r="S42" s="67">
        <f t="shared" si="17"/>
        <v>773344</v>
      </c>
      <c r="T42" s="67">
        <f t="shared" si="17"/>
        <v>862770.68800000008</v>
      </c>
      <c r="U42" s="67">
        <f t="shared" si="17"/>
        <v>942905.99936000013</v>
      </c>
      <c r="V42" s="67">
        <f t="shared" si="17"/>
        <v>0</v>
      </c>
      <c r="W42" s="67">
        <f t="shared" si="17"/>
        <v>0</v>
      </c>
      <c r="X42" s="67">
        <f t="shared" si="17"/>
        <v>0</v>
      </c>
      <c r="Y42" s="67">
        <f t="shared" si="17"/>
        <v>0</v>
      </c>
    </row>
    <row r="43" spans="3:25" ht="15.75" x14ac:dyDescent="0.35"/>
    <row r="44" spans="3:25" ht="15.75" x14ac:dyDescent="0.35"/>
    <row r="45" spans="3:25" ht="15.75" x14ac:dyDescent="0.35"/>
    <row r="46" spans="3:25" ht="15.75" x14ac:dyDescent="0.35"/>
    <row r="47" spans="3:25" ht="15.75" x14ac:dyDescent="0.35"/>
    <row r="48" spans="3:25" ht="15.75" x14ac:dyDescent="0.35"/>
    <row r="49" spans="1:49" ht="15.75" x14ac:dyDescent="0.35"/>
    <row r="50" spans="1:49" ht="15.75" x14ac:dyDescent="0.35"/>
    <row r="51" spans="1:49" ht="15.75" x14ac:dyDescent="0.35"/>
    <row r="52" spans="1:49" ht="15.75" x14ac:dyDescent="0.35"/>
    <row r="53" spans="1:49" ht="15.75" x14ac:dyDescent="0.35"/>
    <row r="54" spans="1:49" ht="15.75" x14ac:dyDescent="0.35"/>
    <row r="55" spans="1:49" ht="15.75" x14ac:dyDescent="0.35"/>
    <row r="56" spans="1:49" ht="15.75" x14ac:dyDescent="0.35"/>
    <row r="57" spans="1:49" ht="15.75" x14ac:dyDescent="0.35"/>
    <row r="58" spans="1:49" ht="15.75" x14ac:dyDescent="0.35"/>
    <row r="59" spans="1:49" ht="15.75" x14ac:dyDescent="0.35"/>
    <row r="60" spans="1:49" ht="15.75" x14ac:dyDescent="0.35"/>
    <row r="61" spans="1:49" ht="20.25" thickBot="1" x14ac:dyDescent="0.4">
      <c r="A61" s="10" t="s">
        <v>51</v>
      </c>
      <c r="B61" s="10"/>
      <c r="C61" s="10"/>
      <c r="D61" s="10"/>
      <c r="E61" s="10"/>
      <c r="F61" s="10"/>
      <c r="G61" s="10"/>
      <c r="H61" s="10"/>
      <c r="I61" s="10"/>
      <c r="J61" s="10"/>
      <c r="K61" s="10"/>
      <c r="L61" s="10"/>
      <c r="M61" s="10"/>
      <c r="N61" s="10"/>
      <c r="O61" s="59"/>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row>
    <row r="62" spans="1:49" ht="15" customHeight="1" x14ac:dyDescent="0.35"/>
    <row r="63" spans="1:49" ht="15" customHeight="1" x14ac:dyDescent="0.35"/>
    <row r="64" spans="1:49" ht="15" customHeight="1" x14ac:dyDescent="0.35"/>
    <row r="65" ht="15" customHeight="1" x14ac:dyDescent="0.35"/>
    <row r="66" ht="15" customHeight="1" x14ac:dyDescent="0.35"/>
  </sheetData>
  <phoneticPr fontId="3"/>
  <conditionalFormatting sqref="O5:Y5">
    <cfRule type="expression" dxfId="246" priority="22">
      <formula>O5="Fcst"</formula>
    </cfRule>
    <cfRule type="expression" dxfId="245" priority="23">
      <formula>O5="Act"</formula>
    </cfRule>
  </conditionalFormatting>
  <conditionalFormatting sqref="J4">
    <cfRule type="expression" dxfId="244" priority="20">
      <formula>J4=TRUE</formula>
    </cfRule>
    <cfRule type="expression" dxfId="243" priority="21">
      <formula>J4=FALSE</formula>
    </cfRule>
  </conditionalFormatting>
  <conditionalFormatting sqref="J3">
    <cfRule type="cellIs" dxfId="242" priority="17" operator="equal">
      <formula>"CHECK"</formula>
    </cfRule>
    <cfRule type="cellIs" dxfId="241" priority="18" stopIfTrue="1" operator="equal">
      <formula>"OK"</formula>
    </cfRule>
    <cfRule type="cellIs" dxfId="240" priority="19" stopIfTrue="1" operator="equal">
      <formula>"ERROR"</formula>
    </cfRule>
  </conditionalFormatting>
  <conditionalFormatting sqref="X5">
    <cfRule type="expression" dxfId="239" priority="15">
      <formula>X5="Fcst"</formula>
    </cfRule>
    <cfRule type="expression" dxfId="238" priority="16">
      <formula>X5="Act"</formula>
    </cfRule>
  </conditionalFormatting>
  <conditionalFormatting sqref="V5:W5">
    <cfRule type="expression" dxfId="237" priority="13">
      <formula>V5="Fcst"</formula>
    </cfRule>
    <cfRule type="expression" dxfId="236" priority="14">
      <formula>V5="Act"</formula>
    </cfRule>
  </conditionalFormatting>
  <conditionalFormatting sqref="W5">
    <cfRule type="expression" dxfId="235" priority="11">
      <formula>W5="Fcst"</formula>
    </cfRule>
    <cfRule type="expression" dxfId="234" priority="12">
      <formula>W5="Act"</formula>
    </cfRule>
  </conditionalFormatting>
  <conditionalFormatting sqref="U5">
    <cfRule type="expression" dxfId="233" priority="9">
      <formula>U5="Fcst"</formula>
    </cfRule>
    <cfRule type="expression" dxfId="232" priority="10">
      <formula>U5="Act"</formula>
    </cfRule>
  </conditionalFormatting>
  <conditionalFormatting sqref="T5">
    <cfRule type="expression" dxfId="231" priority="7">
      <formula>T5="Fcst"</formula>
    </cfRule>
    <cfRule type="expression" dxfId="230" priority="8">
      <formula>T5="Act"</formula>
    </cfRule>
  </conditionalFormatting>
  <conditionalFormatting sqref="R5:S5">
    <cfRule type="expression" dxfId="229" priority="5">
      <formula>R5="Fcst"</formula>
    </cfRule>
    <cfRule type="expression" dxfId="228" priority="6">
      <formula>R5="Act"</formula>
    </cfRule>
  </conditionalFormatting>
  <conditionalFormatting sqref="S5">
    <cfRule type="expression" dxfId="227" priority="3">
      <formula>S5="Fcst"</formula>
    </cfRule>
    <cfRule type="expression" dxfId="226" priority="4">
      <formula>S5="Act"</formula>
    </cfRule>
  </conditionalFormatting>
  <conditionalFormatting sqref="Q5">
    <cfRule type="expression" dxfId="225" priority="1">
      <formula>Q5="Fcst"</formula>
    </cfRule>
    <cfRule type="expression" dxfId="224" priority="2">
      <formula>Q5="Act"</formula>
    </cfRule>
  </conditionalFormatting>
  <hyperlinks>
    <hyperlink ref="M3" location="Navigation!A1" display="Navigation" xr:uid="{9D3F941C-02CB-4C04-9882-19696874EAE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2563-A6B8-42B1-9AA1-2EC7C79B37E4}">
  <sheetPr codeName="Sheet9">
    <pageSetUpPr fitToPage="1"/>
  </sheetPr>
  <dimension ref="A1:CL40"/>
  <sheetViews>
    <sheetView showGridLines="0" zoomScaleNormal="100" workbookViewId="0">
      <pane xSplit="14" ySplit="14" topLeftCell="O15" activePane="bottomRight" state="frozen"/>
      <selection pane="topRight" activeCell="O1" sqref="O1"/>
      <selection pane="bottomLeft" activeCell="A15" sqref="A15"/>
      <selection pane="bottomRight" activeCell="N20" sqref="N20"/>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Input</v>
      </c>
      <c r="J3" s="47" t="str">
        <f>Check.Master</f>
        <v>CHECK</v>
      </c>
      <c r="M3" s="56" t="s">
        <v>141</v>
      </c>
    </row>
    <row r="4" spans="1:25" ht="15.75" x14ac:dyDescent="0.35">
      <c r="D4" t="s">
        <v>26</v>
      </c>
      <c r="J4" t="b">
        <f>AND(J15:J34,TRUE)</f>
        <v>1</v>
      </c>
      <c r="K4" s="9" t="str">
        <f ca="1">"ShCheck."&amp;RIGHT(CELL("filename",A$1),LEN(CELL("filename",A$1))-FIND("]",CELL("filename",A$1)))&amp;".Ca"</f>
        <v>ShCheck.Input.Ca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4:25" ht="15.75" x14ac:dyDescent="0.35"/>
    <row r="18" spans="4:25" ht="15.75" x14ac:dyDescent="0.35"/>
    <row r="19" spans="4:25" ht="15.75" x14ac:dyDescent="0.35">
      <c r="D19" t="s">
        <v>197</v>
      </c>
      <c r="K19" s="43" t="s">
        <v>44</v>
      </c>
      <c r="L19" s="44"/>
      <c r="M19" s="72">
        <v>5000</v>
      </c>
    </row>
    <row r="20" spans="4:25" ht="15.75" x14ac:dyDescent="0.35">
      <c r="D20" t="s">
        <v>198</v>
      </c>
      <c r="K20" s="43" t="s">
        <v>44</v>
      </c>
      <c r="L20" s="44"/>
      <c r="O20" s="76">
        <v>0</v>
      </c>
      <c r="P20" s="76">
        <v>0</v>
      </c>
      <c r="Q20" s="76">
        <v>100</v>
      </c>
      <c r="R20" s="76">
        <v>200</v>
      </c>
      <c r="S20" s="76">
        <v>300</v>
      </c>
      <c r="T20" s="76">
        <v>400</v>
      </c>
      <c r="U20" s="76">
        <v>300</v>
      </c>
      <c r="V20" s="76">
        <v>0</v>
      </c>
      <c r="W20" s="76">
        <v>0</v>
      </c>
      <c r="X20" s="76">
        <v>0</v>
      </c>
      <c r="Y20" s="76">
        <v>0</v>
      </c>
    </row>
    <row r="21" spans="4:25" ht="15.75" x14ac:dyDescent="0.35">
      <c r="D21" t="s">
        <v>196</v>
      </c>
      <c r="K21" s="43" t="s">
        <v>194</v>
      </c>
      <c r="L21" s="44"/>
      <c r="M21" s="73">
        <v>0.65</v>
      </c>
    </row>
    <row r="22" spans="4:25" ht="15.75" x14ac:dyDescent="0.35">
      <c r="D22" t="s">
        <v>192</v>
      </c>
      <c r="K22" s="43" t="str">
        <f t="shared" ref="K22" si="5">CurrencyUnit.In</f>
        <v>JPY'000</v>
      </c>
      <c r="L22" s="44"/>
      <c r="M22" s="72">
        <v>200</v>
      </c>
    </row>
    <row r="23" spans="4:25" ht="15.75" x14ac:dyDescent="0.35">
      <c r="D23" t="s">
        <v>193</v>
      </c>
      <c r="K23" s="43" t="s">
        <v>194</v>
      </c>
      <c r="L23" s="44"/>
      <c r="M23" s="73">
        <v>0.04</v>
      </c>
    </row>
    <row r="24" spans="4:25" ht="15.75" x14ac:dyDescent="0.35"/>
    <row r="25" spans="4:25" ht="15.75" x14ac:dyDescent="0.35"/>
    <row r="26" spans="4:25" ht="15.75" x14ac:dyDescent="0.35"/>
    <row r="27" spans="4:25" ht="15.75" x14ac:dyDescent="0.35"/>
    <row r="28" spans="4:25" ht="15.75" x14ac:dyDescent="0.35"/>
    <row r="29" spans="4:25" ht="15.75" x14ac:dyDescent="0.35"/>
    <row r="30" spans="4:25" ht="15.75" x14ac:dyDescent="0.35"/>
    <row r="31" spans="4:25" ht="15.75" x14ac:dyDescent="0.35"/>
    <row r="32" spans="4:25" ht="15.75" x14ac:dyDescent="0.35"/>
    <row r="33" spans="1:49" ht="15.75" x14ac:dyDescent="0.35"/>
    <row r="34" spans="1:49" ht="20.25" thickBot="1" x14ac:dyDescent="0.4">
      <c r="A34" s="10" t="s">
        <v>51</v>
      </c>
      <c r="B34" s="10"/>
      <c r="C34" s="10"/>
      <c r="D34" s="10"/>
      <c r="E34" s="10"/>
      <c r="F34" s="10"/>
      <c r="G34" s="10"/>
      <c r="H34" s="10"/>
      <c r="I34" s="10"/>
      <c r="J34" s="10"/>
      <c r="K34" s="10"/>
      <c r="L34" s="10"/>
      <c r="M34" s="10"/>
      <c r="N34" s="10"/>
      <c r="O34" s="59"/>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row>
    <row r="35" spans="1:49" ht="15" customHeight="1" x14ac:dyDescent="0.35"/>
    <row r="36" spans="1:49" ht="15" customHeight="1" x14ac:dyDescent="0.35"/>
    <row r="37" spans="1:49" ht="15" customHeight="1" x14ac:dyDescent="0.35"/>
    <row r="38" spans="1:49" ht="15" customHeight="1" x14ac:dyDescent="0.35"/>
    <row r="39" spans="1:49" ht="15" customHeight="1" x14ac:dyDescent="0.35"/>
    <row r="40" spans="1:49" ht="15" customHeight="1" x14ac:dyDescent="0.35"/>
  </sheetData>
  <phoneticPr fontId="3"/>
  <conditionalFormatting sqref="O5:Y5">
    <cfRule type="expression" dxfId="223" priority="22">
      <formula>O5="Fcst"</formula>
    </cfRule>
    <cfRule type="expression" dxfId="222" priority="23">
      <formula>O5="Act"</formula>
    </cfRule>
  </conditionalFormatting>
  <conditionalFormatting sqref="J4">
    <cfRule type="expression" dxfId="221" priority="20">
      <formula>J4=TRUE</formula>
    </cfRule>
    <cfRule type="expression" dxfId="220" priority="21">
      <formula>J4=FALSE</formula>
    </cfRule>
  </conditionalFormatting>
  <conditionalFormatting sqref="J3">
    <cfRule type="cellIs" dxfId="219" priority="17" operator="equal">
      <formula>"CHECK"</formula>
    </cfRule>
    <cfRule type="cellIs" dxfId="218" priority="18" stopIfTrue="1" operator="equal">
      <formula>"OK"</formula>
    </cfRule>
    <cfRule type="cellIs" dxfId="217" priority="19" stopIfTrue="1" operator="equal">
      <formula>"ERROR"</formula>
    </cfRule>
  </conditionalFormatting>
  <conditionalFormatting sqref="X5">
    <cfRule type="expression" dxfId="216" priority="15">
      <formula>X5="Fcst"</formula>
    </cfRule>
    <cfRule type="expression" dxfId="215" priority="16">
      <formula>X5="Act"</formula>
    </cfRule>
  </conditionalFormatting>
  <conditionalFormatting sqref="V5:W5">
    <cfRule type="expression" dxfId="214" priority="13">
      <formula>V5="Fcst"</formula>
    </cfRule>
    <cfRule type="expression" dxfId="213" priority="14">
      <formula>V5="Act"</formula>
    </cfRule>
  </conditionalFormatting>
  <conditionalFormatting sqref="W5">
    <cfRule type="expression" dxfId="212" priority="11">
      <formula>W5="Fcst"</formula>
    </cfRule>
    <cfRule type="expression" dxfId="211" priority="12">
      <formula>W5="Act"</formula>
    </cfRule>
  </conditionalFormatting>
  <conditionalFormatting sqref="U5">
    <cfRule type="expression" dxfId="210" priority="9">
      <formula>U5="Fcst"</formula>
    </cfRule>
    <cfRule type="expression" dxfId="209" priority="10">
      <formula>U5="Act"</formula>
    </cfRule>
  </conditionalFormatting>
  <conditionalFormatting sqref="T5">
    <cfRule type="expression" dxfId="208" priority="7">
      <formula>T5="Fcst"</formula>
    </cfRule>
    <cfRule type="expression" dxfId="207" priority="8">
      <formula>T5="Act"</formula>
    </cfRule>
  </conditionalFormatting>
  <conditionalFormatting sqref="R5:S5">
    <cfRule type="expression" dxfId="206" priority="5">
      <formula>R5="Fcst"</formula>
    </cfRule>
    <cfRule type="expression" dxfId="205" priority="6">
      <formula>R5="Act"</formula>
    </cfRule>
  </conditionalFormatting>
  <conditionalFormatting sqref="S5">
    <cfRule type="expression" dxfId="204" priority="3">
      <formula>S5="Fcst"</formula>
    </cfRule>
    <cfRule type="expression" dxfId="203" priority="4">
      <formula>S5="Act"</formula>
    </cfRule>
  </conditionalFormatting>
  <conditionalFormatting sqref="Q5">
    <cfRule type="expression" dxfId="202" priority="1">
      <formula>Q5="Fcst"</formula>
    </cfRule>
    <cfRule type="expression" dxfId="201" priority="2">
      <formula>Q5="Act"</formula>
    </cfRule>
  </conditionalFormatting>
  <hyperlinks>
    <hyperlink ref="M3" location="Navigation!A1" display="Navigation" xr:uid="{97693816-4DF7-426A-B2B2-96E721DA7B8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activeCell="M26" sqref="M26"/>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7" t="str">
        <f>Check.Master</f>
        <v>CHECK</v>
      </c>
      <c r="M3" s="56"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39" t="s">
        <v>60</v>
      </c>
    </row>
    <row r="19" spans="2:14" x14ac:dyDescent="0.35">
      <c r="C19" s="8" t="s">
        <v>16</v>
      </c>
    </row>
    <row r="20" spans="2:14" x14ac:dyDescent="0.35">
      <c r="D20" s="36" t="s">
        <v>155</v>
      </c>
      <c r="E20" s="9" t="s">
        <v>21</v>
      </c>
    </row>
    <row r="21" spans="2:14" x14ac:dyDescent="0.35"/>
    <row r="22" spans="2:14" x14ac:dyDescent="0.35">
      <c r="C22" s="8" t="s">
        <v>17</v>
      </c>
    </row>
    <row r="23" spans="2:14" x14ac:dyDescent="0.35">
      <c r="D23" s="36" t="s">
        <v>18</v>
      </c>
      <c r="E23" s="9" t="s">
        <v>22</v>
      </c>
    </row>
    <row r="24" spans="2:14" x14ac:dyDescent="0.35"/>
    <row r="25" spans="2:14" x14ac:dyDescent="0.35">
      <c r="C25" s="8" t="s">
        <v>15</v>
      </c>
    </row>
    <row r="26" spans="2:14" x14ac:dyDescent="0.35">
      <c r="D26" s="36" t="s">
        <v>152</v>
      </c>
      <c r="E26" s="9" t="s">
        <v>23</v>
      </c>
    </row>
    <row r="27" spans="2:14" x14ac:dyDescent="0.35"/>
    <row r="28" spans="2:14" ht="19.5" x14ac:dyDescent="0.35">
      <c r="B28" s="39" t="s">
        <v>57</v>
      </c>
    </row>
    <row r="29" spans="2:14" x14ac:dyDescent="0.35">
      <c r="D29" t="s">
        <v>12</v>
      </c>
      <c r="K29" s="3" t="s">
        <v>11</v>
      </c>
      <c r="M29" s="37">
        <v>43466</v>
      </c>
      <c r="N29" s="9" t="s">
        <v>20</v>
      </c>
    </row>
    <row r="30" spans="2:14" x14ac:dyDescent="0.35">
      <c r="D30" t="s">
        <v>31</v>
      </c>
      <c r="K30" s="3" t="s">
        <v>11</v>
      </c>
      <c r="M30" s="37"/>
      <c r="N30" s="9" t="s">
        <v>32</v>
      </c>
    </row>
    <row r="31" spans="2:14" x14ac:dyDescent="0.35">
      <c r="D31" t="s">
        <v>40</v>
      </c>
      <c r="K31" s="3" t="s">
        <v>43</v>
      </c>
      <c r="M31" s="65" t="s">
        <v>61</v>
      </c>
      <c r="N31" s="9" t="s">
        <v>58</v>
      </c>
    </row>
    <row r="32" spans="2:14" x14ac:dyDescent="0.35">
      <c r="D32" t="s">
        <v>19</v>
      </c>
      <c r="K32" s="3" t="s">
        <v>43</v>
      </c>
      <c r="M32" s="38"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39" t="s">
        <v>30</v>
      </c>
    </row>
    <row r="42" spans="1:75" x14ac:dyDescent="0.35">
      <c r="D42" t="s">
        <v>67</v>
      </c>
      <c r="K42" s="3" t="s">
        <v>11</v>
      </c>
      <c r="O42" s="13">
        <f>ModelStartDate.In</f>
        <v>43466</v>
      </c>
      <c r="P42" s="7">
        <f>O43+1</f>
        <v>43831</v>
      </c>
      <c r="Q42" s="7">
        <f t="shared" ref="Q42:BV42" si="0">P43+1</f>
        <v>44197</v>
      </c>
      <c r="R42" s="7">
        <f t="shared" si="0"/>
        <v>44562</v>
      </c>
      <c r="S42" s="7">
        <f t="shared" si="0"/>
        <v>44927</v>
      </c>
      <c r="T42" s="7">
        <f t="shared" si="0"/>
        <v>45292</v>
      </c>
      <c r="U42" s="7">
        <f t="shared" si="0"/>
        <v>45658</v>
      </c>
      <c r="V42" s="7">
        <f t="shared" si="0"/>
        <v>46023</v>
      </c>
      <c r="W42" s="7">
        <f t="shared" si="0"/>
        <v>46388</v>
      </c>
      <c r="X42" s="7">
        <f t="shared" si="0"/>
        <v>46753</v>
      </c>
      <c r="Y42" s="7">
        <f t="shared" si="0"/>
        <v>47119</v>
      </c>
      <c r="Z42" s="7">
        <f t="shared" si="0"/>
        <v>47484</v>
      </c>
      <c r="AA42" s="7">
        <f t="shared" si="0"/>
        <v>47849</v>
      </c>
      <c r="AB42" s="7">
        <f t="shared" si="0"/>
        <v>48214</v>
      </c>
      <c r="AC42" s="7">
        <f t="shared" si="0"/>
        <v>48580</v>
      </c>
      <c r="AD42" s="7">
        <f t="shared" si="0"/>
        <v>48945</v>
      </c>
      <c r="AE42" s="7">
        <f t="shared" si="0"/>
        <v>49310</v>
      </c>
      <c r="AF42" s="7">
        <f t="shared" si="0"/>
        <v>49675</v>
      </c>
      <c r="AG42" s="7">
        <f t="shared" si="0"/>
        <v>50041</v>
      </c>
      <c r="AH42" s="7">
        <f t="shared" si="0"/>
        <v>50406</v>
      </c>
      <c r="AI42" s="7">
        <f t="shared" si="0"/>
        <v>50771</v>
      </c>
      <c r="AJ42" s="7">
        <f t="shared" si="0"/>
        <v>51136</v>
      </c>
      <c r="AK42" s="7">
        <f t="shared" si="0"/>
        <v>51502</v>
      </c>
      <c r="AL42" s="7">
        <f t="shared" si="0"/>
        <v>51867</v>
      </c>
      <c r="AM42" s="7">
        <f t="shared" si="0"/>
        <v>52232</v>
      </c>
      <c r="AN42" s="7">
        <f t="shared" si="0"/>
        <v>52597</v>
      </c>
      <c r="AO42" s="7">
        <f t="shared" si="0"/>
        <v>52963</v>
      </c>
      <c r="AP42" s="7">
        <f t="shared" si="0"/>
        <v>53328</v>
      </c>
      <c r="AQ42" s="7">
        <f t="shared" si="0"/>
        <v>53693</v>
      </c>
      <c r="AR42" s="7">
        <f t="shared" si="0"/>
        <v>54058</v>
      </c>
      <c r="AS42" s="7">
        <f t="shared" si="0"/>
        <v>54424</v>
      </c>
      <c r="AT42" s="7">
        <f t="shared" si="0"/>
        <v>54789</v>
      </c>
      <c r="AU42" s="7">
        <f t="shared" si="0"/>
        <v>55154</v>
      </c>
      <c r="AV42" s="7">
        <f t="shared" si="0"/>
        <v>55519</v>
      </c>
      <c r="AW42" s="7">
        <f t="shared" si="0"/>
        <v>55885</v>
      </c>
      <c r="AX42" s="7">
        <f t="shared" si="0"/>
        <v>56250</v>
      </c>
      <c r="AY42" s="7">
        <f t="shared" si="0"/>
        <v>56615</v>
      </c>
      <c r="AZ42" s="7">
        <f t="shared" si="0"/>
        <v>56980</v>
      </c>
      <c r="BA42" s="7">
        <f t="shared" si="0"/>
        <v>57346</v>
      </c>
      <c r="BB42" s="7">
        <f t="shared" si="0"/>
        <v>57711</v>
      </c>
      <c r="BC42" s="7">
        <f t="shared" si="0"/>
        <v>58076</v>
      </c>
      <c r="BD42" s="7">
        <f t="shared" si="0"/>
        <v>58441</v>
      </c>
      <c r="BE42" s="7">
        <f t="shared" si="0"/>
        <v>58807</v>
      </c>
      <c r="BF42" s="7">
        <f t="shared" si="0"/>
        <v>59172</v>
      </c>
      <c r="BG42" s="7">
        <f t="shared" si="0"/>
        <v>59537</v>
      </c>
      <c r="BH42" s="7">
        <f t="shared" si="0"/>
        <v>59902</v>
      </c>
      <c r="BI42" s="7">
        <f t="shared" si="0"/>
        <v>60268</v>
      </c>
      <c r="BJ42" s="7">
        <f t="shared" si="0"/>
        <v>60633</v>
      </c>
      <c r="BK42" s="7">
        <f t="shared" si="0"/>
        <v>60998</v>
      </c>
      <c r="BL42" s="7">
        <f t="shared" si="0"/>
        <v>61363</v>
      </c>
      <c r="BM42" s="7">
        <f t="shared" si="0"/>
        <v>61729</v>
      </c>
      <c r="BN42" s="7">
        <f t="shared" si="0"/>
        <v>62094</v>
      </c>
      <c r="BO42" s="7">
        <f t="shared" si="0"/>
        <v>62459</v>
      </c>
      <c r="BP42" s="7">
        <f t="shared" si="0"/>
        <v>62824</v>
      </c>
      <c r="BQ42" s="7">
        <f t="shared" si="0"/>
        <v>63190</v>
      </c>
      <c r="BR42" s="7">
        <f t="shared" si="0"/>
        <v>63555</v>
      </c>
      <c r="BS42" s="7">
        <f t="shared" si="0"/>
        <v>63920</v>
      </c>
      <c r="BT42" s="7">
        <f t="shared" si="0"/>
        <v>64285</v>
      </c>
      <c r="BU42" s="7">
        <f t="shared" si="0"/>
        <v>64651</v>
      </c>
      <c r="BV42" s="7">
        <f t="shared" si="0"/>
        <v>65016</v>
      </c>
      <c r="BW42" s="9" t="s">
        <v>66</v>
      </c>
    </row>
    <row r="43" spans="1:75" x14ac:dyDescent="0.35">
      <c r="D43" t="s">
        <v>68</v>
      </c>
      <c r="K43" s="3" t="s">
        <v>11</v>
      </c>
      <c r="O43" s="7">
        <f>EOMONTH(O42,11)</f>
        <v>43830</v>
      </c>
      <c r="P43" s="7">
        <f>EOMONTH(P42,11)</f>
        <v>44196</v>
      </c>
      <c r="Q43" s="7">
        <f t="shared" ref="Q43:R43" si="1">EOMONTH(Q42,11)</f>
        <v>44561</v>
      </c>
      <c r="R43" s="7">
        <f t="shared" si="1"/>
        <v>44926</v>
      </c>
      <c r="S43" s="7">
        <f t="shared" ref="S43" si="2">EOMONTH(S42,11)</f>
        <v>45291</v>
      </c>
      <c r="T43" s="7">
        <f t="shared" ref="T43" si="3">EOMONTH(T42,11)</f>
        <v>45657</v>
      </c>
      <c r="U43" s="7">
        <f t="shared" ref="U43" si="4">EOMONTH(U42,11)</f>
        <v>46022</v>
      </c>
      <c r="V43" s="7">
        <f t="shared" ref="V43" si="5">EOMONTH(V42,11)</f>
        <v>46387</v>
      </c>
      <c r="W43" s="7">
        <f t="shared" ref="W43" si="6">EOMONTH(W42,11)</f>
        <v>46752</v>
      </c>
      <c r="X43" s="7">
        <f t="shared" ref="X43" si="7">EOMONTH(X42,11)</f>
        <v>47118</v>
      </c>
      <c r="Y43" s="7">
        <f t="shared" ref="Y43" si="8">EOMONTH(Y42,11)</f>
        <v>47483</v>
      </c>
      <c r="Z43" s="7">
        <f t="shared" ref="Z43" si="9">EOMONTH(Z42,11)</f>
        <v>47848</v>
      </c>
      <c r="AA43" s="7">
        <f t="shared" ref="AA43" si="10">EOMONTH(AA42,11)</f>
        <v>48213</v>
      </c>
      <c r="AB43" s="7">
        <f t="shared" ref="AB43" si="11">EOMONTH(AB42,11)</f>
        <v>48579</v>
      </c>
      <c r="AC43" s="7">
        <f t="shared" ref="AC43" si="12">EOMONTH(AC42,11)</f>
        <v>48944</v>
      </c>
      <c r="AD43" s="7">
        <f t="shared" ref="AD43" si="13">EOMONTH(AD42,11)</f>
        <v>49309</v>
      </c>
      <c r="AE43" s="7">
        <f t="shared" ref="AE43" si="14">EOMONTH(AE42,11)</f>
        <v>49674</v>
      </c>
      <c r="AF43" s="7">
        <f t="shared" ref="AF43" si="15">EOMONTH(AF42,11)</f>
        <v>50040</v>
      </c>
      <c r="AG43" s="7">
        <f t="shared" ref="AG43" si="16">EOMONTH(AG42,11)</f>
        <v>50405</v>
      </c>
      <c r="AH43" s="7">
        <f t="shared" ref="AH43" si="17">EOMONTH(AH42,11)</f>
        <v>50770</v>
      </c>
      <c r="AI43" s="7">
        <f t="shared" ref="AI43" si="18">EOMONTH(AI42,11)</f>
        <v>51135</v>
      </c>
      <c r="AJ43" s="7">
        <f t="shared" ref="AJ43" si="19">EOMONTH(AJ42,11)</f>
        <v>51501</v>
      </c>
      <c r="AK43" s="7">
        <f t="shared" ref="AK43" si="20">EOMONTH(AK42,11)</f>
        <v>51866</v>
      </c>
      <c r="AL43" s="7">
        <f t="shared" ref="AL43" si="21">EOMONTH(AL42,11)</f>
        <v>52231</v>
      </c>
      <c r="AM43" s="7">
        <f t="shared" ref="AM43" si="22">EOMONTH(AM42,11)</f>
        <v>52596</v>
      </c>
      <c r="AN43" s="7">
        <f t="shared" ref="AN43" si="23">EOMONTH(AN42,11)</f>
        <v>52962</v>
      </c>
      <c r="AO43" s="7">
        <f t="shared" ref="AO43" si="24">EOMONTH(AO42,11)</f>
        <v>53327</v>
      </c>
      <c r="AP43" s="7">
        <f t="shared" ref="AP43" si="25">EOMONTH(AP42,11)</f>
        <v>53692</v>
      </c>
      <c r="AQ43" s="7">
        <f t="shared" ref="AQ43" si="26">EOMONTH(AQ42,11)</f>
        <v>54057</v>
      </c>
      <c r="AR43" s="7">
        <f t="shared" ref="AR43" si="27">EOMONTH(AR42,11)</f>
        <v>54423</v>
      </c>
      <c r="AS43" s="7">
        <f t="shared" ref="AS43" si="28">EOMONTH(AS42,11)</f>
        <v>54788</v>
      </c>
      <c r="AT43" s="7">
        <f t="shared" ref="AT43" si="29">EOMONTH(AT42,11)</f>
        <v>55153</v>
      </c>
      <c r="AU43" s="7">
        <f t="shared" ref="AU43" si="30">EOMONTH(AU42,11)</f>
        <v>55518</v>
      </c>
      <c r="AV43" s="7">
        <f t="shared" ref="AV43" si="31">EOMONTH(AV42,11)</f>
        <v>55884</v>
      </c>
      <c r="AW43" s="7">
        <f t="shared" ref="AW43" si="32">EOMONTH(AW42,11)</f>
        <v>56249</v>
      </c>
      <c r="AX43" s="7">
        <f t="shared" ref="AX43" si="33">EOMONTH(AX42,11)</f>
        <v>56614</v>
      </c>
      <c r="AY43" s="7">
        <f t="shared" ref="AY43" si="34">EOMONTH(AY42,11)</f>
        <v>56979</v>
      </c>
      <c r="AZ43" s="7">
        <f t="shared" ref="AZ43" si="35">EOMONTH(AZ42,11)</f>
        <v>57345</v>
      </c>
      <c r="BA43" s="7">
        <f t="shared" ref="BA43" si="36">EOMONTH(BA42,11)</f>
        <v>57710</v>
      </c>
      <c r="BB43" s="7">
        <f t="shared" ref="BB43" si="37">EOMONTH(BB42,11)</f>
        <v>58075</v>
      </c>
      <c r="BC43" s="7">
        <f t="shared" ref="BC43" si="38">EOMONTH(BC42,11)</f>
        <v>58440</v>
      </c>
      <c r="BD43" s="7">
        <f t="shared" ref="BD43" si="39">EOMONTH(BD42,11)</f>
        <v>58806</v>
      </c>
      <c r="BE43" s="7">
        <f t="shared" ref="BE43" si="40">EOMONTH(BE42,11)</f>
        <v>59171</v>
      </c>
      <c r="BF43" s="7">
        <f t="shared" ref="BF43" si="41">EOMONTH(BF42,11)</f>
        <v>59536</v>
      </c>
      <c r="BG43" s="7">
        <f t="shared" ref="BG43" si="42">EOMONTH(BG42,11)</f>
        <v>59901</v>
      </c>
      <c r="BH43" s="7">
        <f t="shared" ref="BH43" si="43">EOMONTH(BH42,11)</f>
        <v>60267</v>
      </c>
      <c r="BI43" s="7">
        <f t="shared" ref="BI43" si="44">EOMONTH(BI42,11)</f>
        <v>60632</v>
      </c>
      <c r="BJ43" s="7">
        <f t="shared" ref="BJ43" si="45">EOMONTH(BJ42,11)</f>
        <v>60997</v>
      </c>
      <c r="BK43" s="7">
        <f t="shared" ref="BK43" si="46">EOMONTH(BK42,11)</f>
        <v>61362</v>
      </c>
      <c r="BL43" s="7">
        <f t="shared" ref="BL43" si="47">EOMONTH(BL42,11)</f>
        <v>61728</v>
      </c>
      <c r="BM43" s="7">
        <f t="shared" ref="BM43" si="48">EOMONTH(BM42,11)</f>
        <v>62093</v>
      </c>
      <c r="BN43" s="7">
        <f t="shared" ref="BN43" si="49">EOMONTH(BN42,11)</f>
        <v>62458</v>
      </c>
      <c r="BO43" s="7">
        <f t="shared" ref="BO43" si="50">EOMONTH(BO42,11)</f>
        <v>62823</v>
      </c>
      <c r="BP43" s="7">
        <f t="shared" ref="BP43" si="51">EOMONTH(BP42,11)</f>
        <v>63189</v>
      </c>
      <c r="BQ43" s="7">
        <f t="shared" ref="BQ43" si="52">EOMONTH(BQ42,11)</f>
        <v>63554</v>
      </c>
      <c r="BR43" s="7">
        <f t="shared" ref="BR43" si="53">EOMONTH(BR42,11)</f>
        <v>63919</v>
      </c>
      <c r="BS43" s="7">
        <f t="shared" ref="BS43" si="54">EOMONTH(BS42,11)</f>
        <v>64284</v>
      </c>
      <c r="BT43" s="7">
        <f t="shared" ref="BT43" si="55">EOMONTH(BT42,11)</f>
        <v>64650</v>
      </c>
      <c r="BU43" s="7">
        <f t="shared" ref="BU43" si="56">EOMONTH(BU42,11)</f>
        <v>65015</v>
      </c>
      <c r="BV43" s="7">
        <f t="shared" ref="BV43" si="57">EOMONTH(BV42,11)</f>
        <v>65380</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366</v>
      </c>
      <c r="Q45" s="11">
        <f>Q43-Q42+1</f>
        <v>365</v>
      </c>
      <c r="R45" s="11">
        <f>R43-R42+1</f>
        <v>365</v>
      </c>
      <c r="S45" s="11">
        <f t="shared" ref="S45:AH45" si="61">S43-S42+1</f>
        <v>365</v>
      </c>
      <c r="T45" s="11">
        <f t="shared" si="61"/>
        <v>366</v>
      </c>
      <c r="U45" s="11">
        <f t="shared" si="61"/>
        <v>365</v>
      </c>
      <c r="V45" s="11">
        <f t="shared" si="61"/>
        <v>365</v>
      </c>
      <c r="W45" s="11">
        <f t="shared" si="61"/>
        <v>365</v>
      </c>
      <c r="X45" s="11">
        <f t="shared" si="61"/>
        <v>366</v>
      </c>
      <c r="Y45" s="11">
        <f t="shared" si="61"/>
        <v>365</v>
      </c>
      <c r="Z45" s="11">
        <f t="shared" si="61"/>
        <v>365</v>
      </c>
      <c r="AA45" s="11">
        <f t="shared" si="61"/>
        <v>365</v>
      </c>
      <c r="AB45" s="11">
        <f t="shared" si="61"/>
        <v>366</v>
      </c>
      <c r="AC45" s="11">
        <f t="shared" si="61"/>
        <v>365</v>
      </c>
      <c r="AD45" s="11">
        <f t="shared" si="61"/>
        <v>365</v>
      </c>
      <c r="AE45" s="11">
        <f t="shared" si="61"/>
        <v>365</v>
      </c>
      <c r="AF45" s="11">
        <f t="shared" si="61"/>
        <v>366</v>
      </c>
      <c r="AG45" s="11">
        <f t="shared" si="61"/>
        <v>365</v>
      </c>
      <c r="AH45" s="11">
        <f t="shared" si="61"/>
        <v>365</v>
      </c>
      <c r="AI45" s="11">
        <f t="shared" ref="AI45:BV45" si="62">AI43-AI42+1</f>
        <v>365</v>
      </c>
      <c r="AJ45" s="11">
        <f t="shared" si="62"/>
        <v>366</v>
      </c>
      <c r="AK45" s="11">
        <f t="shared" si="62"/>
        <v>365</v>
      </c>
      <c r="AL45" s="11">
        <f t="shared" si="62"/>
        <v>365</v>
      </c>
      <c r="AM45" s="11">
        <f t="shared" si="62"/>
        <v>365</v>
      </c>
      <c r="AN45" s="11">
        <f t="shared" si="62"/>
        <v>366</v>
      </c>
      <c r="AO45" s="11">
        <f t="shared" si="62"/>
        <v>365</v>
      </c>
      <c r="AP45" s="11">
        <f t="shared" si="62"/>
        <v>365</v>
      </c>
      <c r="AQ45" s="11">
        <f t="shared" si="62"/>
        <v>365</v>
      </c>
      <c r="AR45" s="11">
        <f t="shared" si="62"/>
        <v>366</v>
      </c>
      <c r="AS45" s="11">
        <f t="shared" si="62"/>
        <v>365</v>
      </c>
      <c r="AT45" s="11">
        <f t="shared" si="62"/>
        <v>365</v>
      </c>
      <c r="AU45" s="11">
        <f t="shared" si="62"/>
        <v>365</v>
      </c>
      <c r="AV45" s="11">
        <f t="shared" si="62"/>
        <v>366</v>
      </c>
      <c r="AW45" s="11">
        <f t="shared" si="62"/>
        <v>365</v>
      </c>
      <c r="AX45" s="11">
        <f t="shared" si="62"/>
        <v>365</v>
      </c>
      <c r="AY45" s="11">
        <f t="shared" si="62"/>
        <v>365</v>
      </c>
      <c r="AZ45" s="11">
        <f t="shared" si="62"/>
        <v>366</v>
      </c>
      <c r="BA45" s="11">
        <f t="shared" si="62"/>
        <v>365</v>
      </c>
      <c r="BB45" s="11">
        <f t="shared" si="62"/>
        <v>365</v>
      </c>
      <c r="BC45" s="11">
        <f t="shared" si="62"/>
        <v>365</v>
      </c>
      <c r="BD45" s="11">
        <f t="shared" si="62"/>
        <v>366</v>
      </c>
      <c r="BE45" s="11">
        <f t="shared" si="62"/>
        <v>365</v>
      </c>
      <c r="BF45" s="11">
        <f t="shared" si="62"/>
        <v>365</v>
      </c>
      <c r="BG45" s="11">
        <f t="shared" si="62"/>
        <v>365</v>
      </c>
      <c r="BH45" s="11">
        <f t="shared" si="62"/>
        <v>366</v>
      </c>
      <c r="BI45" s="11">
        <f t="shared" si="62"/>
        <v>365</v>
      </c>
      <c r="BJ45" s="11">
        <f t="shared" si="62"/>
        <v>365</v>
      </c>
      <c r="BK45" s="11">
        <f t="shared" si="62"/>
        <v>365</v>
      </c>
      <c r="BL45" s="11">
        <f t="shared" si="62"/>
        <v>366</v>
      </c>
      <c r="BM45" s="11">
        <f t="shared" si="62"/>
        <v>365</v>
      </c>
      <c r="BN45" s="11">
        <f t="shared" si="62"/>
        <v>365</v>
      </c>
      <c r="BO45" s="11">
        <f t="shared" si="62"/>
        <v>365</v>
      </c>
      <c r="BP45" s="11">
        <f t="shared" si="62"/>
        <v>366</v>
      </c>
      <c r="BQ45" s="11">
        <f t="shared" si="62"/>
        <v>365</v>
      </c>
      <c r="BR45" s="11">
        <f t="shared" si="62"/>
        <v>365</v>
      </c>
      <c r="BS45" s="11">
        <f t="shared" si="62"/>
        <v>365</v>
      </c>
      <c r="BT45" s="11">
        <f t="shared" si="62"/>
        <v>366</v>
      </c>
      <c r="BU45" s="11">
        <f t="shared" si="62"/>
        <v>365</v>
      </c>
      <c r="BV45" s="11">
        <f t="shared" si="62"/>
        <v>365</v>
      </c>
      <c r="BW45" s="9" t="s">
        <v>70</v>
      </c>
    </row>
    <row r="46" spans="1:75" x14ac:dyDescent="0.35">
      <c r="D46" t="s">
        <v>28</v>
      </c>
      <c r="K46" s="3" t="s">
        <v>8</v>
      </c>
      <c r="O46" s="34" t="b">
        <f t="shared" ref="O46" si="63">FcstStartDate.In&gt;=O43</f>
        <v>0</v>
      </c>
      <c r="P46" s="34" t="b">
        <f t="shared" ref="P46:BV46" si="64">FcstStartDate.In&gt;=P43</f>
        <v>0</v>
      </c>
      <c r="Q46" s="34" t="b">
        <f t="shared" si="64"/>
        <v>0</v>
      </c>
      <c r="R46" s="34" t="b">
        <f t="shared" si="64"/>
        <v>0</v>
      </c>
      <c r="S46" s="34" t="b">
        <f t="shared" si="64"/>
        <v>0</v>
      </c>
      <c r="T46" s="34" t="b">
        <f t="shared" si="64"/>
        <v>0</v>
      </c>
      <c r="U46" s="34" t="b">
        <f t="shared" si="64"/>
        <v>0</v>
      </c>
      <c r="V46" s="34" t="b">
        <f t="shared" si="64"/>
        <v>0</v>
      </c>
      <c r="W46" s="34" t="b">
        <f t="shared" si="64"/>
        <v>0</v>
      </c>
      <c r="X46" s="34" t="b">
        <f t="shared" si="64"/>
        <v>0</v>
      </c>
      <c r="Y46" s="34" t="b">
        <f t="shared" si="64"/>
        <v>0</v>
      </c>
      <c r="Z46" s="34" t="b">
        <f t="shared" si="64"/>
        <v>0</v>
      </c>
      <c r="AA46" s="34" t="b">
        <f t="shared" si="64"/>
        <v>0</v>
      </c>
      <c r="AB46" s="34" t="b">
        <f t="shared" si="64"/>
        <v>0</v>
      </c>
      <c r="AC46" s="34" t="b">
        <f t="shared" si="64"/>
        <v>0</v>
      </c>
      <c r="AD46" s="34" t="b">
        <f t="shared" si="64"/>
        <v>0</v>
      </c>
      <c r="AE46" s="34" t="b">
        <f t="shared" si="64"/>
        <v>0</v>
      </c>
      <c r="AF46" s="34" t="b">
        <f t="shared" si="64"/>
        <v>0</v>
      </c>
      <c r="AG46" s="34" t="b">
        <f t="shared" si="64"/>
        <v>0</v>
      </c>
      <c r="AH46" s="34" t="b">
        <f t="shared" si="64"/>
        <v>0</v>
      </c>
      <c r="AI46" s="34" t="b">
        <f t="shared" si="64"/>
        <v>0</v>
      </c>
      <c r="AJ46" s="34" t="b">
        <f t="shared" si="64"/>
        <v>0</v>
      </c>
      <c r="AK46" s="34" t="b">
        <f t="shared" si="64"/>
        <v>0</v>
      </c>
      <c r="AL46" s="34" t="b">
        <f t="shared" si="64"/>
        <v>0</v>
      </c>
      <c r="AM46" s="34" t="b">
        <f t="shared" si="64"/>
        <v>0</v>
      </c>
      <c r="AN46" s="34" t="b">
        <f t="shared" si="64"/>
        <v>0</v>
      </c>
      <c r="AO46" s="34" t="b">
        <f t="shared" si="64"/>
        <v>0</v>
      </c>
      <c r="AP46" s="34" t="b">
        <f t="shared" si="64"/>
        <v>0</v>
      </c>
      <c r="AQ46" s="34" t="b">
        <f t="shared" si="64"/>
        <v>0</v>
      </c>
      <c r="AR46" s="34" t="b">
        <f t="shared" si="64"/>
        <v>0</v>
      </c>
      <c r="AS46" s="34" t="b">
        <f t="shared" si="64"/>
        <v>0</v>
      </c>
      <c r="AT46" s="34" t="b">
        <f t="shared" si="64"/>
        <v>0</v>
      </c>
      <c r="AU46" s="34" t="b">
        <f t="shared" si="64"/>
        <v>0</v>
      </c>
      <c r="AV46" s="34" t="b">
        <f t="shared" si="64"/>
        <v>0</v>
      </c>
      <c r="AW46" s="34" t="b">
        <f t="shared" si="64"/>
        <v>0</v>
      </c>
      <c r="AX46" s="34" t="b">
        <f t="shared" si="64"/>
        <v>0</v>
      </c>
      <c r="AY46" s="34" t="b">
        <f t="shared" si="64"/>
        <v>0</v>
      </c>
      <c r="AZ46" s="34" t="b">
        <f t="shared" si="64"/>
        <v>0</v>
      </c>
      <c r="BA46" s="34" t="b">
        <f t="shared" si="64"/>
        <v>0</v>
      </c>
      <c r="BB46" s="34" t="b">
        <f t="shared" si="64"/>
        <v>0</v>
      </c>
      <c r="BC46" s="34" t="b">
        <f t="shared" si="64"/>
        <v>0</v>
      </c>
      <c r="BD46" s="34" t="b">
        <f t="shared" si="64"/>
        <v>0</v>
      </c>
      <c r="BE46" s="34" t="b">
        <f t="shared" si="64"/>
        <v>0</v>
      </c>
      <c r="BF46" s="34" t="b">
        <f t="shared" si="64"/>
        <v>0</v>
      </c>
      <c r="BG46" s="34" t="b">
        <f t="shared" si="64"/>
        <v>0</v>
      </c>
      <c r="BH46" s="34" t="b">
        <f t="shared" si="64"/>
        <v>0</v>
      </c>
      <c r="BI46" s="34" t="b">
        <f t="shared" si="64"/>
        <v>0</v>
      </c>
      <c r="BJ46" s="34" t="b">
        <f t="shared" si="64"/>
        <v>0</v>
      </c>
      <c r="BK46" s="34" t="b">
        <f t="shared" si="64"/>
        <v>0</v>
      </c>
      <c r="BL46" s="34" t="b">
        <f t="shared" si="64"/>
        <v>0</v>
      </c>
      <c r="BM46" s="34" t="b">
        <f t="shared" si="64"/>
        <v>0</v>
      </c>
      <c r="BN46" s="34" t="b">
        <f t="shared" si="64"/>
        <v>0</v>
      </c>
      <c r="BO46" s="34" t="b">
        <f t="shared" si="64"/>
        <v>0</v>
      </c>
      <c r="BP46" s="34" t="b">
        <f t="shared" si="64"/>
        <v>0</v>
      </c>
      <c r="BQ46" s="34" t="b">
        <f t="shared" si="64"/>
        <v>0</v>
      </c>
      <c r="BR46" s="34" t="b">
        <f t="shared" si="64"/>
        <v>0</v>
      </c>
      <c r="BS46" s="34" t="b">
        <f t="shared" si="64"/>
        <v>0</v>
      </c>
      <c r="BT46" s="34" t="b">
        <f t="shared" si="64"/>
        <v>0</v>
      </c>
      <c r="BU46" s="34" t="b">
        <f t="shared" si="64"/>
        <v>0</v>
      </c>
      <c r="BV46" s="34" t="b">
        <f t="shared" si="64"/>
        <v>0</v>
      </c>
      <c r="BW46" s="9" t="s">
        <v>71</v>
      </c>
    </row>
    <row r="47" spans="1:75" x14ac:dyDescent="0.35">
      <c r="D47" t="s">
        <v>33</v>
      </c>
      <c r="K47" s="3" t="s">
        <v>8</v>
      </c>
      <c r="O47" s="34" t="b">
        <f t="shared" ref="O47" si="65">AND(O42&lt;=FcstStartDate.In,FcstStartDate.In&lt;=O43)</f>
        <v>0</v>
      </c>
      <c r="P47" s="34" t="b">
        <f t="shared" ref="P47:BV47" si="66">AND(P42&lt;=FcstStartDate.In,FcstStartDate.In&lt;=P43)</f>
        <v>0</v>
      </c>
      <c r="Q47" s="34" t="b">
        <f t="shared" si="66"/>
        <v>0</v>
      </c>
      <c r="R47" s="34" t="b">
        <f t="shared" si="66"/>
        <v>0</v>
      </c>
      <c r="S47" s="34" t="b">
        <f t="shared" si="66"/>
        <v>0</v>
      </c>
      <c r="T47" s="34" t="b">
        <f t="shared" si="66"/>
        <v>0</v>
      </c>
      <c r="U47" s="34" t="b">
        <f t="shared" si="66"/>
        <v>0</v>
      </c>
      <c r="V47" s="34" t="b">
        <f t="shared" si="66"/>
        <v>0</v>
      </c>
      <c r="W47" s="34" t="b">
        <f t="shared" si="66"/>
        <v>0</v>
      </c>
      <c r="X47" s="34" t="b">
        <f t="shared" si="66"/>
        <v>0</v>
      </c>
      <c r="Y47" s="34" t="b">
        <f t="shared" si="66"/>
        <v>0</v>
      </c>
      <c r="Z47" s="34" t="b">
        <f t="shared" si="66"/>
        <v>0</v>
      </c>
      <c r="AA47" s="34" t="b">
        <f t="shared" si="66"/>
        <v>0</v>
      </c>
      <c r="AB47" s="34" t="b">
        <f t="shared" si="66"/>
        <v>0</v>
      </c>
      <c r="AC47" s="34" t="b">
        <f t="shared" si="66"/>
        <v>0</v>
      </c>
      <c r="AD47" s="34" t="b">
        <f t="shared" si="66"/>
        <v>0</v>
      </c>
      <c r="AE47" s="34" t="b">
        <f t="shared" si="66"/>
        <v>0</v>
      </c>
      <c r="AF47" s="34" t="b">
        <f t="shared" si="66"/>
        <v>0</v>
      </c>
      <c r="AG47" s="34" t="b">
        <f t="shared" si="66"/>
        <v>0</v>
      </c>
      <c r="AH47" s="34" t="b">
        <f t="shared" si="66"/>
        <v>0</v>
      </c>
      <c r="AI47" s="34" t="b">
        <f t="shared" si="66"/>
        <v>0</v>
      </c>
      <c r="AJ47" s="34" t="b">
        <f t="shared" si="66"/>
        <v>0</v>
      </c>
      <c r="AK47" s="34" t="b">
        <f t="shared" si="66"/>
        <v>0</v>
      </c>
      <c r="AL47" s="34" t="b">
        <f t="shared" si="66"/>
        <v>0</v>
      </c>
      <c r="AM47" s="34" t="b">
        <f t="shared" si="66"/>
        <v>0</v>
      </c>
      <c r="AN47" s="34" t="b">
        <f t="shared" si="66"/>
        <v>0</v>
      </c>
      <c r="AO47" s="34" t="b">
        <f t="shared" si="66"/>
        <v>0</v>
      </c>
      <c r="AP47" s="34" t="b">
        <f t="shared" si="66"/>
        <v>0</v>
      </c>
      <c r="AQ47" s="34" t="b">
        <f t="shared" si="66"/>
        <v>0</v>
      </c>
      <c r="AR47" s="34" t="b">
        <f t="shared" si="66"/>
        <v>0</v>
      </c>
      <c r="AS47" s="34" t="b">
        <f t="shared" si="66"/>
        <v>0</v>
      </c>
      <c r="AT47" s="34" t="b">
        <f t="shared" si="66"/>
        <v>0</v>
      </c>
      <c r="AU47" s="34" t="b">
        <f t="shared" si="66"/>
        <v>0</v>
      </c>
      <c r="AV47" s="34" t="b">
        <f t="shared" si="66"/>
        <v>0</v>
      </c>
      <c r="AW47" s="34" t="b">
        <f t="shared" si="66"/>
        <v>0</v>
      </c>
      <c r="AX47" s="34" t="b">
        <f t="shared" si="66"/>
        <v>0</v>
      </c>
      <c r="AY47" s="34" t="b">
        <f t="shared" si="66"/>
        <v>0</v>
      </c>
      <c r="AZ47" s="34" t="b">
        <f t="shared" si="66"/>
        <v>0</v>
      </c>
      <c r="BA47" s="34" t="b">
        <f t="shared" si="66"/>
        <v>0</v>
      </c>
      <c r="BB47" s="34" t="b">
        <f t="shared" si="66"/>
        <v>0</v>
      </c>
      <c r="BC47" s="34" t="b">
        <f t="shared" si="66"/>
        <v>0</v>
      </c>
      <c r="BD47" s="34" t="b">
        <f t="shared" si="66"/>
        <v>0</v>
      </c>
      <c r="BE47" s="34" t="b">
        <f t="shared" si="66"/>
        <v>0</v>
      </c>
      <c r="BF47" s="34" t="b">
        <f t="shared" si="66"/>
        <v>0</v>
      </c>
      <c r="BG47" s="34" t="b">
        <f t="shared" si="66"/>
        <v>0</v>
      </c>
      <c r="BH47" s="34" t="b">
        <f t="shared" si="66"/>
        <v>0</v>
      </c>
      <c r="BI47" s="34" t="b">
        <f t="shared" si="66"/>
        <v>0</v>
      </c>
      <c r="BJ47" s="34" t="b">
        <f t="shared" si="66"/>
        <v>0</v>
      </c>
      <c r="BK47" s="34" t="b">
        <f t="shared" si="66"/>
        <v>0</v>
      </c>
      <c r="BL47" s="34" t="b">
        <f t="shared" si="66"/>
        <v>0</v>
      </c>
      <c r="BM47" s="34" t="b">
        <f t="shared" si="66"/>
        <v>0</v>
      </c>
      <c r="BN47" s="34" t="b">
        <f t="shared" si="66"/>
        <v>0</v>
      </c>
      <c r="BO47" s="34" t="b">
        <f t="shared" si="66"/>
        <v>0</v>
      </c>
      <c r="BP47" s="34" t="b">
        <f t="shared" si="66"/>
        <v>0</v>
      </c>
      <c r="BQ47" s="34" t="b">
        <f t="shared" si="66"/>
        <v>0</v>
      </c>
      <c r="BR47" s="34" t="b">
        <f t="shared" si="66"/>
        <v>0</v>
      </c>
      <c r="BS47" s="34" t="b">
        <f t="shared" si="66"/>
        <v>0</v>
      </c>
      <c r="BT47" s="34" t="b">
        <f t="shared" si="66"/>
        <v>0</v>
      </c>
      <c r="BU47" s="34" t="b">
        <f t="shared" si="66"/>
        <v>0</v>
      </c>
      <c r="BV47" s="34" t="b">
        <f t="shared" si="66"/>
        <v>0</v>
      </c>
      <c r="BW47" s="9" t="s">
        <v>72</v>
      </c>
    </row>
    <row r="48" spans="1:75" x14ac:dyDescent="0.35">
      <c r="D48" t="s">
        <v>27</v>
      </c>
      <c r="K48" s="3" t="s">
        <v>43</v>
      </c>
      <c r="O48" s="35" t="str">
        <f t="shared" ref="O48" si="67">IF(O46,"Act",IF(O47,"Current Prd","Fcst"))</f>
        <v>Fcst</v>
      </c>
      <c r="P48" s="35" t="str">
        <f t="shared" ref="P48" si="68">IF(P46,"Act",IF(P47,"Current Prd","Fcst"))</f>
        <v>Fcst</v>
      </c>
      <c r="Q48" s="35" t="str">
        <f t="shared" ref="Q48" si="69">IF(Q46,"Act",IF(Q47,"Current Prd","Fcst"))</f>
        <v>Fcst</v>
      </c>
      <c r="R48" s="35" t="str">
        <f t="shared" ref="R48" si="70">IF(R46,"Act",IF(R47,"Current Prd","Fcst"))</f>
        <v>Fcst</v>
      </c>
      <c r="S48" s="35" t="str">
        <f t="shared" ref="S48" si="71">IF(S46,"Act",IF(S47,"Current Prd","Fcst"))</f>
        <v>Fcst</v>
      </c>
      <c r="T48" s="35" t="str">
        <f t="shared" ref="T48" si="72">IF(T46,"Act",IF(T47,"Current Prd","Fcst"))</f>
        <v>Fcst</v>
      </c>
      <c r="U48" s="35" t="str">
        <f t="shared" ref="U48" si="73">IF(U46,"Act",IF(U47,"Current Prd","Fcst"))</f>
        <v>Fcst</v>
      </c>
      <c r="V48" s="35" t="str">
        <f t="shared" ref="V48" si="74">IF(V46,"Act",IF(V47,"Current Prd","Fcst"))</f>
        <v>Fcst</v>
      </c>
      <c r="W48" s="35" t="str">
        <f t="shared" ref="W48" si="75">IF(W46,"Act",IF(W47,"Current Prd","Fcst"))</f>
        <v>Fcst</v>
      </c>
      <c r="X48" s="35" t="str">
        <f t="shared" ref="X48" si="76">IF(X46,"Act",IF(X47,"Current Prd","Fcst"))</f>
        <v>Fcst</v>
      </c>
      <c r="Y48" s="35" t="str">
        <f t="shared" ref="Y48" si="77">IF(Y46,"Act",IF(Y47,"Current Prd","Fcst"))</f>
        <v>Fcst</v>
      </c>
      <c r="Z48" s="35" t="str">
        <f t="shared" ref="Z48" si="78">IF(Z46,"Act",IF(Z47,"Current Prd","Fcst"))</f>
        <v>Fcst</v>
      </c>
      <c r="AA48" s="35" t="str">
        <f t="shared" ref="AA48" si="79">IF(AA46,"Act",IF(AA47,"Current Prd","Fcst"))</f>
        <v>Fcst</v>
      </c>
      <c r="AB48" s="35" t="str">
        <f t="shared" ref="AB48" si="80">IF(AB46,"Act",IF(AB47,"Current Prd","Fcst"))</f>
        <v>Fcst</v>
      </c>
      <c r="AC48" s="35" t="str">
        <f t="shared" ref="AC48" si="81">IF(AC46,"Act",IF(AC47,"Current Prd","Fcst"))</f>
        <v>Fcst</v>
      </c>
      <c r="AD48" s="35" t="str">
        <f t="shared" ref="AD48" si="82">IF(AD46,"Act",IF(AD47,"Current Prd","Fcst"))</f>
        <v>Fcst</v>
      </c>
      <c r="AE48" s="35" t="str">
        <f t="shared" ref="AE48" si="83">IF(AE46,"Act",IF(AE47,"Current Prd","Fcst"))</f>
        <v>Fcst</v>
      </c>
      <c r="AF48" s="35" t="str">
        <f t="shared" ref="AF48" si="84">IF(AF46,"Act",IF(AF47,"Current Prd","Fcst"))</f>
        <v>Fcst</v>
      </c>
      <c r="AG48" s="35" t="str">
        <f t="shared" ref="AG48" si="85">IF(AG46,"Act",IF(AG47,"Current Prd","Fcst"))</f>
        <v>Fcst</v>
      </c>
      <c r="AH48" s="35" t="str">
        <f t="shared" ref="AH48" si="86">IF(AH46,"Act",IF(AH47,"Current Prd","Fcst"))</f>
        <v>Fcst</v>
      </c>
      <c r="AI48" s="35" t="str">
        <f t="shared" ref="AI48" si="87">IF(AI46,"Act",IF(AI47,"Current Prd","Fcst"))</f>
        <v>Fcst</v>
      </c>
      <c r="AJ48" s="35" t="str">
        <f t="shared" ref="AJ48" si="88">IF(AJ46,"Act",IF(AJ47,"Current Prd","Fcst"))</f>
        <v>Fcst</v>
      </c>
      <c r="AK48" s="35" t="str">
        <f t="shared" ref="AK48" si="89">IF(AK46,"Act",IF(AK47,"Current Prd","Fcst"))</f>
        <v>Fcst</v>
      </c>
      <c r="AL48" s="35" t="str">
        <f t="shared" ref="AL48" si="90">IF(AL46,"Act",IF(AL47,"Current Prd","Fcst"))</f>
        <v>Fcst</v>
      </c>
      <c r="AM48" s="35" t="str">
        <f t="shared" ref="AM48" si="91">IF(AM46,"Act",IF(AM47,"Current Prd","Fcst"))</f>
        <v>Fcst</v>
      </c>
      <c r="AN48" s="35" t="str">
        <f t="shared" ref="AN48" si="92">IF(AN46,"Act",IF(AN47,"Current Prd","Fcst"))</f>
        <v>Fcst</v>
      </c>
      <c r="AO48" s="35" t="str">
        <f t="shared" ref="AO48" si="93">IF(AO46,"Act",IF(AO47,"Current Prd","Fcst"))</f>
        <v>Fcst</v>
      </c>
      <c r="AP48" s="35" t="str">
        <f t="shared" ref="AP48" si="94">IF(AP46,"Act",IF(AP47,"Current Prd","Fcst"))</f>
        <v>Fcst</v>
      </c>
      <c r="AQ48" s="35" t="str">
        <f t="shared" ref="AQ48" si="95">IF(AQ46,"Act",IF(AQ47,"Current Prd","Fcst"))</f>
        <v>Fcst</v>
      </c>
      <c r="AR48" s="35" t="str">
        <f t="shared" ref="AR48" si="96">IF(AR46,"Act",IF(AR47,"Current Prd","Fcst"))</f>
        <v>Fcst</v>
      </c>
      <c r="AS48" s="35" t="str">
        <f t="shared" ref="AS48" si="97">IF(AS46,"Act",IF(AS47,"Current Prd","Fcst"))</f>
        <v>Fcst</v>
      </c>
      <c r="AT48" s="35" t="str">
        <f t="shared" ref="AT48" si="98">IF(AT46,"Act",IF(AT47,"Current Prd","Fcst"))</f>
        <v>Fcst</v>
      </c>
      <c r="AU48" s="35" t="str">
        <f t="shared" ref="AU48" si="99">IF(AU46,"Act",IF(AU47,"Current Prd","Fcst"))</f>
        <v>Fcst</v>
      </c>
      <c r="AV48" s="35" t="str">
        <f t="shared" ref="AV48" si="100">IF(AV46,"Act",IF(AV47,"Current Prd","Fcst"))</f>
        <v>Fcst</v>
      </c>
      <c r="AW48" s="35" t="str">
        <f t="shared" ref="AW48" si="101">IF(AW46,"Act",IF(AW47,"Current Prd","Fcst"))</f>
        <v>Fcst</v>
      </c>
      <c r="AX48" s="35" t="str">
        <f t="shared" ref="AX48" si="102">IF(AX46,"Act",IF(AX47,"Current Prd","Fcst"))</f>
        <v>Fcst</v>
      </c>
      <c r="AY48" s="35" t="str">
        <f t="shared" ref="AY48" si="103">IF(AY46,"Act",IF(AY47,"Current Prd","Fcst"))</f>
        <v>Fcst</v>
      </c>
      <c r="AZ48" s="35" t="str">
        <f t="shared" ref="AZ48" si="104">IF(AZ46,"Act",IF(AZ47,"Current Prd","Fcst"))</f>
        <v>Fcst</v>
      </c>
      <c r="BA48" s="35" t="str">
        <f t="shared" ref="BA48" si="105">IF(BA46,"Act",IF(BA47,"Current Prd","Fcst"))</f>
        <v>Fcst</v>
      </c>
      <c r="BB48" s="35" t="str">
        <f t="shared" ref="BB48" si="106">IF(BB46,"Act",IF(BB47,"Current Prd","Fcst"))</f>
        <v>Fcst</v>
      </c>
      <c r="BC48" s="35" t="str">
        <f t="shared" ref="BC48" si="107">IF(BC46,"Act",IF(BC47,"Current Prd","Fcst"))</f>
        <v>Fcst</v>
      </c>
      <c r="BD48" s="35" t="str">
        <f t="shared" ref="BD48" si="108">IF(BD46,"Act",IF(BD47,"Current Prd","Fcst"))</f>
        <v>Fcst</v>
      </c>
      <c r="BE48" s="35" t="str">
        <f t="shared" ref="BE48" si="109">IF(BE46,"Act",IF(BE47,"Current Prd","Fcst"))</f>
        <v>Fcst</v>
      </c>
      <c r="BF48" s="35" t="str">
        <f t="shared" ref="BF48" si="110">IF(BF46,"Act",IF(BF47,"Current Prd","Fcst"))</f>
        <v>Fcst</v>
      </c>
      <c r="BG48" s="35" t="str">
        <f t="shared" ref="BG48" si="111">IF(BG46,"Act",IF(BG47,"Current Prd","Fcst"))</f>
        <v>Fcst</v>
      </c>
      <c r="BH48" s="35" t="str">
        <f t="shared" ref="BH48" si="112">IF(BH46,"Act",IF(BH47,"Current Prd","Fcst"))</f>
        <v>Fcst</v>
      </c>
      <c r="BI48" s="35" t="str">
        <f t="shared" ref="BI48" si="113">IF(BI46,"Act",IF(BI47,"Current Prd","Fcst"))</f>
        <v>Fcst</v>
      </c>
      <c r="BJ48" s="35" t="str">
        <f t="shared" ref="BJ48" si="114">IF(BJ46,"Act",IF(BJ47,"Current Prd","Fcst"))</f>
        <v>Fcst</v>
      </c>
      <c r="BK48" s="35" t="str">
        <f t="shared" ref="BK48" si="115">IF(BK46,"Act",IF(BK47,"Current Prd","Fcst"))</f>
        <v>Fcst</v>
      </c>
      <c r="BL48" s="35" t="str">
        <f t="shared" ref="BL48" si="116">IF(BL46,"Act",IF(BL47,"Current Prd","Fcst"))</f>
        <v>Fcst</v>
      </c>
      <c r="BM48" s="35" t="str">
        <f t="shared" ref="BM48" si="117">IF(BM46,"Act",IF(BM47,"Current Prd","Fcst"))</f>
        <v>Fcst</v>
      </c>
      <c r="BN48" s="35" t="str">
        <f t="shared" ref="BN48" si="118">IF(BN46,"Act",IF(BN47,"Current Prd","Fcst"))</f>
        <v>Fcst</v>
      </c>
      <c r="BO48" s="35" t="str">
        <f t="shared" ref="BO48" si="119">IF(BO46,"Act",IF(BO47,"Current Prd","Fcst"))</f>
        <v>Fcst</v>
      </c>
      <c r="BP48" s="35" t="str">
        <f t="shared" ref="BP48" si="120">IF(BP46,"Act",IF(BP47,"Current Prd","Fcst"))</f>
        <v>Fcst</v>
      </c>
      <c r="BQ48" s="35" t="str">
        <f t="shared" ref="BQ48" si="121">IF(BQ46,"Act",IF(BQ47,"Current Prd","Fcst"))</f>
        <v>Fcst</v>
      </c>
      <c r="BR48" s="35" t="str">
        <f t="shared" ref="BR48" si="122">IF(BR46,"Act",IF(BR47,"Current Prd","Fcst"))</f>
        <v>Fcst</v>
      </c>
      <c r="BS48" s="35" t="str">
        <f t="shared" ref="BS48" si="123">IF(BS46,"Act",IF(BS47,"Current Prd","Fcst"))</f>
        <v>Fcst</v>
      </c>
      <c r="BT48" s="35" t="str">
        <f t="shared" ref="BT48" si="124">IF(BT46,"Act",IF(BT47,"Current Prd","Fcst"))</f>
        <v>Fcst</v>
      </c>
      <c r="BU48" s="35" t="str">
        <f t="shared" ref="BU48" si="125">IF(BU46,"Act",IF(BU47,"Current Prd","Fcst"))</f>
        <v>Fcst</v>
      </c>
      <c r="BV48" s="35" t="str">
        <f t="shared" ref="BV48" si="126">IF(BV46,"Act",IF(BV47,"Current Prd","Fcst"))</f>
        <v>Fcst</v>
      </c>
      <c r="BW48" s="9" t="s">
        <v>73</v>
      </c>
    </row>
    <row r="49" spans="2:75" x14ac:dyDescent="0.35">
      <c r="D49" t="s">
        <v>26</v>
      </c>
      <c r="K49" s="3" t="s">
        <v>46</v>
      </c>
      <c r="O49" s="16">
        <f t="shared" ref="O49:AT49" si="127">YEAR(O43)</f>
        <v>2019</v>
      </c>
      <c r="P49" s="16">
        <f t="shared" si="127"/>
        <v>2020</v>
      </c>
      <c r="Q49" s="16">
        <f t="shared" si="127"/>
        <v>2021</v>
      </c>
      <c r="R49" s="16">
        <f t="shared" si="127"/>
        <v>2022</v>
      </c>
      <c r="S49" s="16">
        <f t="shared" si="127"/>
        <v>2023</v>
      </c>
      <c r="T49" s="16">
        <f t="shared" si="127"/>
        <v>2024</v>
      </c>
      <c r="U49" s="16">
        <f t="shared" si="127"/>
        <v>2025</v>
      </c>
      <c r="V49" s="16">
        <f t="shared" si="127"/>
        <v>2026</v>
      </c>
      <c r="W49" s="16">
        <f t="shared" si="127"/>
        <v>2027</v>
      </c>
      <c r="X49" s="16">
        <f t="shared" si="127"/>
        <v>2028</v>
      </c>
      <c r="Y49" s="16">
        <f t="shared" si="127"/>
        <v>2029</v>
      </c>
      <c r="Z49" s="16">
        <f t="shared" si="127"/>
        <v>2030</v>
      </c>
      <c r="AA49" s="16">
        <f t="shared" si="127"/>
        <v>2031</v>
      </c>
      <c r="AB49" s="16">
        <f t="shared" si="127"/>
        <v>2032</v>
      </c>
      <c r="AC49" s="16">
        <f t="shared" si="127"/>
        <v>2033</v>
      </c>
      <c r="AD49" s="16">
        <f t="shared" si="127"/>
        <v>2034</v>
      </c>
      <c r="AE49" s="16">
        <f t="shared" si="127"/>
        <v>2035</v>
      </c>
      <c r="AF49" s="16">
        <f t="shared" si="127"/>
        <v>2036</v>
      </c>
      <c r="AG49" s="16">
        <f t="shared" si="127"/>
        <v>2037</v>
      </c>
      <c r="AH49" s="16">
        <f t="shared" si="127"/>
        <v>2038</v>
      </c>
      <c r="AI49" s="16">
        <f t="shared" si="127"/>
        <v>2039</v>
      </c>
      <c r="AJ49" s="16">
        <f t="shared" si="127"/>
        <v>2040</v>
      </c>
      <c r="AK49" s="16">
        <f t="shared" si="127"/>
        <v>2041</v>
      </c>
      <c r="AL49" s="16">
        <f t="shared" si="127"/>
        <v>2042</v>
      </c>
      <c r="AM49" s="16">
        <f t="shared" si="127"/>
        <v>2043</v>
      </c>
      <c r="AN49" s="16">
        <f t="shared" si="127"/>
        <v>2044</v>
      </c>
      <c r="AO49" s="16">
        <f t="shared" si="127"/>
        <v>2045</v>
      </c>
      <c r="AP49" s="16">
        <f t="shared" si="127"/>
        <v>2046</v>
      </c>
      <c r="AQ49" s="16">
        <f t="shared" si="127"/>
        <v>2047</v>
      </c>
      <c r="AR49" s="16">
        <f t="shared" si="127"/>
        <v>2048</v>
      </c>
      <c r="AS49" s="16">
        <f t="shared" si="127"/>
        <v>2049</v>
      </c>
      <c r="AT49" s="16">
        <f t="shared" si="127"/>
        <v>2050</v>
      </c>
      <c r="AU49" s="16">
        <f t="shared" ref="AU49:BV49" si="128">YEAR(AU43)</f>
        <v>2051</v>
      </c>
      <c r="AV49" s="16">
        <f t="shared" si="128"/>
        <v>2052</v>
      </c>
      <c r="AW49" s="16">
        <f t="shared" si="128"/>
        <v>2053</v>
      </c>
      <c r="AX49" s="16">
        <f t="shared" si="128"/>
        <v>2054</v>
      </c>
      <c r="AY49" s="16">
        <f t="shared" si="128"/>
        <v>2055</v>
      </c>
      <c r="AZ49" s="16">
        <f t="shared" si="128"/>
        <v>2056</v>
      </c>
      <c r="BA49" s="16">
        <f t="shared" si="128"/>
        <v>2057</v>
      </c>
      <c r="BB49" s="16">
        <f t="shared" si="128"/>
        <v>2058</v>
      </c>
      <c r="BC49" s="16">
        <f t="shared" si="128"/>
        <v>2059</v>
      </c>
      <c r="BD49" s="16">
        <f t="shared" si="128"/>
        <v>2060</v>
      </c>
      <c r="BE49" s="16">
        <f t="shared" si="128"/>
        <v>2061</v>
      </c>
      <c r="BF49" s="16">
        <f t="shared" si="128"/>
        <v>2062</v>
      </c>
      <c r="BG49" s="16">
        <f t="shared" si="128"/>
        <v>2063</v>
      </c>
      <c r="BH49" s="16">
        <f t="shared" si="128"/>
        <v>2064</v>
      </c>
      <c r="BI49" s="16">
        <f t="shared" si="128"/>
        <v>2065</v>
      </c>
      <c r="BJ49" s="16">
        <f t="shared" si="128"/>
        <v>2066</v>
      </c>
      <c r="BK49" s="16">
        <f t="shared" si="128"/>
        <v>2067</v>
      </c>
      <c r="BL49" s="16">
        <f t="shared" si="128"/>
        <v>2068</v>
      </c>
      <c r="BM49" s="16">
        <f t="shared" si="128"/>
        <v>2069</v>
      </c>
      <c r="BN49" s="16">
        <f t="shared" si="128"/>
        <v>2070</v>
      </c>
      <c r="BO49" s="16">
        <f t="shared" si="128"/>
        <v>2071</v>
      </c>
      <c r="BP49" s="16">
        <f t="shared" si="128"/>
        <v>2072</v>
      </c>
      <c r="BQ49" s="16">
        <f t="shared" si="128"/>
        <v>2073</v>
      </c>
      <c r="BR49" s="16">
        <f t="shared" si="128"/>
        <v>2074</v>
      </c>
      <c r="BS49" s="16">
        <f t="shared" si="128"/>
        <v>2075</v>
      </c>
      <c r="BT49" s="16">
        <f t="shared" si="128"/>
        <v>2076</v>
      </c>
      <c r="BU49" s="16">
        <f t="shared" si="128"/>
        <v>2077</v>
      </c>
      <c r="BV49" s="16">
        <f t="shared" si="128"/>
        <v>2078</v>
      </c>
      <c r="BW49" s="9" t="s">
        <v>74</v>
      </c>
    </row>
    <row r="50" spans="2:75" x14ac:dyDescent="0.35"/>
    <row r="51" spans="2:75" ht="19.5" x14ac:dyDescent="0.35">
      <c r="B51" s="39" t="s">
        <v>41</v>
      </c>
    </row>
    <row r="52" spans="2:75" x14ac:dyDescent="0.35">
      <c r="D52" t="s">
        <v>67</v>
      </c>
      <c r="K52" s="3" t="s">
        <v>11</v>
      </c>
      <c r="O52" s="13">
        <f>ModelStartDate.In</f>
        <v>43466</v>
      </c>
      <c r="P52" s="7">
        <f>O53+1</f>
        <v>43647</v>
      </c>
      <c r="Q52" s="7">
        <f t="shared" ref="Q52:BV52" si="129">P53+1</f>
        <v>43831</v>
      </c>
      <c r="R52" s="7">
        <f t="shared" si="129"/>
        <v>44013</v>
      </c>
      <c r="S52" s="7">
        <f t="shared" si="129"/>
        <v>44197</v>
      </c>
      <c r="T52" s="7">
        <f t="shared" si="129"/>
        <v>44378</v>
      </c>
      <c r="U52" s="7">
        <f t="shared" si="129"/>
        <v>44562</v>
      </c>
      <c r="V52" s="7">
        <f t="shared" si="129"/>
        <v>44743</v>
      </c>
      <c r="W52" s="7">
        <f t="shared" si="129"/>
        <v>44927</v>
      </c>
      <c r="X52" s="7">
        <f t="shared" si="129"/>
        <v>45108</v>
      </c>
      <c r="Y52" s="7">
        <f t="shared" si="129"/>
        <v>45292</v>
      </c>
      <c r="Z52" s="7">
        <f t="shared" si="129"/>
        <v>45474</v>
      </c>
      <c r="AA52" s="7">
        <f t="shared" si="129"/>
        <v>45658</v>
      </c>
      <c r="AB52" s="7">
        <f t="shared" si="129"/>
        <v>45839</v>
      </c>
      <c r="AC52" s="7">
        <f t="shared" si="129"/>
        <v>46023</v>
      </c>
      <c r="AD52" s="7">
        <f t="shared" si="129"/>
        <v>46204</v>
      </c>
      <c r="AE52" s="7">
        <f t="shared" si="129"/>
        <v>46388</v>
      </c>
      <c r="AF52" s="7">
        <f t="shared" si="129"/>
        <v>46569</v>
      </c>
      <c r="AG52" s="7">
        <f t="shared" si="129"/>
        <v>46753</v>
      </c>
      <c r="AH52" s="7">
        <f t="shared" si="129"/>
        <v>46935</v>
      </c>
      <c r="AI52" s="7">
        <f t="shared" si="129"/>
        <v>47119</v>
      </c>
      <c r="AJ52" s="7">
        <f t="shared" si="129"/>
        <v>47300</v>
      </c>
      <c r="AK52" s="7">
        <f t="shared" si="129"/>
        <v>47484</v>
      </c>
      <c r="AL52" s="7">
        <f t="shared" si="129"/>
        <v>47665</v>
      </c>
      <c r="AM52" s="7">
        <f t="shared" si="129"/>
        <v>47849</v>
      </c>
      <c r="AN52" s="7">
        <f t="shared" si="129"/>
        <v>48030</v>
      </c>
      <c r="AO52" s="7">
        <f t="shared" si="129"/>
        <v>48214</v>
      </c>
      <c r="AP52" s="7">
        <f t="shared" si="129"/>
        <v>48396</v>
      </c>
      <c r="AQ52" s="7">
        <f t="shared" si="129"/>
        <v>48580</v>
      </c>
      <c r="AR52" s="7">
        <f t="shared" si="129"/>
        <v>48761</v>
      </c>
      <c r="AS52" s="7">
        <f t="shared" si="129"/>
        <v>48945</v>
      </c>
      <c r="AT52" s="7">
        <f t="shared" si="129"/>
        <v>49126</v>
      </c>
      <c r="AU52" s="7">
        <f t="shared" si="129"/>
        <v>49310</v>
      </c>
      <c r="AV52" s="7">
        <f t="shared" si="129"/>
        <v>49491</v>
      </c>
      <c r="AW52" s="7">
        <f t="shared" si="129"/>
        <v>49675</v>
      </c>
      <c r="AX52" s="7">
        <f t="shared" si="129"/>
        <v>49857</v>
      </c>
      <c r="AY52" s="7">
        <f t="shared" si="129"/>
        <v>50041</v>
      </c>
      <c r="AZ52" s="7">
        <f t="shared" si="129"/>
        <v>50222</v>
      </c>
      <c r="BA52" s="7">
        <f t="shared" si="129"/>
        <v>50406</v>
      </c>
      <c r="BB52" s="7">
        <f t="shared" si="129"/>
        <v>50587</v>
      </c>
      <c r="BC52" s="7">
        <f t="shared" si="129"/>
        <v>50771</v>
      </c>
      <c r="BD52" s="7">
        <f t="shared" si="129"/>
        <v>50952</v>
      </c>
      <c r="BE52" s="7">
        <f t="shared" si="129"/>
        <v>51136</v>
      </c>
      <c r="BF52" s="7">
        <f t="shared" si="129"/>
        <v>51318</v>
      </c>
      <c r="BG52" s="7">
        <f t="shared" si="129"/>
        <v>51502</v>
      </c>
      <c r="BH52" s="7">
        <f t="shared" si="129"/>
        <v>51683</v>
      </c>
      <c r="BI52" s="7">
        <f t="shared" si="129"/>
        <v>51867</v>
      </c>
      <c r="BJ52" s="7">
        <f t="shared" si="129"/>
        <v>52048</v>
      </c>
      <c r="BK52" s="7">
        <f t="shared" si="129"/>
        <v>52232</v>
      </c>
      <c r="BL52" s="7">
        <f t="shared" si="129"/>
        <v>52413</v>
      </c>
      <c r="BM52" s="7">
        <f t="shared" si="129"/>
        <v>52597</v>
      </c>
      <c r="BN52" s="7">
        <f t="shared" si="129"/>
        <v>52779</v>
      </c>
      <c r="BO52" s="7">
        <f t="shared" si="129"/>
        <v>52963</v>
      </c>
      <c r="BP52" s="7">
        <f t="shared" si="129"/>
        <v>53144</v>
      </c>
      <c r="BQ52" s="7">
        <f t="shared" si="129"/>
        <v>53328</v>
      </c>
      <c r="BR52" s="7">
        <f t="shared" si="129"/>
        <v>53509</v>
      </c>
      <c r="BS52" s="7">
        <f t="shared" si="129"/>
        <v>53693</v>
      </c>
      <c r="BT52" s="7">
        <f t="shared" si="129"/>
        <v>53874</v>
      </c>
      <c r="BU52" s="7">
        <f t="shared" si="129"/>
        <v>54058</v>
      </c>
      <c r="BV52" s="7">
        <f t="shared" si="129"/>
        <v>54240</v>
      </c>
      <c r="BW52" s="9" t="s">
        <v>78</v>
      </c>
    </row>
    <row r="53" spans="2:75" x14ac:dyDescent="0.35">
      <c r="D53" t="s">
        <v>68</v>
      </c>
      <c r="K53" s="3" t="s">
        <v>11</v>
      </c>
      <c r="O53" s="7">
        <f>EOMONTH(O52,5)</f>
        <v>43646</v>
      </c>
      <c r="P53" s="7">
        <f t="shared" ref="P53:R53" si="130">EOMONTH(P52,5)</f>
        <v>43830</v>
      </c>
      <c r="Q53" s="7">
        <f t="shared" si="130"/>
        <v>44012</v>
      </c>
      <c r="R53" s="7">
        <f t="shared" si="130"/>
        <v>44196</v>
      </c>
      <c r="S53" s="7">
        <f t="shared" ref="S53" si="131">EOMONTH(S52,5)</f>
        <v>44377</v>
      </c>
      <c r="T53" s="7">
        <f t="shared" ref="T53" si="132">EOMONTH(T52,5)</f>
        <v>44561</v>
      </c>
      <c r="U53" s="7">
        <f t="shared" ref="U53" si="133">EOMONTH(U52,5)</f>
        <v>44742</v>
      </c>
      <c r="V53" s="7">
        <f t="shared" ref="V53" si="134">EOMONTH(V52,5)</f>
        <v>44926</v>
      </c>
      <c r="W53" s="7">
        <f t="shared" ref="W53" si="135">EOMONTH(W52,5)</f>
        <v>45107</v>
      </c>
      <c r="X53" s="7">
        <f t="shared" ref="X53" si="136">EOMONTH(X52,5)</f>
        <v>45291</v>
      </c>
      <c r="Y53" s="7">
        <f t="shared" ref="Y53" si="137">EOMONTH(Y52,5)</f>
        <v>45473</v>
      </c>
      <c r="Z53" s="7">
        <f t="shared" ref="Z53" si="138">EOMONTH(Z52,5)</f>
        <v>45657</v>
      </c>
      <c r="AA53" s="7">
        <f t="shared" ref="AA53" si="139">EOMONTH(AA52,5)</f>
        <v>45838</v>
      </c>
      <c r="AB53" s="7">
        <f t="shared" ref="AB53" si="140">EOMONTH(AB52,5)</f>
        <v>46022</v>
      </c>
      <c r="AC53" s="7">
        <f t="shared" ref="AC53" si="141">EOMONTH(AC52,5)</f>
        <v>46203</v>
      </c>
      <c r="AD53" s="7">
        <f t="shared" ref="AD53" si="142">EOMONTH(AD52,5)</f>
        <v>46387</v>
      </c>
      <c r="AE53" s="7">
        <f t="shared" ref="AE53" si="143">EOMONTH(AE52,5)</f>
        <v>46568</v>
      </c>
      <c r="AF53" s="7">
        <f t="shared" ref="AF53" si="144">EOMONTH(AF52,5)</f>
        <v>46752</v>
      </c>
      <c r="AG53" s="7">
        <f t="shared" ref="AG53" si="145">EOMONTH(AG52,5)</f>
        <v>46934</v>
      </c>
      <c r="AH53" s="7">
        <f t="shared" ref="AH53" si="146">EOMONTH(AH52,5)</f>
        <v>47118</v>
      </c>
      <c r="AI53" s="7">
        <f t="shared" ref="AI53" si="147">EOMONTH(AI52,5)</f>
        <v>47299</v>
      </c>
      <c r="AJ53" s="7">
        <f t="shared" ref="AJ53" si="148">EOMONTH(AJ52,5)</f>
        <v>47483</v>
      </c>
      <c r="AK53" s="7">
        <f t="shared" ref="AK53" si="149">EOMONTH(AK52,5)</f>
        <v>47664</v>
      </c>
      <c r="AL53" s="7">
        <f t="shared" ref="AL53" si="150">EOMONTH(AL52,5)</f>
        <v>47848</v>
      </c>
      <c r="AM53" s="7">
        <f t="shared" ref="AM53" si="151">EOMONTH(AM52,5)</f>
        <v>48029</v>
      </c>
      <c r="AN53" s="7">
        <f t="shared" ref="AN53" si="152">EOMONTH(AN52,5)</f>
        <v>48213</v>
      </c>
      <c r="AO53" s="7">
        <f t="shared" ref="AO53" si="153">EOMONTH(AO52,5)</f>
        <v>48395</v>
      </c>
      <c r="AP53" s="7">
        <f t="shared" ref="AP53" si="154">EOMONTH(AP52,5)</f>
        <v>48579</v>
      </c>
      <c r="AQ53" s="7">
        <f t="shared" ref="AQ53" si="155">EOMONTH(AQ52,5)</f>
        <v>48760</v>
      </c>
      <c r="AR53" s="7">
        <f t="shared" ref="AR53" si="156">EOMONTH(AR52,5)</f>
        <v>48944</v>
      </c>
      <c r="AS53" s="7">
        <f t="shared" ref="AS53" si="157">EOMONTH(AS52,5)</f>
        <v>49125</v>
      </c>
      <c r="AT53" s="7">
        <f t="shared" ref="AT53" si="158">EOMONTH(AT52,5)</f>
        <v>49309</v>
      </c>
      <c r="AU53" s="7">
        <f t="shared" ref="AU53" si="159">EOMONTH(AU52,5)</f>
        <v>49490</v>
      </c>
      <c r="AV53" s="7">
        <f t="shared" ref="AV53" si="160">EOMONTH(AV52,5)</f>
        <v>49674</v>
      </c>
      <c r="AW53" s="7">
        <f t="shared" ref="AW53" si="161">EOMONTH(AW52,5)</f>
        <v>49856</v>
      </c>
      <c r="AX53" s="7">
        <f t="shared" ref="AX53" si="162">EOMONTH(AX52,5)</f>
        <v>50040</v>
      </c>
      <c r="AY53" s="7">
        <f t="shared" ref="AY53" si="163">EOMONTH(AY52,5)</f>
        <v>50221</v>
      </c>
      <c r="AZ53" s="7">
        <f t="shared" ref="AZ53" si="164">EOMONTH(AZ52,5)</f>
        <v>50405</v>
      </c>
      <c r="BA53" s="7">
        <f t="shared" ref="BA53" si="165">EOMONTH(BA52,5)</f>
        <v>50586</v>
      </c>
      <c r="BB53" s="7">
        <f t="shared" ref="BB53" si="166">EOMONTH(BB52,5)</f>
        <v>50770</v>
      </c>
      <c r="BC53" s="7">
        <f t="shared" ref="BC53" si="167">EOMONTH(BC52,5)</f>
        <v>50951</v>
      </c>
      <c r="BD53" s="7">
        <f t="shared" ref="BD53" si="168">EOMONTH(BD52,5)</f>
        <v>51135</v>
      </c>
      <c r="BE53" s="7">
        <f t="shared" ref="BE53" si="169">EOMONTH(BE52,5)</f>
        <v>51317</v>
      </c>
      <c r="BF53" s="7">
        <f t="shared" ref="BF53" si="170">EOMONTH(BF52,5)</f>
        <v>51501</v>
      </c>
      <c r="BG53" s="7">
        <f t="shared" ref="BG53" si="171">EOMONTH(BG52,5)</f>
        <v>51682</v>
      </c>
      <c r="BH53" s="7">
        <f t="shared" ref="BH53" si="172">EOMONTH(BH52,5)</f>
        <v>51866</v>
      </c>
      <c r="BI53" s="7">
        <f t="shared" ref="BI53" si="173">EOMONTH(BI52,5)</f>
        <v>52047</v>
      </c>
      <c r="BJ53" s="7">
        <f t="shared" ref="BJ53" si="174">EOMONTH(BJ52,5)</f>
        <v>52231</v>
      </c>
      <c r="BK53" s="7">
        <f t="shared" ref="BK53" si="175">EOMONTH(BK52,5)</f>
        <v>52412</v>
      </c>
      <c r="BL53" s="7">
        <f t="shared" ref="BL53" si="176">EOMONTH(BL52,5)</f>
        <v>52596</v>
      </c>
      <c r="BM53" s="7">
        <f t="shared" ref="BM53" si="177">EOMONTH(BM52,5)</f>
        <v>52778</v>
      </c>
      <c r="BN53" s="7">
        <f t="shared" ref="BN53" si="178">EOMONTH(BN52,5)</f>
        <v>52962</v>
      </c>
      <c r="BO53" s="7">
        <f t="shared" ref="BO53" si="179">EOMONTH(BO52,5)</f>
        <v>53143</v>
      </c>
      <c r="BP53" s="7">
        <f t="shared" ref="BP53" si="180">EOMONTH(BP52,5)</f>
        <v>53327</v>
      </c>
      <c r="BQ53" s="7">
        <f t="shared" ref="BQ53" si="181">EOMONTH(BQ52,5)</f>
        <v>53508</v>
      </c>
      <c r="BR53" s="7">
        <f t="shared" ref="BR53" si="182">EOMONTH(BR52,5)</f>
        <v>53692</v>
      </c>
      <c r="BS53" s="7">
        <f t="shared" ref="BS53" si="183">EOMONTH(BS52,5)</f>
        <v>53873</v>
      </c>
      <c r="BT53" s="7">
        <f t="shared" ref="BT53" si="184">EOMONTH(BT52,5)</f>
        <v>54057</v>
      </c>
      <c r="BU53" s="7">
        <f t="shared" ref="BU53" si="185">EOMONTH(BU52,5)</f>
        <v>54239</v>
      </c>
      <c r="BV53" s="7">
        <f t="shared" ref="BV53" si="186">EOMONTH(BV52,5)</f>
        <v>54423</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182</v>
      </c>
      <c r="R55" s="11">
        <f>R53-R52+1</f>
        <v>184</v>
      </c>
      <c r="S55" s="11">
        <f t="shared" ref="S55:AH55" si="190">S53-S52+1</f>
        <v>181</v>
      </c>
      <c r="T55" s="11">
        <f t="shared" si="190"/>
        <v>184</v>
      </c>
      <c r="U55" s="11">
        <f t="shared" si="190"/>
        <v>181</v>
      </c>
      <c r="V55" s="11">
        <f t="shared" si="190"/>
        <v>184</v>
      </c>
      <c r="W55" s="11">
        <f t="shared" si="190"/>
        <v>181</v>
      </c>
      <c r="X55" s="11">
        <f t="shared" si="190"/>
        <v>184</v>
      </c>
      <c r="Y55" s="11">
        <f t="shared" si="190"/>
        <v>182</v>
      </c>
      <c r="Z55" s="11">
        <f t="shared" si="190"/>
        <v>184</v>
      </c>
      <c r="AA55" s="11">
        <f t="shared" si="190"/>
        <v>181</v>
      </c>
      <c r="AB55" s="11">
        <f t="shared" si="190"/>
        <v>184</v>
      </c>
      <c r="AC55" s="11">
        <f t="shared" si="190"/>
        <v>181</v>
      </c>
      <c r="AD55" s="11">
        <f t="shared" si="190"/>
        <v>184</v>
      </c>
      <c r="AE55" s="11">
        <f t="shared" si="190"/>
        <v>181</v>
      </c>
      <c r="AF55" s="11">
        <f t="shared" si="190"/>
        <v>184</v>
      </c>
      <c r="AG55" s="11">
        <f t="shared" si="190"/>
        <v>182</v>
      </c>
      <c r="AH55" s="11">
        <f t="shared" si="190"/>
        <v>184</v>
      </c>
      <c r="AI55" s="11">
        <f t="shared" ref="AI55:BV55" si="191">AI53-AI52+1</f>
        <v>181</v>
      </c>
      <c r="AJ55" s="11">
        <f t="shared" si="191"/>
        <v>184</v>
      </c>
      <c r="AK55" s="11">
        <f t="shared" si="191"/>
        <v>181</v>
      </c>
      <c r="AL55" s="11">
        <f t="shared" si="191"/>
        <v>184</v>
      </c>
      <c r="AM55" s="11">
        <f t="shared" si="191"/>
        <v>181</v>
      </c>
      <c r="AN55" s="11">
        <f t="shared" si="191"/>
        <v>184</v>
      </c>
      <c r="AO55" s="11">
        <f t="shared" si="191"/>
        <v>182</v>
      </c>
      <c r="AP55" s="11">
        <f t="shared" si="191"/>
        <v>184</v>
      </c>
      <c r="AQ55" s="11">
        <f t="shared" si="191"/>
        <v>181</v>
      </c>
      <c r="AR55" s="11">
        <f t="shared" si="191"/>
        <v>184</v>
      </c>
      <c r="AS55" s="11">
        <f t="shared" si="191"/>
        <v>181</v>
      </c>
      <c r="AT55" s="11">
        <f t="shared" si="191"/>
        <v>184</v>
      </c>
      <c r="AU55" s="11">
        <f t="shared" si="191"/>
        <v>181</v>
      </c>
      <c r="AV55" s="11">
        <f t="shared" si="191"/>
        <v>184</v>
      </c>
      <c r="AW55" s="11">
        <f t="shared" si="191"/>
        <v>182</v>
      </c>
      <c r="AX55" s="11">
        <f t="shared" si="191"/>
        <v>184</v>
      </c>
      <c r="AY55" s="11">
        <f t="shared" si="191"/>
        <v>181</v>
      </c>
      <c r="AZ55" s="11">
        <f t="shared" si="191"/>
        <v>184</v>
      </c>
      <c r="BA55" s="11">
        <f t="shared" si="191"/>
        <v>181</v>
      </c>
      <c r="BB55" s="11">
        <f t="shared" si="191"/>
        <v>184</v>
      </c>
      <c r="BC55" s="11">
        <f t="shared" si="191"/>
        <v>181</v>
      </c>
      <c r="BD55" s="11">
        <f t="shared" si="191"/>
        <v>184</v>
      </c>
      <c r="BE55" s="11">
        <f t="shared" si="191"/>
        <v>182</v>
      </c>
      <c r="BF55" s="11">
        <f t="shared" si="191"/>
        <v>184</v>
      </c>
      <c r="BG55" s="11">
        <f t="shared" si="191"/>
        <v>181</v>
      </c>
      <c r="BH55" s="11">
        <f t="shared" si="191"/>
        <v>184</v>
      </c>
      <c r="BI55" s="11">
        <f t="shared" si="191"/>
        <v>181</v>
      </c>
      <c r="BJ55" s="11">
        <f t="shared" si="191"/>
        <v>184</v>
      </c>
      <c r="BK55" s="11">
        <f t="shared" si="191"/>
        <v>181</v>
      </c>
      <c r="BL55" s="11">
        <f t="shared" si="191"/>
        <v>184</v>
      </c>
      <c r="BM55" s="11">
        <f t="shared" si="191"/>
        <v>182</v>
      </c>
      <c r="BN55" s="11">
        <f t="shared" si="191"/>
        <v>184</v>
      </c>
      <c r="BO55" s="11">
        <f t="shared" si="191"/>
        <v>181</v>
      </c>
      <c r="BP55" s="11">
        <f t="shared" si="191"/>
        <v>184</v>
      </c>
      <c r="BQ55" s="11">
        <f t="shared" si="191"/>
        <v>181</v>
      </c>
      <c r="BR55" s="11">
        <f t="shared" si="191"/>
        <v>184</v>
      </c>
      <c r="BS55" s="11">
        <f t="shared" si="191"/>
        <v>181</v>
      </c>
      <c r="BT55" s="11">
        <f t="shared" si="191"/>
        <v>184</v>
      </c>
      <c r="BU55" s="11">
        <f t="shared" si="191"/>
        <v>182</v>
      </c>
      <c r="BV55" s="11">
        <f t="shared" si="191"/>
        <v>184</v>
      </c>
      <c r="BW55" s="9" t="s">
        <v>80</v>
      </c>
    </row>
    <row r="56" spans="2:75" x14ac:dyDescent="0.35">
      <c r="D56" t="s">
        <v>28</v>
      </c>
      <c r="K56" s="3" t="s">
        <v>8</v>
      </c>
      <c r="O56" s="34" t="b">
        <f t="shared" ref="O56" si="192">FcstStartDate.In&gt;=O53</f>
        <v>0</v>
      </c>
      <c r="P56" s="34" t="b">
        <f t="shared" ref="P56:BV56" si="193">FcstStartDate.In&gt;=P53</f>
        <v>0</v>
      </c>
      <c r="Q56" s="34" t="b">
        <f t="shared" si="193"/>
        <v>0</v>
      </c>
      <c r="R56" s="34" t="b">
        <f t="shared" si="193"/>
        <v>0</v>
      </c>
      <c r="S56" s="34" t="b">
        <f t="shared" si="193"/>
        <v>0</v>
      </c>
      <c r="T56" s="34" t="b">
        <f t="shared" si="193"/>
        <v>0</v>
      </c>
      <c r="U56" s="34" t="b">
        <f t="shared" si="193"/>
        <v>0</v>
      </c>
      <c r="V56" s="34" t="b">
        <f t="shared" si="193"/>
        <v>0</v>
      </c>
      <c r="W56" s="34" t="b">
        <f t="shared" si="193"/>
        <v>0</v>
      </c>
      <c r="X56" s="34" t="b">
        <f t="shared" si="193"/>
        <v>0</v>
      </c>
      <c r="Y56" s="34" t="b">
        <f t="shared" si="193"/>
        <v>0</v>
      </c>
      <c r="Z56" s="34" t="b">
        <f t="shared" si="193"/>
        <v>0</v>
      </c>
      <c r="AA56" s="34" t="b">
        <f t="shared" si="193"/>
        <v>0</v>
      </c>
      <c r="AB56" s="34" t="b">
        <f t="shared" si="193"/>
        <v>0</v>
      </c>
      <c r="AC56" s="34" t="b">
        <f t="shared" si="193"/>
        <v>0</v>
      </c>
      <c r="AD56" s="34" t="b">
        <f t="shared" si="193"/>
        <v>0</v>
      </c>
      <c r="AE56" s="34" t="b">
        <f t="shared" si="193"/>
        <v>0</v>
      </c>
      <c r="AF56" s="34" t="b">
        <f t="shared" si="193"/>
        <v>0</v>
      </c>
      <c r="AG56" s="34" t="b">
        <f t="shared" si="193"/>
        <v>0</v>
      </c>
      <c r="AH56" s="34" t="b">
        <f t="shared" si="193"/>
        <v>0</v>
      </c>
      <c r="AI56" s="34" t="b">
        <f t="shared" si="193"/>
        <v>0</v>
      </c>
      <c r="AJ56" s="34" t="b">
        <f t="shared" si="193"/>
        <v>0</v>
      </c>
      <c r="AK56" s="34" t="b">
        <f t="shared" si="193"/>
        <v>0</v>
      </c>
      <c r="AL56" s="34" t="b">
        <f t="shared" si="193"/>
        <v>0</v>
      </c>
      <c r="AM56" s="34" t="b">
        <f t="shared" si="193"/>
        <v>0</v>
      </c>
      <c r="AN56" s="34" t="b">
        <f t="shared" si="193"/>
        <v>0</v>
      </c>
      <c r="AO56" s="34" t="b">
        <f t="shared" si="193"/>
        <v>0</v>
      </c>
      <c r="AP56" s="34" t="b">
        <f t="shared" si="193"/>
        <v>0</v>
      </c>
      <c r="AQ56" s="34" t="b">
        <f t="shared" si="193"/>
        <v>0</v>
      </c>
      <c r="AR56" s="34" t="b">
        <f t="shared" si="193"/>
        <v>0</v>
      </c>
      <c r="AS56" s="34" t="b">
        <f t="shared" si="193"/>
        <v>0</v>
      </c>
      <c r="AT56" s="34" t="b">
        <f t="shared" si="193"/>
        <v>0</v>
      </c>
      <c r="AU56" s="34" t="b">
        <f t="shared" si="193"/>
        <v>0</v>
      </c>
      <c r="AV56" s="34" t="b">
        <f t="shared" si="193"/>
        <v>0</v>
      </c>
      <c r="AW56" s="34" t="b">
        <f t="shared" si="193"/>
        <v>0</v>
      </c>
      <c r="AX56" s="34" t="b">
        <f t="shared" si="193"/>
        <v>0</v>
      </c>
      <c r="AY56" s="34" t="b">
        <f t="shared" si="193"/>
        <v>0</v>
      </c>
      <c r="AZ56" s="34" t="b">
        <f t="shared" si="193"/>
        <v>0</v>
      </c>
      <c r="BA56" s="34" t="b">
        <f t="shared" si="193"/>
        <v>0</v>
      </c>
      <c r="BB56" s="34" t="b">
        <f t="shared" si="193"/>
        <v>0</v>
      </c>
      <c r="BC56" s="34" t="b">
        <f t="shared" si="193"/>
        <v>0</v>
      </c>
      <c r="BD56" s="34" t="b">
        <f t="shared" si="193"/>
        <v>0</v>
      </c>
      <c r="BE56" s="34" t="b">
        <f t="shared" si="193"/>
        <v>0</v>
      </c>
      <c r="BF56" s="34" t="b">
        <f t="shared" si="193"/>
        <v>0</v>
      </c>
      <c r="BG56" s="34" t="b">
        <f t="shared" si="193"/>
        <v>0</v>
      </c>
      <c r="BH56" s="34" t="b">
        <f t="shared" si="193"/>
        <v>0</v>
      </c>
      <c r="BI56" s="34" t="b">
        <f t="shared" si="193"/>
        <v>0</v>
      </c>
      <c r="BJ56" s="34" t="b">
        <f t="shared" si="193"/>
        <v>0</v>
      </c>
      <c r="BK56" s="34" t="b">
        <f t="shared" si="193"/>
        <v>0</v>
      </c>
      <c r="BL56" s="34" t="b">
        <f t="shared" si="193"/>
        <v>0</v>
      </c>
      <c r="BM56" s="34" t="b">
        <f t="shared" si="193"/>
        <v>0</v>
      </c>
      <c r="BN56" s="34" t="b">
        <f t="shared" si="193"/>
        <v>0</v>
      </c>
      <c r="BO56" s="34" t="b">
        <f t="shared" si="193"/>
        <v>0</v>
      </c>
      <c r="BP56" s="34" t="b">
        <f t="shared" si="193"/>
        <v>0</v>
      </c>
      <c r="BQ56" s="34" t="b">
        <f t="shared" si="193"/>
        <v>0</v>
      </c>
      <c r="BR56" s="34" t="b">
        <f t="shared" si="193"/>
        <v>0</v>
      </c>
      <c r="BS56" s="34" t="b">
        <f t="shared" si="193"/>
        <v>0</v>
      </c>
      <c r="BT56" s="34" t="b">
        <f t="shared" si="193"/>
        <v>0</v>
      </c>
      <c r="BU56" s="34" t="b">
        <f t="shared" si="193"/>
        <v>0</v>
      </c>
      <c r="BV56" s="34" t="b">
        <f t="shared" si="193"/>
        <v>0</v>
      </c>
      <c r="BW56" s="9" t="s">
        <v>75</v>
      </c>
    </row>
    <row r="57" spans="2:75" x14ac:dyDescent="0.35">
      <c r="D57" t="s">
        <v>33</v>
      </c>
      <c r="K57" s="3" t="s">
        <v>8</v>
      </c>
      <c r="O57" s="34" t="b">
        <f t="shared" ref="O57" si="194">AND(O52&lt;=FcstStartDate.In,FcstStartDate.In&lt;=O53)</f>
        <v>0</v>
      </c>
      <c r="P57" s="34" t="b">
        <f t="shared" ref="P57:BV57" si="195">AND(P52&lt;=FcstStartDate.In,FcstStartDate.In&lt;=P53)</f>
        <v>0</v>
      </c>
      <c r="Q57" s="34" t="b">
        <f t="shared" si="195"/>
        <v>0</v>
      </c>
      <c r="R57" s="34" t="b">
        <f t="shared" si="195"/>
        <v>0</v>
      </c>
      <c r="S57" s="34" t="b">
        <f t="shared" si="195"/>
        <v>0</v>
      </c>
      <c r="T57" s="34" t="b">
        <f t="shared" si="195"/>
        <v>0</v>
      </c>
      <c r="U57" s="34" t="b">
        <f t="shared" si="195"/>
        <v>0</v>
      </c>
      <c r="V57" s="34" t="b">
        <f t="shared" si="195"/>
        <v>0</v>
      </c>
      <c r="W57" s="34" t="b">
        <f t="shared" si="195"/>
        <v>0</v>
      </c>
      <c r="X57" s="34" t="b">
        <f t="shared" si="195"/>
        <v>0</v>
      </c>
      <c r="Y57" s="34" t="b">
        <f t="shared" si="195"/>
        <v>0</v>
      </c>
      <c r="Z57" s="34" t="b">
        <f t="shared" si="195"/>
        <v>0</v>
      </c>
      <c r="AA57" s="34" t="b">
        <f t="shared" si="195"/>
        <v>0</v>
      </c>
      <c r="AB57" s="34" t="b">
        <f t="shared" si="195"/>
        <v>0</v>
      </c>
      <c r="AC57" s="34" t="b">
        <f t="shared" si="195"/>
        <v>0</v>
      </c>
      <c r="AD57" s="34" t="b">
        <f t="shared" si="195"/>
        <v>0</v>
      </c>
      <c r="AE57" s="34" t="b">
        <f t="shared" si="195"/>
        <v>0</v>
      </c>
      <c r="AF57" s="34" t="b">
        <f t="shared" si="195"/>
        <v>0</v>
      </c>
      <c r="AG57" s="34" t="b">
        <f t="shared" si="195"/>
        <v>0</v>
      </c>
      <c r="AH57" s="34" t="b">
        <f t="shared" si="195"/>
        <v>0</v>
      </c>
      <c r="AI57" s="34" t="b">
        <f t="shared" si="195"/>
        <v>0</v>
      </c>
      <c r="AJ57" s="34" t="b">
        <f t="shared" si="195"/>
        <v>0</v>
      </c>
      <c r="AK57" s="34" t="b">
        <f t="shared" si="195"/>
        <v>0</v>
      </c>
      <c r="AL57" s="34" t="b">
        <f t="shared" si="195"/>
        <v>0</v>
      </c>
      <c r="AM57" s="34" t="b">
        <f t="shared" si="195"/>
        <v>0</v>
      </c>
      <c r="AN57" s="34" t="b">
        <f t="shared" si="195"/>
        <v>0</v>
      </c>
      <c r="AO57" s="34" t="b">
        <f t="shared" si="195"/>
        <v>0</v>
      </c>
      <c r="AP57" s="34" t="b">
        <f t="shared" si="195"/>
        <v>0</v>
      </c>
      <c r="AQ57" s="34" t="b">
        <f t="shared" si="195"/>
        <v>0</v>
      </c>
      <c r="AR57" s="34" t="b">
        <f t="shared" si="195"/>
        <v>0</v>
      </c>
      <c r="AS57" s="34" t="b">
        <f t="shared" si="195"/>
        <v>0</v>
      </c>
      <c r="AT57" s="34" t="b">
        <f t="shared" si="195"/>
        <v>0</v>
      </c>
      <c r="AU57" s="34" t="b">
        <f t="shared" si="195"/>
        <v>0</v>
      </c>
      <c r="AV57" s="34" t="b">
        <f t="shared" si="195"/>
        <v>0</v>
      </c>
      <c r="AW57" s="34" t="b">
        <f t="shared" si="195"/>
        <v>0</v>
      </c>
      <c r="AX57" s="34" t="b">
        <f t="shared" si="195"/>
        <v>0</v>
      </c>
      <c r="AY57" s="34" t="b">
        <f t="shared" si="195"/>
        <v>0</v>
      </c>
      <c r="AZ57" s="34" t="b">
        <f t="shared" si="195"/>
        <v>0</v>
      </c>
      <c r="BA57" s="34" t="b">
        <f t="shared" si="195"/>
        <v>0</v>
      </c>
      <c r="BB57" s="34" t="b">
        <f t="shared" si="195"/>
        <v>0</v>
      </c>
      <c r="BC57" s="34" t="b">
        <f t="shared" si="195"/>
        <v>0</v>
      </c>
      <c r="BD57" s="34" t="b">
        <f t="shared" si="195"/>
        <v>0</v>
      </c>
      <c r="BE57" s="34" t="b">
        <f t="shared" si="195"/>
        <v>0</v>
      </c>
      <c r="BF57" s="34" t="b">
        <f t="shared" si="195"/>
        <v>0</v>
      </c>
      <c r="BG57" s="34" t="b">
        <f t="shared" si="195"/>
        <v>0</v>
      </c>
      <c r="BH57" s="34" t="b">
        <f t="shared" si="195"/>
        <v>0</v>
      </c>
      <c r="BI57" s="34" t="b">
        <f t="shared" si="195"/>
        <v>0</v>
      </c>
      <c r="BJ57" s="34" t="b">
        <f t="shared" si="195"/>
        <v>0</v>
      </c>
      <c r="BK57" s="34" t="b">
        <f t="shared" si="195"/>
        <v>0</v>
      </c>
      <c r="BL57" s="34" t="b">
        <f t="shared" si="195"/>
        <v>0</v>
      </c>
      <c r="BM57" s="34" t="b">
        <f t="shared" si="195"/>
        <v>0</v>
      </c>
      <c r="BN57" s="34" t="b">
        <f t="shared" si="195"/>
        <v>0</v>
      </c>
      <c r="BO57" s="34" t="b">
        <f t="shared" si="195"/>
        <v>0</v>
      </c>
      <c r="BP57" s="34" t="b">
        <f t="shared" si="195"/>
        <v>0</v>
      </c>
      <c r="BQ57" s="34" t="b">
        <f t="shared" si="195"/>
        <v>0</v>
      </c>
      <c r="BR57" s="34" t="b">
        <f t="shared" si="195"/>
        <v>0</v>
      </c>
      <c r="BS57" s="34" t="b">
        <f t="shared" si="195"/>
        <v>0</v>
      </c>
      <c r="BT57" s="34" t="b">
        <f t="shared" si="195"/>
        <v>0</v>
      </c>
      <c r="BU57" s="34" t="b">
        <f t="shared" si="195"/>
        <v>0</v>
      </c>
      <c r="BV57" s="34" t="b">
        <f t="shared" si="195"/>
        <v>0</v>
      </c>
      <c r="BW57" s="9" t="s">
        <v>76</v>
      </c>
    </row>
    <row r="58" spans="2:75" x14ac:dyDescent="0.35">
      <c r="D58" t="s">
        <v>27</v>
      </c>
      <c r="K58" s="3" t="s">
        <v>43</v>
      </c>
      <c r="O58" s="35" t="str">
        <f>IF(O56,"Act",IF(O57,"Current Prd","Fcst"))</f>
        <v>Fcst</v>
      </c>
      <c r="P58" s="35" t="str">
        <f t="shared" ref="P58:BV58" si="196">IF(P56,"Act",IF(P57,"Current Prd","Fcst"))</f>
        <v>Fcst</v>
      </c>
      <c r="Q58" s="35" t="str">
        <f t="shared" si="196"/>
        <v>Fcst</v>
      </c>
      <c r="R58" s="35" t="str">
        <f t="shared" si="196"/>
        <v>Fcst</v>
      </c>
      <c r="S58" s="35" t="str">
        <f t="shared" si="196"/>
        <v>Fcst</v>
      </c>
      <c r="T58" s="35" t="str">
        <f t="shared" si="196"/>
        <v>Fcst</v>
      </c>
      <c r="U58" s="35" t="str">
        <f t="shared" si="196"/>
        <v>Fcst</v>
      </c>
      <c r="V58" s="35" t="str">
        <f t="shared" si="196"/>
        <v>Fcst</v>
      </c>
      <c r="W58" s="35" t="str">
        <f t="shared" si="196"/>
        <v>Fcst</v>
      </c>
      <c r="X58" s="35" t="str">
        <f t="shared" si="196"/>
        <v>Fcst</v>
      </c>
      <c r="Y58" s="35" t="str">
        <f t="shared" si="196"/>
        <v>Fcst</v>
      </c>
      <c r="Z58" s="35" t="str">
        <f t="shared" si="196"/>
        <v>Fcst</v>
      </c>
      <c r="AA58" s="35" t="str">
        <f t="shared" si="196"/>
        <v>Fcst</v>
      </c>
      <c r="AB58" s="35" t="str">
        <f t="shared" si="196"/>
        <v>Fcst</v>
      </c>
      <c r="AC58" s="35" t="str">
        <f t="shared" si="196"/>
        <v>Fcst</v>
      </c>
      <c r="AD58" s="35" t="str">
        <f t="shared" si="196"/>
        <v>Fcst</v>
      </c>
      <c r="AE58" s="35" t="str">
        <f t="shared" si="196"/>
        <v>Fcst</v>
      </c>
      <c r="AF58" s="35" t="str">
        <f t="shared" si="196"/>
        <v>Fcst</v>
      </c>
      <c r="AG58" s="35" t="str">
        <f t="shared" si="196"/>
        <v>Fcst</v>
      </c>
      <c r="AH58" s="35" t="str">
        <f t="shared" si="196"/>
        <v>Fcst</v>
      </c>
      <c r="AI58" s="35" t="str">
        <f t="shared" si="196"/>
        <v>Fcst</v>
      </c>
      <c r="AJ58" s="35" t="str">
        <f t="shared" si="196"/>
        <v>Fcst</v>
      </c>
      <c r="AK58" s="35" t="str">
        <f t="shared" si="196"/>
        <v>Fcst</v>
      </c>
      <c r="AL58" s="35" t="str">
        <f t="shared" si="196"/>
        <v>Fcst</v>
      </c>
      <c r="AM58" s="35" t="str">
        <f t="shared" si="196"/>
        <v>Fcst</v>
      </c>
      <c r="AN58" s="35" t="str">
        <f t="shared" si="196"/>
        <v>Fcst</v>
      </c>
      <c r="AO58" s="35" t="str">
        <f t="shared" si="196"/>
        <v>Fcst</v>
      </c>
      <c r="AP58" s="35" t="str">
        <f t="shared" si="196"/>
        <v>Fcst</v>
      </c>
      <c r="AQ58" s="35" t="str">
        <f t="shared" si="196"/>
        <v>Fcst</v>
      </c>
      <c r="AR58" s="35" t="str">
        <f t="shared" si="196"/>
        <v>Fcst</v>
      </c>
      <c r="AS58" s="35" t="str">
        <f t="shared" si="196"/>
        <v>Fcst</v>
      </c>
      <c r="AT58" s="35" t="str">
        <f t="shared" si="196"/>
        <v>Fcst</v>
      </c>
      <c r="AU58" s="35" t="str">
        <f t="shared" si="196"/>
        <v>Fcst</v>
      </c>
      <c r="AV58" s="35" t="str">
        <f t="shared" si="196"/>
        <v>Fcst</v>
      </c>
      <c r="AW58" s="35" t="str">
        <f t="shared" si="196"/>
        <v>Fcst</v>
      </c>
      <c r="AX58" s="35" t="str">
        <f t="shared" si="196"/>
        <v>Fcst</v>
      </c>
      <c r="AY58" s="35" t="str">
        <f t="shared" si="196"/>
        <v>Fcst</v>
      </c>
      <c r="AZ58" s="35" t="str">
        <f t="shared" si="196"/>
        <v>Fcst</v>
      </c>
      <c r="BA58" s="35" t="str">
        <f t="shared" si="196"/>
        <v>Fcst</v>
      </c>
      <c r="BB58" s="35" t="str">
        <f t="shared" si="196"/>
        <v>Fcst</v>
      </c>
      <c r="BC58" s="35" t="str">
        <f t="shared" si="196"/>
        <v>Fcst</v>
      </c>
      <c r="BD58" s="35" t="str">
        <f t="shared" si="196"/>
        <v>Fcst</v>
      </c>
      <c r="BE58" s="35" t="str">
        <f t="shared" si="196"/>
        <v>Fcst</v>
      </c>
      <c r="BF58" s="35" t="str">
        <f t="shared" si="196"/>
        <v>Fcst</v>
      </c>
      <c r="BG58" s="35" t="str">
        <f t="shared" si="196"/>
        <v>Fcst</v>
      </c>
      <c r="BH58" s="35" t="str">
        <f t="shared" si="196"/>
        <v>Fcst</v>
      </c>
      <c r="BI58" s="35" t="str">
        <f t="shared" si="196"/>
        <v>Fcst</v>
      </c>
      <c r="BJ58" s="35" t="str">
        <f t="shared" si="196"/>
        <v>Fcst</v>
      </c>
      <c r="BK58" s="35" t="str">
        <f t="shared" si="196"/>
        <v>Fcst</v>
      </c>
      <c r="BL58" s="35" t="str">
        <f t="shared" si="196"/>
        <v>Fcst</v>
      </c>
      <c r="BM58" s="35" t="str">
        <f t="shared" si="196"/>
        <v>Fcst</v>
      </c>
      <c r="BN58" s="35" t="str">
        <f t="shared" si="196"/>
        <v>Fcst</v>
      </c>
      <c r="BO58" s="35" t="str">
        <f t="shared" si="196"/>
        <v>Fcst</v>
      </c>
      <c r="BP58" s="35" t="str">
        <f t="shared" si="196"/>
        <v>Fcst</v>
      </c>
      <c r="BQ58" s="35" t="str">
        <f t="shared" si="196"/>
        <v>Fcst</v>
      </c>
      <c r="BR58" s="35" t="str">
        <f t="shared" si="196"/>
        <v>Fcst</v>
      </c>
      <c r="BS58" s="35" t="str">
        <f t="shared" si="196"/>
        <v>Fcst</v>
      </c>
      <c r="BT58" s="35" t="str">
        <f t="shared" si="196"/>
        <v>Fcst</v>
      </c>
      <c r="BU58" s="35" t="str">
        <f t="shared" si="196"/>
        <v>Fcst</v>
      </c>
      <c r="BV58" s="35" t="str">
        <f t="shared" si="196"/>
        <v>Fcst</v>
      </c>
      <c r="BW58" s="9" t="s">
        <v>77</v>
      </c>
    </row>
    <row r="59" spans="2:75" x14ac:dyDescent="0.35"/>
    <row r="60" spans="2:75" x14ac:dyDescent="0.35">
      <c r="D60" t="s">
        <v>26</v>
      </c>
      <c r="K60" s="3" t="s">
        <v>46</v>
      </c>
      <c r="O60" s="16">
        <f t="shared" ref="O60:AT60" si="197">INDEX(YearLabel.A.Ca,MATCH(O52,PeriodFrom.A.Ca,1))</f>
        <v>2019</v>
      </c>
      <c r="P60" s="16">
        <f t="shared" si="197"/>
        <v>2019</v>
      </c>
      <c r="Q60" s="16">
        <f t="shared" si="197"/>
        <v>2020</v>
      </c>
      <c r="R60" s="16">
        <f t="shared" si="197"/>
        <v>2020</v>
      </c>
      <c r="S60" s="16">
        <f t="shared" si="197"/>
        <v>2021</v>
      </c>
      <c r="T60" s="16">
        <f t="shared" si="197"/>
        <v>2021</v>
      </c>
      <c r="U60" s="16">
        <f t="shared" si="197"/>
        <v>2022</v>
      </c>
      <c r="V60" s="16">
        <f t="shared" si="197"/>
        <v>2022</v>
      </c>
      <c r="W60" s="16">
        <f t="shared" si="197"/>
        <v>2023</v>
      </c>
      <c r="X60" s="16">
        <f t="shared" si="197"/>
        <v>2023</v>
      </c>
      <c r="Y60" s="16">
        <f t="shared" si="197"/>
        <v>2024</v>
      </c>
      <c r="Z60" s="16">
        <f t="shared" si="197"/>
        <v>2024</v>
      </c>
      <c r="AA60" s="16">
        <f t="shared" si="197"/>
        <v>2025</v>
      </c>
      <c r="AB60" s="16">
        <f t="shared" si="197"/>
        <v>2025</v>
      </c>
      <c r="AC60" s="16">
        <f t="shared" si="197"/>
        <v>2026</v>
      </c>
      <c r="AD60" s="16">
        <f t="shared" si="197"/>
        <v>2026</v>
      </c>
      <c r="AE60" s="16">
        <f t="shared" si="197"/>
        <v>2027</v>
      </c>
      <c r="AF60" s="16">
        <f t="shared" si="197"/>
        <v>2027</v>
      </c>
      <c r="AG60" s="16">
        <f t="shared" si="197"/>
        <v>2028</v>
      </c>
      <c r="AH60" s="16">
        <f t="shared" si="197"/>
        <v>2028</v>
      </c>
      <c r="AI60" s="16">
        <f t="shared" si="197"/>
        <v>2029</v>
      </c>
      <c r="AJ60" s="16">
        <f t="shared" si="197"/>
        <v>2029</v>
      </c>
      <c r="AK60" s="16">
        <f t="shared" si="197"/>
        <v>2030</v>
      </c>
      <c r="AL60" s="16">
        <f t="shared" si="197"/>
        <v>2030</v>
      </c>
      <c r="AM60" s="16">
        <f t="shared" si="197"/>
        <v>2031</v>
      </c>
      <c r="AN60" s="16">
        <f t="shared" si="197"/>
        <v>2031</v>
      </c>
      <c r="AO60" s="16">
        <f t="shared" si="197"/>
        <v>2032</v>
      </c>
      <c r="AP60" s="16">
        <f t="shared" si="197"/>
        <v>2032</v>
      </c>
      <c r="AQ60" s="16">
        <f t="shared" si="197"/>
        <v>2033</v>
      </c>
      <c r="AR60" s="16">
        <f t="shared" si="197"/>
        <v>2033</v>
      </c>
      <c r="AS60" s="16">
        <f t="shared" si="197"/>
        <v>2034</v>
      </c>
      <c r="AT60" s="16">
        <f t="shared" si="197"/>
        <v>2034</v>
      </c>
      <c r="AU60" s="16">
        <f t="shared" ref="AU60:BV60" si="198">INDEX(YearLabel.A.Ca,MATCH(AU52,PeriodFrom.A.Ca,1))</f>
        <v>2035</v>
      </c>
      <c r="AV60" s="16">
        <f t="shared" si="198"/>
        <v>2035</v>
      </c>
      <c r="AW60" s="16">
        <f t="shared" si="198"/>
        <v>2036</v>
      </c>
      <c r="AX60" s="16">
        <f t="shared" si="198"/>
        <v>2036</v>
      </c>
      <c r="AY60" s="16">
        <f t="shared" si="198"/>
        <v>2037</v>
      </c>
      <c r="AZ60" s="16">
        <f t="shared" si="198"/>
        <v>2037</v>
      </c>
      <c r="BA60" s="16">
        <f t="shared" si="198"/>
        <v>2038</v>
      </c>
      <c r="BB60" s="16">
        <f t="shared" si="198"/>
        <v>2038</v>
      </c>
      <c r="BC60" s="16">
        <f t="shared" si="198"/>
        <v>2039</v>
      </c>
      <c r="BD60" s="16">
        <f t="shared" si="198"/>
        <v>2039</v>
      </c>
      <c r="BE60" s="16">
        <f t="shared" si="198"/>
        <v>2040</v>
      </c>
      <c r="BF60" s="16">
        <f t="shared" si="198"/>
        <v>2040</v>
      </c>
      <c r="BG60" s="16">
        <f t="shared" si="198"/>
        <v>2041</v>
      </c>
      <c r="BH60" s="16">
        <f t="shared" si="198"/>
        <v>2041</v>
      </c>
      <c r="BI60" s="16">
        <f t="shared" si="198"/>
        <v>2042</v>
      </c>
      <c r="BJ60" s="16">
        <f t="shared" si="198"/>
        <v>2042</v>
      </c>
      <c r="BK60" s="16">
        <f t="shared" si="198"/>
        <v>2043</v>
      </c>
      <c r="BL60" s="16">
        <f t="shared" si="198"/>
        <v>2043</v>
      </c>
      <c r="BM60" s="16">
        <f t="shared" si="198"/>
        <v>2044</v>
      </c>
      <c r="BN60" s="16">
        <f t="shared" si="198"/>
        <v>2044</v>
      </c>
      <c r="BO60" s="16">
        <f t="shared" si="198"/>
        <v>2045</v>
      </c>
      <c r="BP60" s="16">
        <f t="shared" si="198"/>
        <v>2045</v>
      </c>
      <c r="BQ60" s="16">
        <f t="shared" si="198"/>
        <v>2046</v>
      </c>
      <c r="BR60" s="16">
        <f t="shared" si="198"/>
        <v>2046</v>
      </c>
      <c r="BS60" s="16">
        <f t="shared" si="198"/>
        <v>2047</v>
      </c>
      <c r="BT60" s="16">
        <f t="shared" si="198"/>
        <v>2047</v>
      </c>
      <c r="BU60" s="16">
        <f t="shared" si="198"/>
        <v>2048</v>
      </c>
      <c r="BV60" s="16">
        <f t="shared" si="198"/>
        <v>2048</v>
      </c>
      <c r="BW60" s="9" t="s">
        <v>81</v>
      </c>
    </row>
    <row r="61" spans="2:75" x14ac:dyDescent="0.35">
      <c r="D61" t="s">
        <v>53</v>
      </c>
      <c r="K61" s="3" t="s">
        <v>54</v>
      </c>
      <c r="M61" s="18"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39" t="s">
        <v>42</v>
      </c>
    </row>
    <row r="69" spans="2:75" x14ac:dyDescent="0.35">
      <c r="D69" t="s">
        <v>67</v>
      </c>
      <c r="K69" s="3" t="s">
        <v>11</v>
      </c>
      <c r="O69" s="13">
        <f>ModelStartDate.In</f>
        <v>43466</v>
      </c>
      <c r="P69" s="7">
        <f>O70+1</f>
        <v>43556</v>
      </c>
      <c r="Q69" s="7">
        <f t="shared" ref="Q69:BV69" si="207">P70+1</f>
        <v>43647</v>
      </c>
      <c r="R69" s="7">
        <f t="shared" si="207"/>
        <v>43739</v>
      </c>
      <c r="S69" s="7">
        <f t="shared" si="207"/>
        <v>43831</v>
      </c>
      <c r="T69" s="7">
        <f t="shared" si="207"/>
        <v>43922</v>
      </c>
      <c r="U69" s="7">
        <f t="shared" si="207"/>
        <v>44013</v>
      </c>
      <c r="V69" s="7">
        <f t="shared" si="207"/>
        <v>44105</v>
      </c>
      <c r="W69" s="7">
        <f t="shared" si="207"/>
        <v>44197</v>
      </c>
      <c r="X69" s="7">
        <f t="shared" si="207"/>
        <v>44287</v>
      </c>
      <c r="Y69" s="7">
        <f t="shared" si="207"/>
        <v>44378</v>
      </c>
      <c r="Z69" s="7">
        <f t="shared" si="207"/>
        <v>44470</v>
      </c>
      <c r="AA69" s="7">
        <f t="shared" si="207"/>
        <v>44562</v>
      </c>
      <c r="AB69" s="7">
        <f t="shared" si="207"/>
        <v>44652</v>
      </c>
      <c r="AC69" s="7">
        <f t="shared" si="207"/>
        <v>44743</v>
      </c>
      <c r="AD69" s="7">
        <f t="shared" si="207"/>
        <v>44835</v>
      </c>
      <c r="AE69" s="7">
        <f t="shared" si="207"/>
        <v>44927</v>
      </c>
      <c r="AF69" s="7">
        <f t="shared" si="207"/>
        <v>45017</v>
      </c>
      <c r="AG69" s="7">
        <f t="shared" si="207"/>
        <v>45108</v>
      </c>
      <c r="AH69" s="7">
        <f t="shared" si="207"/>
        <v>45200</v>
      </c>
      <c r="AI69" s="7">
        <f t="shared" si="207"/>
        <v>45292</v>
      </c>
      <c r="AJ69" s="7">
        <f t="shared" si="207"/>
        <v>45383</v>
      </c>
      <c r="AK69" s="7">
        <f t="shared" si="207"/>
        <v>45474</v>
      </c>
      <c r="AL69" s="7">
        <f t="shared" si="207"/>
        <v>45566</v>
      </c>
      <c r="AM69" s="7">
        <f t="shared" si="207"/>
        <v>45658</v>
      </c>
      <c r="AN69" s="7">
        <f t="shared" si="207"/>
        <v>45748</v>
      </c>
      <c r="AO69" s="7">
        <f t="shared" si="207"/>
        <v>45839</v>
      </c>
      <c r="AP69" s="7">
        <f t="shared" si="207"/>
        <v>45931</v>
      </c>
      <c r="AQ69" s="7">
        <f t="shared" si="207"/>
        <v>46023</v>
      </c>
      <c r="AR69" s="7">
        <f t="shared" si="207"/>
        <v>46113</v>
      </c>
      <c r="AS69" s="7">
        <f t="shared" si="207"/>
        <v>46204</v>
      </c>
      <c r="AT69" s="7">
        <f t="shared" si="207"/>
        <v>46296</v>
      </c>
      <c r="AU69" s="7">
        <f t="shared" si="207"/>
        <v>46388</v>
      </c>
      <c r="AV69" s="7">
        <f t="shared" si="207"/>
        <v>46478</v>
      </c>
      <c r="AW69" s="7">
        <f t="shared" si="207"/>
        <v>46569</v>
      </c>
      <c r="AX69" s="7">
        <f t="shared" si="207"/>
        <v>46661</v>
      </c>
      <c r="AY69" s="7">
        <f t="shared" si="207"/>
        <v>46753</v>
      </c>
      <c r="AZ69" s="7">
        <f t="shared" si="207"/>
        <v>46844</v>
      </c>
      <c r="BA69" s="7">
        <f t="shared" si="207"/>
        <v>46935</v>
      </c>
      <c r="BB69" s="7">
        <f t="shared" si="207"/>
        <v>47027</v>
      </c>
      <c r="BC69" s="7">
        <f t="shared" si="207"/>
        <v>47119</v>
      </c>
      <c r="BD69" s="7">
        <f t="shared" si="207"/>
        <v>47209</v>
      </c>
      <c r="BE69" s="7">
        <f t="shared" si="207"/>
        <v>47300</v>
      </c>
      <c r="BF69" s="7">
        <f t="shared" si="207"/>
        <v>47392</v>
      </c>
      <c r="BG69" s="7">
        <f t="shared" si="207"/>
        <v>47484</v>
      </c>
      <c r="BH69" s="7">
        <f t="shared" si="207"/>
        <v>47574</v>
      </c>
      <c r="BI69" s="7">
        <f t="shared" si="207"/>
        <v>47665</v>
      </c>
      <c r="BJ69" s="7">
        <f t="shared" si="207"/>
        <v>47757</v>
      </c>
      <c r="BK69" s="7">
        <f t="shared" si="207"/>
        <v>47849</v>
      </c>
      <c r="BL69" s="7">
        <f t="shared" si="207"/>
        <v>47939</v>
      </c>
      <c r="BM69" s="7">
        <f t="shared" si="207"/>
        <v>48030</v>
      </c>
      <c r="BN69" s="7">
        <f t="shared" si="207"/>
        <v>48122</v>
      </c>
      <c r="BO69" s="7">
        <f t="shared" si="207"/>
        <v>48214</v>
      </c>
      <c r="BP69" s="7">
        <f t="shared" si="207"/>
        <v>48305</v>
      </c>
      <c r="BQ69" s="7">
        <f t="shared" si="207"/>
        <v>48396</v>
      </c>
      <c r="BR69" s="7">
        <f t="shared" si="207"/>
        <v>48488</v>
      </c>
      <c r="BS69" s="7">
        <f t="shared" si="207"/>
        <v>48580</v>
      </c>
      <c r="BT69" s="7">
        <f t="shared" si="207"/>
        <v>48670</v>
      </c>
      <c r="BU69" s="7">
        <f t="shared" si="207"/>
        <v>48761</v>
      </c>
      <c r="BV69" s="7">
        <f t="shared" si="207"/>
        <v>48853</v>
      </c>
      <c r="BW69" s="9" t="s">
        <v>92</v>
      </c>
    </row>
    <row r="70" spans="2:75" x14ac:dyDescent="0.35">
      <c r="D70" t="s">
        <v>68</v>
      </c>
      <c r="K70" s="3" t="s">
        <v>11</v>
      </c>
      <c r="O70" s="7">
        <f>EOMONTH(O69,2)</f>
        <v>43555</v>
      </c>
      <c r="P70" s="7">
        <f t="shared" ref="P70:R70" si="208">EOMONTH(P69,2)</f>
        <v>43646</v>
      </c>
      <c r="Q70" s="7">
        <f t="shared" si="208"/>
        <v>43738</v>
      </c>
      <c r="R70" s="7">
        <f t="shared" si="208"/>
        <v>43830</v>
      </c>
      <c r="S70" s="7">
        <f t="shared" ref="S70" si="209">EOMONTH(S69,2)</f>
        <v>43921</v>
      </c>
      <c r="T70" s="7">
        <f t="shared" ref="T70" si="210">EOMONTH(T69,2)</f>
        <v>44012</v>
      </c>
      <c r="U70" s="7">
        <f t="shared" ref="U70" si="211">EOMONTH(U69,2)</f>
        <v>44104</v>
      </c>
      <c r="V70" s="7">
        <f t="shared" ref="V70" si="212">EOMONTH(V69,2)</f>
        <v>44196</v>
      </c>
      <c r="W70" s="7">
        <f t="shared" ref="W70" si="213">EOMONTH(W69,2)</f>
        <v>44286</v>
      </c>
      <c r="X70" s="7">
        <f t="shared" ref="X70" si="214">EOMONTH(X69,2)</f>
        <v>44377</v>
      </c>
      <c r="Y70" s="7">
        <f t="shared" ref="Y70" si="215">EOMONTH(Y69,2)</f>
        <v>44469</v>
      </c>
      <c r="Z70" s="7">
        <f t="shared" ref="Z70" si="216">EOMONTH(Z69,2)</f>
        <v>44561</v>
      </c>
      <c r="AA70" s="7">
        <f t="shared" ref="AA70" si="217">EOMONTH(AA69,2)</f>
        <v>44651</v>
      </c>
      <c r="AB70" s="7">
        <f t="shared" ref="AB70" si="218">EOMONTH(AB69,2)</f>
        <v>44742</v>
      </c>
      <c r="AC70" s="7">
        <f t="shared" ref="AC70" si="219">EOMONTH(AC69,2)</f>
        <v>44834</v>
      </c>
      <c r="AD70" s="7">
        <f t="shared" ref="AD70" si="220">EOMONTH(AD69,2)</f>
        <v>44926</v>
      </c>
      <c r="AE70" s="7">
        <f t="shared" ref="AE70" si="221">EOMONTH(AE69,2)</f>
        <v>45016</v>
      </c>
      <c r="AF70" s="7">
        <f t="shared" ref="AF70" si="222">EOMONTH(AF69,2)</f>
        <v>45107</v>
      </c>
      <c r="AG70" s="7">
        <f t="shared" ref="AG70" si="223">EOMONTH(AG69,2)</f>
        <v>45199</v>
      </c>
      <c r="AH70" s="7">
        <f t="shared" ref="AH70" si="224">EOMONTH(AH69,2)</f>
        <v>45291</v>
      </c>
      <c r="AI70" s="7">
        <f t="shared" ref="AI70" si="225">EOMONTH(AI69,2)</f>
        <v>45382</v>
      </c>
      <c r="AJ70" s="7">
        <f t="shared" ref="AJ70" si="226">EOMONTH(AJ69,2)</f>
        <v>45473</v>
      </c>
      <c r="AK70" s="7">
        <f t="shared" ref="AK70" si="227">EOMONTH(AK69,2)</f>
        <v>45565</v>
      </c>
      <c r="AL70" s="7">
        <f t="shared" ref="AL70" si="228">EOMONTH(AL69,2)</f>
        <v>45657</v>
      </c>
      <c r="AM70" s="7">
        <f t="shared" ref="AM70" si="229">EOMONTH(AM69,2)</f>
        <v>45747</v>
      </c>
      <c r="AN70" s="7">
        <f t="shared" ref="AN70" si="230">EOMONTH(AN69,2)</f>
        <v>45838</v>
      </c>
      <c r="AO70" s="7">
        <f t="shared" ref="AO70" si="231">EOMONTH(AO69,2)</f>
        <v>45930</v>
      </c>
      <c r="AP70" s="7">
        <f t="shared" ref="AP70" si="232">EOMONTH(AP69,2)</f>
        <v>46022</v>
      </c>
      <c r="AQ70" s="7">
        <f t="shared" ref="AQ70" si="233">EOMONTH(AQ69,2)</f>
        <v>46112</v>
      </c>
      <c r="AR70" s="7">
        <f t="shared" ref="AR70" si="234">EOMONTH(AR69,2)</f>
        <v>46203</v>
      </c>
      <c r="AS70" s="7">
        <f t="shared" ref="AS70" si="235">EOMONTH(AS69,2)</f>
        <v>46295</v>
      </c>
      <c r="AT70" s="7">
        <f t="shared" ref="AT70" si="236">EOMONTH(AT69,2)</f>
        <v>46387</v>
      </c>
      <c r="AU70" s="7">
        <f t="shared" ref="AU70" si="237">EOMONTH(AU69,2)</f>
        <v>46477</v>
      </c>
      <c r="AV70" s="7">
        <f t="shared" ref="AV70" si="238">EOMONTH(AV69,2)</f>
        <v>46568</v>
      </c>
      <c r="AW70" s="7">
        <f t="shared" ref="AW70" si="239">EOMONTH(AW69,2)</f>
        <v>46660</v>
      </c>
      <c r="AX70" s="7">
        <f t="shared" ref="AX70" si="240">EOMONTH(AX69,2)</f>
        <v>46752</v>
      </c>
      <c r="AY70" s="7">
        <f t="shared" ref="AY70" si="241">EOMONTH(AY69,2)</f>
        <v>46843</v>
      </c>
      <c r="AZ70" s="7">
        <f t="shared" ref="AZ70" si="242">EOMONTH(AZ69,2)</f>
        <v>46934</v>
      </c>
      <c r="BA70" s="7">
        <f t="shared" ref="BA70" si="243">EOMONTH(BA69,2)</f>
        <v>47026</v>
      </c>
      <c r="BB70" s="7">
        <f t="shared" ref="BB70" si="244">EOMONTH(BB69,2)</f>
        <v>47118</v>
      </c>
      <c r="BC70" s="7">
        <f t="shared" ref="BC70" si="245">EOMONTH(BC69,2)</f>
        <v>47208</v>
      </c>
      <c r="BD70" s="7">
        <f t="shared" ref="BD70" si="246">EOMONTH(BD69,2)</f>
        <v>47299</v>
      </c>
      <c r="BE70" s="7">
        <f t="shared" ref="BE70" si="247">EOMONTH(BE69,2)</f>
        <v>47391</v>
      </c>
      <c r="BF70" s="7">
        <f t="shared" ref="BF70" si="248">EOMONTH(BF69,2)</f>
        <v>47483</v>
      </c>
      <c r="BG70" s="7">
        <f t="shared" ref="BG70" si="249">EOMONTH(BG69,2)</f>
        <v>47573</v>
      </c>
      <c r="BH70" s="7">
        <f t="shared" ref="BH70" si="250">EOMONTH(BH69,2)</f>
        <v>47664</v>
      </c>
      <c r="BI70" s="7">
        <f t="shared" ref="BI70" si="251">EOMONTH(BI69,2)</f>
        <v>47756</v>
      </c>
      <c r="BJ70" s="7">
        <f t="shared" ref="BJ70" si="252">EOMONTH(BJ69,2)</f>
        <v>47848</v>
      </c>
      <c r="BK70" s="7">
        <f t="shared" ref="BK70" si="253">EOMONTH(BK69,2)</f>
        <v>47938</v>
      </c>
      <c r="BL70" s="7">
        <f t="shared" ref="BL70" si="254">EOMONTH(BL69,2)</f>
        <v>48029</v>
      </c>
      <c r="BM70" s="7">
        <f t="shared" ref="BM70" si="255">EOMONTH(BM69,2)</f>
        <v>48121</v>
      </c>
      <c r="BN70" s="7">
        <f t="shared" ref="BN70" si="256">EOMONTH(BN69,2)</f>
        <v>48213</v>
      </c>
      <c r="BO70" s="7">
        <f t="shared" ref="BO70" si="257">EOMONTH(BO69,2)</f>
        <v>48304</v>
      </c>
      <c r="BP70" s="7">
        <f t="shared" ref="BP70" si="258">EOMONTH(BP69,2)</f>
        <v>48395</v>
      </c>
      <c r="BQ70" s="7">
        <f t="shared" ref="BQ70" si="259">EOMONTH(BQ69,2)</f>
        <v>48487</v>
      </c>
      <c r="BR70" s="7">
        <f t="shared" ref="BR70" si="260">EOMONTH(BR69,2)</f>
        <v>48579</v>
      </c>
      <c r="BS70" s="7">
        <f t="shared" ref="BS70" si="261">EOMONTH(BS69,2)</f>
        <v>48669</v>
      </c>
      <c r="BT70" s="7">
        <f t="shared" ref="BT70" si="262">EOMONTH(BT69,2)</f>
        <v>48760</v>
      </c>
      <c r="BU70" s="7">
        <f t="shared" ref="BU70" si="263">EOMONTH(BU69,2)</f>
        <v>48852</v>
      </c>
      <c r="BV70" s="7">
        <f t="shared" ref="BV70" si="264">EOMONTH(BV69,2)</f>
        <v>48944</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91</v>
      </c>
      <c r="T72" s="11">
        <f t="shared" si="268"/>
        <v>91</v>
      </c>
      <c r="U72" s="11">
        <f t="shared" si="268"/>
        <v>92</v>
      </c>
      <c r="V72" s="11">
        <f t="shared" si="268"/>
        <v>92</v>
      </c>
      <c r="W72" s="11">
        <f t="shared" si="268"/>
        <v>90</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91</v>
      </c>
      <c r="AJ72" s="11">
        <f t="shared" si="269"/>
        <v>91</v>
      </c>
      <c r="AK72" s="11">
        <f t="shared" si="269"/>
        <v>92</v>
      </c>
      <c r="AL72" s="11">
        <f t="shared" si="269"/>
        <v>92</v>
      </c>
      <c r="AM72" s="11">
        <f t="shared" si="269"/>
        <v>90</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91</v>
      </c>
      <c r="AZ72" s="11">
        <f t="shared" si="269"/>
        <v>91</v>
      </c>
      <c r="BA72" s="11">
        <f t="shared" si="269"/>
        <v>92</v>
      </c>
      <c r="BB72" s="11">
        <f t="shared" si="269"/>
        <v>92</v>
      </c>
      <c r="BC72" s="11">
        <f t="shared" si="269"/>
        <v>90</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91</v>
      </c>
      <c r="BP72" s="11">
        <f t="shared" si="269"/>
        <v>91</v>
      </c>
      <c r="BQ72" s="11">
        <f t="shared" si="269"/>
        <v>92</v>
      </c>
      <c r="BR72" s="11">
        <f t="shared" si="269"/>
        <v>92</v>
      </c>
      <c r="BS72" s="11">
        <f t="shared" si="269"/>
        <v>90</v>
      </c>
      <c r="BT72" s="11">
        <f t="shared" si="269"/>
        <v>91</v>
      </c>
      <c r="BU72" s="11">
        <f t="shared" si="269"/>
        <v>92</v>
      </c>
      <c r="BV72" s="11">
        <f t="shared" si="269"/>
        <v>92</v>
      </c>
      <c r="BW72" s="9" t="s">
        <v>94</v>
      </c>
    </row>
    <row r="73" spans="2:75" x14ac:dyDescent="0.35">
      <c r="D73" t="s">
        <v>28</v>
      </c>
      <c r="K73" s="3" t="s">
        <v>8</v>
      </c>
      <c r="O73" s="34" t="b">
        <f t="shared" ref="O73" si="270">FcstStartDate.In&gt;=O70</f>
        <v>0</v>
      </c>
      <c r="P73" s="34" t="b">
        <f t="shared" ref="P73:BV73" si="271">FcstStartDate.In&gt;=P70</f>
        <v>0</v>
      </c>
      <c r="Q73" s="34" t="b">
        <f t="shared" si="271"/>
        <v>0</v>
      </c>
      <c r="R73" s="34" t="b">
        <f t="shared" si="271"/>
        <v>0</v>
      </c>
      <c r="S73" s="34" t="b">
        <f t="shared" si="271"/>
        <v>0</v>
      </c>
      <c r="T73" s="34" t="b">
        <f t="shared" si="271"/>
        <v>0</v>
      </c>
      <c r="U73" s="34" t="b">
        <f t="shared" si="271"/>
        <v>0</v>
      </c>
      <c r="V73" s="34" t="b">
        <f t="shared" si="271"/>
        <v>0</v>
      </c>
      <c r="W73" s="34" t="b">
        <f t="shared" si="271"/>
        <v>0</v>
      </c>
      <c r="X73" s="34" t="b">
        <f t="shared" si="271"/>
        <v>0</v>
      </c>
      <c r="Y73" s="34" t="b">
        <f t="shared" si="271"/>
        <v>0</v>
      </c>
      <c r="Z73" s="34" t="b">
        <f t="shared" si="271"/>
        <v>0</v>
      </c>
      <c r="AA73" s="34" t="b">
        <f t="shared" si="271"/>
        <v>0</v>
      </c>
      <c r="AB73" s="34" t="b">
        <f t="shared" si="271"/>
        <v>0</v>
      </c>
      <c r="AC73" s="34" t="b">
        <f t="shared" si="271"/>
        <v>0</v>
      </c>
      <c r="AD73" s="34" t="b">
        <f t="shared" si="271"/>
        <v>0</v>
      </c>
      <c r="AE73" s="34" t="b">
        <f t="shared" si="271"/>
        <v>0</v>
      </c>
      <c r="AF73" s="34" t="b">
        <f t="shared" si="271"/>
        <v>0</v>
      </c>
      <c r="AG73" s="34" t="b">
        <f t="shared" si="271"/>
        <v>0</v>
      </c>
      <c r="AH73" s="34" t="b">
        <f t="shared" si="271"/>
        <v>0</v>
      </c>
      <c r="AI73" s="34" t="b">
        <f t="shared" si="271"/>
        <v>0</v>
      </c>
      <c r="AJ73" s="34" t="b">
        <f t="shared" si="271"/>
        <v>0</v>
      </c>
      <c r="AK73" s="34" t="b">
        <f t="shared" si="271"/>
        <v>0</v>
      </c>
      <c r="AL73" s="34" t="b">
        <f t="shared" si="271"/>
        <v>0</v>
      </c>
      <c r="AM73" s="34" t="b">
        <f t="shared" si="271"/>
        <v>0</v>
      </c>
      <c r="AN73" s="34" t="b">
        <f t="shared" si="271"/>
        <v>0</v>
      </c>
      <c r="AO73" s="34" t="b">
        <f t="shared" si="271"/>
        <v>0</v>
      </c>
      <c r="AP73" s="34" t="b">
        <f t="shared" si="271"/>
        <v>0</v>
      </c>
      <c r="AQ73" s="34" t="b">
        <f t="shared" si="271"/>
        <v>0</v>
      </c>
      <c r="AR73" s="34" t="b">
        <f t="shared" si="271"/>
        <v>0</v>
      </c>
      <c r="AS73" s="34" t="b">
        <f t="shared" si="271"/>
        <v>0</v>
      </c>
      <c r="AT73" s="34" t="b">
        <f t="shared" si="271"/>
        <v>0</v>
      </c>
      <c r="AU73" s="34" t="b">
        <f t="shared" si="271"/>
        <v>0</v>
      </c>
      <c r="AV73" s="34" t="b">
        <f t="shared" si="271"/>
        <v>0</v>
      </c>
      <c r="AW73" s="34" t="b">
        <f t="shared" si="271"/>
        <v>0</v>
      </c>
      <c r="AX73" s="34" t="b">
        <f t="shared" si="271"/>
        <v>0</v>
      </c>
      <c r="AY73" s="34" t="b">
        <f t="shared" si="271"/>
        <v>0</v>
      </c>
      <c r="AZ73" s="34" t="b">
        <f t="shared" si="271"/>
        <v>0</v>
      </c>
      <c r="BA73" s="34" t="b">
        <f t="shared" si="271"/>
        <v>0</v>
      </c>
      <c r="BB73" s="34" t="b">
        <f t="shared" si="271"/>
        <v>0</v>
      </c>
      <c r="BC73" s="34" t="b">
        <f t="shared" si="271"/>
        <v>0</v>
      </c>
      <c r="BD73" s="34" t="b">
        <f t="shared" si="271"/>
        <v>0</v>
      </c>
      <c r="BE73" s="34" t="b">
        <f t="shared" si="271"/>
        <v>0</v>
      </c>
      <c r="BF73" s="34" t="b">
        <f t="shared" si="271"/>
        <v>0</v>
      </c>
      <c r="BG73" s="34" t="b">
        <f t="shared" si="271"/>
        <v>0</v>
      </c>
      <c r="BH73" s="34" t="b">
        <f t="shared" si="271"/>
        <v>0</v>
      </c>
      <c r="BI73" s="34" t="b">
        <f t="shared" si="271"/>
        <v>0</v>
      </c>
      <c r="BJ73" s="34" t="b">
        <f t="shared" si="271"/>
        <v>0</v>
      </c>
      <c r="BK73" s="34" t="b">
        <f t="shared" si="271"/>
        <v>0</v>
      </c>
      <c r="BL73" s="34" t="b">
        <f t="shared" si="271"/>
        <v>0</v>
      </c>
      <c r="BM73" s="34" t="b">
        <f t="shared" si="271"/>
        <v>0</v>
      </c>
      <c r="BN73" s="34" t="b">
        <f t="shared" si="271"/>
        <v>0</v>
      </c>
      <c r="BO73" s="34" t="b">
        <f t="shared" si="271"/>
        <v>0</v>
      </c>
      <c r="BP73" s="34" t="b">
        <f t="shared" si="271"/>
        <v>0</v>
      </c>
      <c r="BQ73" s="34" t="b">
        <f t="shared" si="271"/>
        <v>0</v>
      </c>
      <c r="BR73" s="34" t="b">
        <f t="shared" si="271"/>
        <v>0</v>
      </c>
      <c r="BS73" s="34" t="b">
        <f t="shared" si="271"/>
        <v>0</v>
      </c>
      <c r="BT73" s="34" t="b">
        <f t="shared" si="271"/>
        <v>0</v>
      </c>
      <c r="BU73" s="34" t="b">
        <f t="shared" si="271"/>
        <v>0</v>
      </c>
      <c r="BV73" s="34" t="b">
        <f t="shared" si="271"/>
        <v>0</v>
      </c>
      <c r="BW73" s="9" t="s">
        <v>95</v>
      </c>
    </row>
    <row r="74" spans="2:75" x14ac:dyDescent="0.35">
      <c r="D74" t="s">
        <v>33</v>
      </c>
      <c r="K74" s="3" t="s">
        <v>8</v>
      </c>
      <c r="O74" s="34" t="b">
        <f t="shared" ref="O74" si="272">AND(O69&lt;=FcstStartDate.In,FcstStartDate.In&lt;=O70)</f>
        <v>0</v>
      </c>
      <c r="P74" s="34" t="b">
        <f t="shared" ref="P74:BV74" si="273">AND(P69&lt;=FcstStartDate.In,FcstStartDate.In&lt;=P70)</f>
        <v>0</v>
      </c>
      <c r="Q74" s="34" t="b">
        <f t="shared" si="273"/>
        <v>0</v>
      </c>
      <c r="R74" s="34" t="b">
        <f t="shared" si="273"/>
        <v>0</v>
      </c>
      <c r="S74" s="34" t="b">
        <f t="shared" si="273"/>
        <v>0</v>
      </c>
      <c r="T74" s="34" t="b">
        <f t="shared" si="273"/>
        <v>0</v>
      </c>
      <c r="U74" s="34" t="b">
        <f t="shared" si="273"/>
        <v>0</v>
      </c>
      <c r="V74" s="34" t="b">
        <f t="shared" si="273"/>
        <v>0</v>
      </c>
      <c r="W74" s="34" t="b">
        <f t="shared" si="273"/>
        <v>0</v>
      </c>
      <c r="X74" s="34" t="b">
        <f t="shared" si="273"/>
        <v>0</v>
      </c>
      <c r="Y74" s="34" t="b">
        <f t="shared" si="273"/>
        <v>0</v>
      </c>
      <c r="Z74" s="34" t="b">
        <f t="shared" si="273"/>
        <v>0</v>
      </c>
      <c r="AA74" s="34" t="b">
        <f t="shared" si="273"/>
        <v>0</v>
      </c>
      <c r="AB74" s="34" t="b">
        <f t="shared" si="273"/>
        <v>0</v>
      </c>
      <c r="AC74" s="34" t="b">
        <f t="shared" si="273"/>
        <v>0</v>
      </c>
      <c r="AD74" s="34" t="b">
        <f t="shared" si="273"/>
        <v>0</v>
      </c>
      <c r="AE74" s="34" t="b">
        <f t="shared" si="273"/>
        <v>0</v>
      </c>
      <c r="AF74" s="34" t="b">
        <f t="shared" si="273"/>
        <v>0</v>
      </c>
      <c r="AG74" s="34" t="b">
        <f t="shared" si="273"/>
        <v>0</v>
      </c>
      <c r="AH74" s="34" t="b">
        <f t="shared" si="273"/>
        <v>0</v>
      </c>
      <c r="AI74" s="34" t="b">
        <f t="shared" si="273"/>
        <v>0</v>
      </c>
      <c r="AJ74" s="34" t="b">
        <f t="shared" si="273"/>
        <v>0</v>
      </c>
      <c r="AK74" s="34" t="b">
        <f t="shared" si="273"/>
        <v>0</v>
      </c>
      <c r="AL74" s="34" t="b">
        <f t="shared" si="273"/>
        <v>0</v>
      </c>
      <c r="AM74" s="34" t="b">
        <f t="shared" si="273"/>
        <v>0</v>
      </c>
      <c r="AN74" s="34" t="b">
        <f t="shared" si="273"/>
        <v>0</v>
      </c>
      <c r="AO74" s="34" t="b">
        <f t="shared" si="273"/>
        <v>0</v>
      </c>
      <c r="AP74" s="34" t="b">
        <f t="shared" si="273"/>
        <v>0</v>
      </c>
      <c r="AQ74" s="34" t="b">
        <f t="shared" si="273"/>
        <v>0</v>
      </c>
      <c r="AR74" s="34" t="b">
        <f t="shared" si="273"/>
        <v>0</v>
      </c>
      <c r="AS74" s="34" t="b">
        <f t="shared" si="273"/>
        <v>0</v>
      </c>
      <c r="AT74" s="34" t="b">
        <f t="shared" si="273"/>
        <v>0</v>
      </c>
      <c r="AU74" s="34" t="b">
        <f t="shared" si="273"/>
        <v>0</v>
      </c>
      <c r="AV74" s="34" t="b">
        <f t="shared" si="273"/>
        <v>0</v>
      </c>
      <c r="AW74" s="34" t="b">
        <f t="shared" si="273"/>
        <v>0</v>
      </c>
      <c r="AX74" s="34" t="b">
        <f t="shared" si="273"/>
        <v>0</v>
      </c>
      <c r="AY74" s="34" t="b">
        <f t="shared" si="273"/>
        <v>0</v>
      </c>
      <c r="AZ74" s="34" t="b">
        <f t="shared" si="273"/>
        <v>0</v>
      </c>
      <c r="BA74" s="34" t="b">
        <f t="shared" si="273"/>
        <v>0</v>
      </c>
      <c r="BB74" s="34" t="b">
        <f t="shared" si="273"/>
        <v>0</v>
      </c>
      <c r="BC74" s="34" t="b">
        <f t="shared" si="273"/>
        <v>0</v>
      </c>
      <c r="BD74" s="34" t="b">
        <f t="shared" si="273"/>
        <v>0</v>
      </c>
      <c r="BE74" s="34" t="b">
        <f t="shared" si="273"/>
        <v>0</v>
      </c>
      <c r="BF74" s="34" t="b">
        <f t="shared" si="273"/>
        <v>0</v>
      </c>
      <c r="BG74" s="34" t="b">
        <f t="shared" si="273"/>
        <v>0</v>
      </c>
      <c r="BH74" s="34" t="b">
        <f t="shared" si="273"/>
        <v>0</v>
      </c>
      <c r="BI74" s="34" t="b">
        <f t="shared" si="273"/>
        <v>0</v>
      </c>
      <c r="BJ74" s="34" t="b">
        <f t="shared" si="273"/>
        <v>0</v>
      </c>
      <c r="BK74" s="34" t="b">
        <f t="shared" si="273"/>
        <v>0</v>
      </c>
      <c r="BL74" s="34" t="b">
        <f t="shared" si="273"/>
        <v>0</v>
      </c>
      <c r="BM74" s="34" t="b">
        <f t="shared" si="273"/>
        <v>0</v>
      </c>
      <c r="BN74" s="34" t="b">
        <f t="shared" si="273"/>
        <v>0</v>
      </c>
      <c r="BO74" s="34" t="b">
        <f t="shared" si="273"/>
        <v>0</v>
      </c>
      <c r="BP74" s="34" t="b">
        <f t="shared" si="273"/>
        <v>0</v>
      </c>
      <c r="BQ74" s="34" t="b">
        <f t="shared" si="273"/>
        <v>0</v>
      </c>
      <c r="BR74" s="34" t="b">
        <f t="shared" si="273"/>
        <v>0</v>
      </c>
      <c r="BS74" s="34" t="b">
        <f t="shared" si="273"/>
        <v>0</v>
      </c>
      <c r="BT74" s="34" t="b">
        <f t="shared" si="273"/>
        <v>0</v>
      </c>
      <c r="BU74" s="34" t="b">
        <f t="shared" si="273"/>
        <v>0</v>
      </c>
      <c r="BV74" s="34" t="b">
        <f t="shared" si="273"/>
        <v>0</v>
      </c>
      <c r="BW74" s="9" t="s">
        <v>96</v>
      </c>
    </row>
    <row r="75" spans="2:75" x14ac:dyDescent="0.35">
      <c r="D75" t="s">
        <v>27</v>
      </c>
      <c r="K75" s="3" t="s">
        <v>43</v>
      </c>
      <c r="O75" s="35" t="str">
        <f>IF(O73,"Act",IF(O74,"Current Prd","Fcst"))</f>
        <v>Fcst</v>
      </c>
      <c r="P75" s="35" t="str">
        <f t="shared" ref="P75:BV75" si="274">IF(P73,"Act",IF(P74,"Current Prd","Fcst"))</f>
        <v>Fcst</v>
      </c>
      <c r="Q75" s="35" t="str">
        <f t="shared" si="274"/>
        <v>Fcst</v>
      </c>
      <c r="R75" s="35" t="str">
        <f t="shared" si="274"/>
        <v>Fcst</v>
      </c>
      <c r="S75" s="35" t="str">
        <f t="shared" si="274"/>
        <v>Fcst</v>
      </c>
      <c r="T75" s="35" t="str">
        <f t="shared" si="274"/>
        <v>Fcst</v>
      </c>
      <c r="U75" s="35" t="str">
        <f t="shared" si="274"/>
        <v>Fcst</v>
      </c>
      <c r="V75" s="35" t="str">
        <f t="shared" si="274"/>
        <v>Fcst</v>
      </c>
      <c r="W75" s="35" t="str">
        <f t="shared" si="274"/>
        <v>Fcst</v>
      </c>
      <c r="X75" s="35" t="str">
        <f t="shared" si="274"/>
        <v>Fcst</v>
      </c>
      <c r="Y75" s="35" t="str">
        <f t="shared" si="274"/>
        <v>Fcst</v>
      </c>
      <c r="Z75" s="35" t="str">
        <f t="shared" si="274"/>
        <v>Fcst</v>
      </c>
      <c r="AA75" s="35" t="str">
        <f t="shared" si="274"/>
        <v>Fcst</v>
      </c>
      <c r="AB75" s="35" t="str">
        <f t="shared" si="274"/>
        <v>Fcst</v>
      </c>
      <c r="AC75" s="35" t="str">
        <f t="shared" si="274"/>
        <v>Fcst</v>
      </c>
      <c r="AD75" s="35" t="str">
        <f t="shared" si="274"/>
        <v>Fcst</v>
      </c>
      <c r="AE75" s="35" t="str">
        <f t="shared" si="274"/>
        <v>Fcst</v>
      </c>
      <c r="AF75" s="35" t="str">
        <f t="shared" si="274"/>
        <v>Fcst</v>
      </c>
      <c r="AG75" s="35" t="str">
        <f t="shared" si="274"/>
        <v>Fcst</v>
      </c>
      <c r="AH75" s="35" t="str">
        <f t="shared" si="274"/>
        <v>Fcst</v>
      </c>
      <c r="AI75" s="35" t="str">
        <f t="shared" si="274"/>
        <v>Fcst</v>
      </c>
      <c r="AJ75" s="35" t="str">
        <f t="shared" si="274"/>
        <v>Fcst</v>
      </c>
      <c r="AK75" s="35" t="str">
        <f t="shared" si="274"/>
        <v>Fcst</v>
      </c>
      <c r="AL75" s="35" t="str">
        <f t="shared" si="274"/>
        <v>Fcst</v>
      </c>
      <c r="AM75" s="35" t="str">
        <f t="shared" si="274"/>
        <v>Fcst</v>
      </c>
      <c r="AN75" s="35" t="str">
        <f t="shared" si="274"/>
        <v>Fcst</v>
      </c>
      <c r="AO75" s="35" t="str">
        <f t="shared" si="274"/>
        <v>Fcst</v>
      </c>
      <c r="AP75" s="35" t="str">
        <f t="shared" si="274"/>
        <v>Fcst</v>
      </c>
      <c r="AQ75" s="35" t="str">
        <f t="shared" si="274"/>
        <v>Fcst</v>
      </c>
      <c r="AR75" s="35" t="str">
        <f t="shared" si="274"/>
        <v>Fcst</v>
      </c>
      <c r="AS75" s="35" t="str">
        <f t="shared" si="274"/>
        <v>Fcst</v>
      </c>
      <c r="AT75" s="35" t="str">
        <f t="shared" si="274"/>
        <v>Fcst</v>
      </c>
      <c r="AU75" s="35" t="str">
        <f t="shared" si="274"/>
        <v>Fcst</v>
      </c>
      <c r="AV75" s="35" t="str">
        <f t="shared" si="274"/>
        <v>Fcst</v>
      </c>
      <c r="AW75" s="35" t="str">
        <f t="shared" si="274"/>
        <v>Fcst</v>
      </c>
      <c r="AX75" s="35" t="str">
        <f t="shared" si="274"/>
        <v>Fcst</v>
      </c>
      <c r="AY75" s="35" t="str">
        <f t="shared" si="274"/>
        <v>Fcst</v>
      </c>
      <c r="AZ75" s="35" t="str">
        <f t="shared" si="274"/>
        <v>Fcst</v>
      </c>
      <c r="BA75" s="35" t="str">
        <f t="shared" si="274"/>
        <v>Fcst</v>
      </c>
      <c r="BB75" s="35" t="str">
        <f t="shared" si="274"/>
        <v>Fcst</v>
      </c>
      <c r="BC75" s="35" t="str">
        <f t="shared" si="274"/>
        <v>Fcst</v>
      </c>
      <c r="BD75" s="35" t="str">
        <f t="shared" si="274"/>
        <v>Fcst</v>
      </c>
      <c r="BE75" s="35" t="str">
        <f t="shared" si="274"/>
        <v>Fcst</v>
      </c>
      <c r="BF75" s="35" t="str">
        <f t="shared" si="274"/>
        <v>Fcst</v>
      </c>
      <c r="BG75" s="35" t="str">
        <f t="shared" si="274"/>
        <v>Fcst</v>
      </c>
      <c r="BH75" s="35" t="str">
        <f t="shared" si="274"/>
        <v>Fcst</v>
      </c>
      <c r="BI75" s="35" t="str">
        <f t="shared" si="274"/>
        <v>Fcst</v>
      </c>
      <c r="BJ75" s="35" t="str">
        <f t="shared" si="274"/>
        <v>Fcst</v>
      </c>
      <c r="BK75" s="35" t="str">
        <f t="shared" si="274"/>
        <v>Fcst</v>
      </c>
      <c r="BL75" s="35" t="str">
        <f t="shared" si="274"/>
        <v>Fcst</v>
      </c>
      <c r="BM75" s="35" t="str">
        <f t="shared" si="274"/>
        <v>Fcst</v>
      </c>
      <c r="BN75" s="35" t="str">
        <f t="shared" si="274"/>
        <v>Fcst</v>
      </c>
      <c r="BO75" s="35" t="str">
        <f t="shared" si="274"/>
        <v>Fcst</v>
      </c>
      <c r="BP75" s="35" t="str">
        <f t="shared" si="274"/>
        <v>Fcst</v>
      </c>
      <c r="BQ75" s="35" t="str">
        <f t="shared" si="274"/>
        <v>Fcst</v>
      </c>
      <c r="BR75" s="35" t="str">
        <f t="shared" si="274"/>
        <v>Fcst</v>
      </c>
      <c r="BS75" s="35" t="str">
        <f t="shared" si="274"/>
        <v>Fcst</v>
      </c>
      <c r="BT75" s="35" t="str">
        <f t="shared" si="274"/>
        <v>Fcst</v>
      </c>
      <c r="BU75" s="35" t="str">
        <f t="shared" si="274"/>
        <v>Fcst</v>
      </c>
      <c r="BV75" s="35" t="str">
        <f t="shared" si="274"/>
        <v>Fcst</v>
      </c>
      <c r="BW75" s="9" t="s">
        <v>97</v>
      </c>
    </row>
    <row r="76" spans="2:75" x14ac:dyDescent="0.35"/>
    <row r="77" spans="2:75" x14ac:dyDescent="0.35">
      <c r="D77" t="s">
        <v>26</v>
      </c>
      <c r="K77" s="3" t="s">
        <v>46</v>
      </c>
      <c r="O77" s="16">
        <f t="shared" ref="O77:AT77" si="275">INDEX(YearLabel.A.Ca,MATCH(O69,PeriodFrom.A.Ca,1))</f>
        <v>2019</v>
      </c>
      <c r="P77" s="16">
        <f t="shared" si="275"/>
        <v>2019</v>
      </c>
      <c r="Q77" s="16">
        <f t="shared" si="275"/>
        <v>2019</v>
      </c>
      <c r="R77" s="16">
        <f t="shared" si="275"/>
        <v>2019</v>
      </c>
      <c r="S77" s="16">
        <f t="shared" si="275"/>
        <v>2020</v>
      </c>
      <c r="T77" s="16">
        <f t="shared" si="275"/>
        <v>2020</v>
      </c>
      <c r="U77" s="16">
        <f t="shared" si="275"/>
        <v>2020</v>
      </c>
      <c r="V77" s="16">
        <f t="shared" si="275"/>
        <v>2020</v>
      </c>
      <c r="W77" s="16">
        <f t="shared" si="275"/>
        <v>2021</v>
      </c>
      <c r="X77" s="16">
        <f t="shared" si="275"/>
        <v>2021</v>
      </c>
      <c r="Y77" s="16">
        <f t="shared" si="275"/>
        <v>2021</v>
      </c>
      <c r="Z77" s="16">
        <f t="shared" si="275"/>
        <v>2021</v>
      </c>
      <c r="AA77" s="16">
        <f t="shared" si="275"/>
        <v>2022</v>
      </c>
      <c r="AB77" s="16">
        <f t="shared" si="275"/>
        <v>2022</v>
      </c>
      <c r="AC77" s="16">
        <f t="shared" si="275"/>
        <v>2022</v>
      </c>
      <c r="AD77" s="16">
        <f t="shared" si="275"/>
        <v>2022</v>
      </c>
      <c r="AE77" s="16">
        <f t="shared" si="275"/>
        <v>2023</v>
      </c>
      <c r="AF77" s="16">
        <f t="shared" si="275"/>
        <v>2023</v>
      </c>
      <c r="AG77" s="16">
        <f t="shared" si="275"/>
        <v>2023</v>
      </c>
      <c r="AH77" s="16">
        <f t="shared" si="275"/>
        <v>2023</v>
      </c>
      <c r="AI77" s="16">
        <f t="shared" si="275"/>
        <v>2024</v>
      </c>
      <c r="AJ77" s="16">
        <f t="shared" si="275"/>
        <v>2024</v>
      </c>
      <c r="AK77" s="16">
        <f t="shared" si="275"/>
        <v>2024</v>
      </c>
      <c r="AL77" s="16">
        <f t="shared" si="275"/>
        <v>2024</v>
      </c>
      <c r="AM77" s="16">
        <f t="shared" si="275"/>
        <v>2025</v>
      </c>
      <c r="AN77" s="16">
        <f t="shared" si="275"/>
        <v>2025</v>
      </c>
      <c r="AO77" s="16">
        <f t="shared" si="275"/>
        <v>2025</v>
      </c>
      <c r="AP77" s="16">
        <f t="shared" si="275"/>
        <v>2025</v>
      </c>
      <c r="AQ77" s="16">
        <f t="shared" si="275"/>
        <v>2026</v>
      </c>
      <c r="AR77" s="16">
        <f t="shared" si="275"/>
        <v>2026</v>
      </c>
      <c r="AS77" s="16">
        <f t="shared" si="275"/>
        <v>2026</v>
      </c>
      <c r="AT77" s="16">
        <f t="shared" si="275"/>
        <v>2026</v>
      </c>
      <c r="AU77" s="16">
        <f t="shared" ref="AU77:BV77" si="276">INDEX(YearLabel.A.Ca,MATCH(AU69,PeriodFrom.A.Ca,1))</f>
        <v>2027</v>
      </c>
      <c r="AV77" s="16">
        <f t="shared" si="276"/>
        <v>2027</v>
      </c>
      <c r="AW77" s="16">
        <f t="shared" si="276"/>
        <v>2027</v>
      </c>
      <c r="AX77" s="16">
        <f t="shared" si="276"/>
        <v>2027</v>
      </c>
      <c r="AY77" s="16">
        <f t="shared" si="276"/>
        <v>2028</v>
      </c>
      <c r="AZ77" s="16">
        <f t="shared" si="276"/>
        <v>2028</v>
      </c>
      <c r="BA77" s="16">
        <f t="shared" si="276"/>
        <v>2028</v>
      </c>
      <c r="BB77" s="16">
        <f t="shared" si="276"/>
        <v>2028</v>
      </c>
      <c r="BC77" s="16">
        <f t="shared" si="276"/>
        <v>2029</v>
      </c>
      <c r="BD77" s="16">
        <f t="shared" si="276"/>
        <v>2029</v>
      </c>
      <c r="BE77" s="16">
        <f t="shared" si="276"/>
        <v>2029</v>
      </c>
      <c r="BF77" s="16">
        <f t="shared" si="276"/>
        <v>2029</v>
      </c>
      <c r="BG77" s="16">
        <f t="shared" si="276"/>
        <v>2030</v>
      </c>
      <c r="BH77" s="16">
        <f t="shared" si="276"/>
        <v>2030</v>
      </c>
      <c r="BI77" s="16">
        <f t="shared" si="276"/>
        <v>2030</v>
      </c>
      <c r="BJ77" s="16">
        <f t="shared" si="276"/>
        <v>2030</v>
      </c>
      <c r="BK77" s="16">
        <f t="shared" si="276"/>
        <v>2031</v>
      </c>
      <c r="BL77" s="16">
        <f t="shared" si="276"/>
        <v>2031</v>
      </c>
      <c r="BM77" s="16">
        <f t="shared" si="276"/>
        <v>2031</v>
      </c>
      <c r="BN77" s="16">
        <f t="shared" si="276"/>
        <v>2031</v>
      </c>
      <c r="BO77" s="16">
        <f t="shared" si="276"/>
        <v>2032</v>
      </c>
      <c r="BP77" s="16">
        <f t="shared" si="276"/>
        <v>2032</v>
      </c>
      <c r="BQ77" s="16">
        <f t="shared" si="276"/>
        <v>2032</v>
      </c>
      <c r="BR77" s="16">
        <f t="shared" si="276"/>
        <v>2032</v>
      </c>
      <c r="BS77" s="16">
        <f t="shared" si="276"/>
        <v>2033</v>
      </c>
      <c r="BT77" s="16">
        <f t="shared" si="276"/>
        <v>2033</v>
      </c>
      <c r="BU77" s="16">
        <f t="shared" si="276"/>
        <v>2033</v>
      </c>
      <c r="BV77" s="16">
        <f t="shared" si="276"/>
        <v>2033</v>
      </c>
      <c r="BW77" s="9" t="s">
        <v>98</v>
      </c>
    </row>
    <row r="78" spans="2:75" x14ac:dyDescent="0.35">
      <c r="D78" t="s">
        <v>53</v>
      </c>
      <c r="K78" s="3" t="s">
        <v>54</v>
      </c>
      <c r="M78" s="17"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7"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39" t="s">
        <v>48</v>
      </c>
    </row>
    <row r="91" spans="2:75" x14ac:dyDescent="0.35">
      <c r="D91" t="s">
        <v>67</v>
      </c>
      <c r="K91" s="3" t="s">
        <v>11</v>
      </c>
      <c r="O91" s="33">
        <f>ModelStartDate.In</f>
        <v>43466</v>
      </c>
      <c r="P91" s="7">
        <f>O92+1</f>
        <v>43497</v>
      </c>
      <c r="Q91" s="7">
        <f t="shared" ref="Q91:BV91" si="293">P92+1</f>
        <v>43525</v>
      </c>
      <c r="R91" s="7">
        <f t="shared" si="293"/>
        <v>43556</v>
      </c>
      <c r="S91" s="7">
        <f t="shared" si="293"/>
        <v>43586</v>
      </c>
      <c r="T91" s="7">
        <f t="shared" si="293"/>
        <v>43617</v>
      </c>
      <c r="U91" s="7">
        <f t="shared" si="293"/>
        <v>43647</v>
      </c>
      <c r="V91" s="7">
        <f t="shared" si="293"/>
        <v>43678</v>
      </c>
      <c r="W91" s="7">
        <f t="shared" si="293"/>
        <v>43709</v>
      </c>
      <c r="X91" s="7">
        <f t="shared" si="293"/>
        <v>43739</v>
      </c>
      <c r="Y91" s="7">
        <f t="shared" si="293"/>
        <v>43770</v>
      </c>
      <c r="Z91" s="7">
        <f t="shared" si="293"/>
        <v>43800</v>
      </c>
      <c r="AA91" s="7">
        <f t="shared" si="293"/>
        <v>43831</v>
      </c>
      <c r="AB91" s="7">
        <f t="shared" si="293"/>
        <v>43862</v>
      </c>
      <c r="AC91" s="7">
        <f t="shared" si="293"/>
        <v>43891</v>
      </c>
      <c r="AD91" s="7">
        <f t="shared" si="293"/>
        <v>43922</v>
      </c>
      <c r="AE91" s="7">
        <f t="shared" si="293"/>
        <v>43952</v>
      </c>
      <c r="AF91" s="7">
        <f t="shared" si="293"/>
        <v>43983</v>
      </c>
      <c r="AG91" s="7">
        <f t="shared" si="293"/>
        <v>44013</v>
      </c>
      <c r="AH91" s="7">
        <f t="shared" si="293"/>
        <v>44044</v>
      </c>
      <c r="AI91" s="7">
        <f t="shared" si="293"/>
        <v>44075</v>
      </c>
      <c r="AJ91" s="7">
        <f t="shared" si="293"/>
        <v>44105</v>
      </c>
      <c r="AK91" s="7">
        <f t="shared" si="293"/>
        <v>44136</v>
      </c>
      <c r="AL91" s="7">
        <f t="shared" si="293"/>
        <v>44166</v>
      </c>
      <c r="AM91" s="7">
        <f t="shared" si="293"/>
        <v>44197</v>
      </c>
      <c r="AN91" s="7">
        <f t="shared" si="293"/>
        <v>44228</v>
      </c>
      <c r="AO91" s="7">
        <f t="shared" si="293"/>
        <v>44256</v>
      </c>
      <c r="AP91" s="7">
        <f t="shared" si="293"/>
        <v>44287</v>
      </c>
      <c r="AQ91" s="7">
        <f t="shared" si="293"/>
        <v>44317</v>
      </c>
      <c r="AR91" s="7">
        <f t="shared" si="293"/>
        <v>44348</v>
      </c>
      <c r="AS91" s="7">
        <f t="shared" si="293"/>
        <v>44378</v>
      </c>
      <c r="AT91" s="7">
        <f t="shared" si="293"/>
        <v>44409</v>
      </c>
      <c r="AU91" s="7">
        <f t="shared" si="293"/>
        <v>44440</v>
      </c>
      <c r="AV91" s="7">
        <f t="shared" si="293"/>
        <v>44470</v>
      </c>
      <c r="AW91" s="7">
        <f t="shared" si="293"/>
        <v>44501</v>
      </c>
      <c r="AX91" s="7">
        <f t="shared" si="293"/>
        <v>44531</v>
      </c>
      <c r="AY91" s="7">
        <f t="shared" si="293"/>
        <v>44562</v>
      </c>
      <c r="AZ91" s="7">
        <f t="shared" si="293"/>
        <v>44593</v>
      </c>
      <c r="BA91" s="7">
        <f t="shared" si="293"/>
        <v>44621</v>
      </c>
      <c r="BB91" s="7">
        <f t="shared" si="293"/>
        <v>44652</v>
      </c>
      <c r="BC91" s="7">
        <f t="shared" si="293"/>
        <v>44682</v>
      </c>
      <c r="BD91" s="7">
        <f t="shared" si="293"/>
        <v>44713</v>
      </c>
      <c r="BE91" s="7">
        <f t="shared" si="293"/>
        <v>44743</v>
      </c>
      <c r="BF91" s="7">
        <f t="shared" si="293"/>
        <v>44774</v>
      </c>
      <c r="BG91" s="7">
        <f t="shared" si="293"/>
        <v>44805</v>
      </c>
      <c r="BH91" s="7">
        <f t="shared" si="293"/>
        <v>44835</v>
      </c>
      <c r="BI91" s="7">
        <f t="shared" si="293"/>
        <v>44866</v>
      </c>
      <c r="BJ91" s="7">
        <f t="shared" si="293"/>
        <v>44896</v>
      </c>
      <c r="BK91" s="7">
        <f t="shared" si="293"/>
        <v>44927</v>
      </c>
      <c r="BL91" s="7">
        <f t="shared" si="293"/>
        <v>44958</v>
      </c>
      <c r="BM91" s="7">
        <f t="shared" si="293"/>
        <v>44986</v>
      </c>
      <c r="BN91" s="7">
        <f t="shared" si="293"/>
        <v>45017</v>
      </c>
      <c r="BO91" s="7">
        <f t="shared" si="293"/>
        <v>45047</v>
      </c>
      <c r="BP91" s="7">
        <f t="shared" si="293"/>
        <v>45078</v>
      </c>
      <c r="BQ91" s="7">
        <f t="shared" si="293"/>
        <v>45108</v>
      </c>
      <c r="BR91" s="7">
        <f t="shared" si="293"/>
        <v>45139</v>
      </c>
      <c r="BS91" s="7">
        <f t="shared" si="293"/>
        <v>45170</v>
      </c>
      <c r="BT91" s="7">
        <f t="shared" si="293"/>
        <v>45200</v>
      </c>
      <c r="BU91" s="7">
        <f t="shared" si="293"/>
        <v>45231</v>
      </c>
      <c r="BV91" s="7">
        <f t="shared" si="293"/>
        <v>45261</v>
      </c>
      <c r="BW91" s="9" t="s">
        <v>110</v>
      </c>
    </row>
    <row r="92" spans="2:75" x14ac:dyDescent="0.35">
      <c r="D92" t="s">
        <v>68</v>
      </c>
      <c r="K92" s="3" t="s">
        <v>11</v>
      </c>
      <c r="O92" s="7">
        <f>EOMONTH(O91,0)</f>
        <v>43496</v>
      </c>
      <c r="P92" s="7">
        <f t="shared" ref="P92:R92" si="294">EOMONTH(P91,0)</f>
        <v>43524</v>
      </c>
      <c r="Q92" s="7">
        <f t="shared" si="294"/>
        <v>43555</v>
      </c>
      <c r="R92" s="7">
        <f t="shared" si="294"/>
        <v>43585</v>
      </c>
      <c r="S92" s="7">
        <f t="shared" ref="S92" si="295">EOMONTH(S91,0)</f>
        <v>43616</v>
      </c>
      <c r="T92" s="7">
        <f t="shared" ref="T92" si="296">EOMONTH(T91,0)</f>
        <v>43646</v>
      </c>
      <c r="U92" s="7">
        <f t="shared" ref="U92" si="297">EOMONTH(U91,0)</f>
        <v>43677</v>
      </c>
      <c r="V92" s="7">
        <f t="shared" ref="V92" si="298">EOMONTH(V91,0)</f>
        <v>43708</v>
      </c>
      <c r="W92" s="7">
        <f t="shared" ref="W92" si="299">EOMONTH(W91,0)</f>
        <v>43738</v>
      </c>
      <c r="X92" s="7">
        <f t="shared" ref="X92" si="300">EOMONTH(X91,0)</f>
        <v>43769</v>
      </c>
      <c r="Y92" s="7">
        <f t="shared" ref="Y92" si="301">EOMONTH(Y91,0)</f>
        <v>43799</v>
      </c>
      <c r="Z92" s="7">
        <f t="shared" ref="Z92" si="302">EOMONTH(Z91,0)</f>
        <v>43830</v>
      </c>
      <c r="AA92" s="7">
        <f t="shared" ref="AA92" si="303">EOMONTH(AA91,0)</f>
        <v>43861</v>
      </c>
      <c r="AB92" s="7">
        <f t="shared" ref="AB92" si="304">EOMONTH(AB91,0)</f>
        <v>43890</v>
      </c>
      <c r="AC92" s="7">
        <f t="shared" ref="AC92" si="305">EOMONTH(AC91,0)</f>
        <v>43921</v>
      </c>
      <c r="AD92" s="7">
        <f t="shared" ref="AD92" si="306">EOMONTH(AD91,0)</f>
        <v>43951</v>
      </c>
      <c r="AE92" s="7">
        <f t="shared" ref="AE92" si="307">EOMONTH(AE91,0)</f>
        <v>43982</v>
      </c>
      <c r="AF92" s="7">
        <f t="shared" ref="AF92" si="308">EOMONTH(AF91,0)</f>
        <v>44012</v>
      </c>
      <c r="AG92" s="7">
        <f t="shared" ref="AG92" si="309">EOMONTH(AG91,0)</f>
        <v>44043</v>
      </c>
      <c r="AH92" s="7">
        <f t="shared" ref="AH92" si="310">EOMONTH(AH91,0)</f>
        <v>44074</v>
      </c>
      <c r="AI92" s="7">
        <f t="shared" ref="AI92" si="311">EOMONTH(AI91,0)</f>
        <v>44104</v>
      </c>
      <c r="AJ92" s="7">
        <f t="shared" ref="AJ92" si="312">EOMONTH(AJ91,0)</f>
        <v>44135</v>
      </c>
      <c r="AK92" s="7">
        <f t="shared" ref="AK92" si="313">EOMONTH(AK91,0)</f>
        <v>44165</v>
      </c>
      <c r="AL92" s="7">
        <f t="shared" ref="AL92" si="314">EOMONTH(AL91,0)</f>
        <v>44196</v>
      </c>
      <c r="AM92" s="7">
        <f t="shared" ref="AM92" si="315">EOMONTH(AM91,0)</f>
        <v>44227</v>
      </c>
      <c r="AN92" s="7">
        <f t="shared" ref="AN92" si="316">EOMONTH(AN91,0)</f>
        <v>44255</v>
      </c>
      <c r="AO92" s="7">
        <f t="shared" ref="AO92" si="317">EOMONTH(AO91,0)</f>
        <v>44286</v>
      </c>
      <c r="AP92" s="7">
        <f t="shared" ref="AP92" si="318">EOMONTH(AP91,0)</f>
        <v>44316</v>
      </c>
      <c r="AQ92" s="7">
        <f t="shared" ref="AQ92" si="319">EOMONTH(AQ91,0)</f>
        <v>44347</v>
      </c>
      <c r="AR92" s="7">
        <f t="shared" ref="AR92" si="320">EOMONTH(AR91,0)</f>
        <v>44377</v>
      </c>
      <c r="AS92" s="7">
        <f t="shared" ref="AS92" si="321">EOMONTH(AS91,0)</f>
        <v>44408</v>
      </c>
      <c r="AT92" s="7">
        <f t="shared" ref="AT92" si="322">EOMONTH(AT91,0)</f>
        <v>44439</v>
      </c>
      <c r="AU92" s="7">
        <f t="shared" ref="AU92" si="323">EOMONTH(AU91,0)</f>
        <v>44469</v>
      </c>
      <c r="AV92" s="7">
        <f t="shared" ref="AV92" si="324">EOMONTH(AV91,0)</f>
        <v>44500</v>
      </c>
      <c r="AW92" s="7">
        <f t="shared" ref="AW92" si="325">EOMONTH(AW91,0)</f>
        <v>44530</v>
      </c>
      <c r="AX92" s="7">
        <f t="shared" ref="AX92" si="326">EOMONTH(AX91,0)</f>
        <v>44561</v>
      </c>
      <c r="AY92" s="7">
        <f t="shared" ref="AY92" si="327">EOMONTH(AY91,0)</f>
        <v>44592</v>
      </c>
      <c r="AZ92" s="7">
        <f t="shared" ref="AZ92" si="328">EOMONTH(AZ91,0)</f>
        <v>44620</v>
      </c>
      <c r="BA92" s="7">
        <f t="shared" ref="BA92" si="329">EOMONTH(BA91,0)</f>
        <v>44651</v>
      </c>
      <c r="BB92" s="7">
        <f t="shared" ref="BB92" si="330">EOMONTH(BB91,0)</f>
        <v>44681</v>
      </c>
      <c r="BC92" s="7">
        <f t="shared" ref="BC92" si="331">EOMONTH(BC91,0)</f>
        <v>44712</v>
      </c>
      <c r="BD92" s="7">
        <f t="shared" ref="BD92" si="332">EOMONTH(BD91,0)</f>
        <v>44742</v>
      </c>
      <c r="BE92" s="7">
        <f t="shared" ref="BE92" si="333">EOMONTH(BE91,0)</f>
        <v>44773</v>
      </c>
      <c r="BF92" s="7">
        <f t="shared" ref="BF92" si="334">EOMONTH(BF91,0)</f>
        <v>44804</v>
      </c>
      <c r="BG92" s="7">
        <f t="shared" ref="BG92" si="335">EOMONTH(BG91,0)</f>
        <v>44834</v>
      </c>
      <c r="BH92" s="7">
        <f t="shared" ref="BH92" si="336">EOMONTH(BH91,0)</f>
        <v>44865</v>
      </c>
      <c r="BI92" s="7">
        <f t="shared" ref="BI92" si="337">EOMONTH(BI91,0)</f>
        <v>44895</v>
      </c>
      <c r="BJ92" s="7">
        <f t="shared" ref="BJ92" si="338">EOMONTH(BJ91,0)</f>
        <v>44926</v>
      </c>
      <c r="BK92" s="7">
        <f t="shared" ref="BK92" si="339">EOMONTH(BK91,0)</f>
        <v>44957</v>
      </c>
      <c r="BL92" s="7">
        <f t="shared" ref="BL92" si="340">EOMONTH(BL91,0)</f>
        <v>44985</v>
      </c>
      <c r="BM92" s="7">
        <f t="shared" ref="BM92" si="341">EOMONTH(BM91,0)</f>
        <v>45016</v>
      </c>
      <c r="BN92" s="7">
        <f t="shared" ref="BN92" si="342">EOMONTH(BN91,0)</f>
        <v>45046</v>
      </c>
      <c r="BO92" s="7">
        <f t="shared" ref="BO92" si="343">EOMONTH(BO91,0)</f>
        <v>45077</v>
      </c>
      <c r="BP92" s="7">
        <f t="shared" ref="BP92" si="344">EOMONTH(BP91,0)</f>
        <v>45107</v>
      </c>
      <c r="BQ92" s="7">
        <f t="shared" ref="BQ92" si="345">EOMONTH(BQ91,0)</f>
        <v>45138</v>
      </c>
      <c r="BR92" s="7">
        <f t="shared" ref="BR92" si="346">EOMONTH(BR91,0)</f>
        <v>45169</v>
      </c>
      <c r="BS92" s="7">
        <f t="shared" ref="BS92" si="347">EOMONTH(BS91,0)</f>
        <v>45199</v>
      </c>
      <c r="BT92" s="7">
        <f t="shared" ref="BT92" si="348">EOMONTH(BT91,0)</f>
        <v>45230</v>
      </c>
      <c r="BU92" s="7">
        <f t="shared" ref="BU92" si="349">EOMONTH(BU91,0)</f>
        <v>45260</v>
      </c>
      <c r="BV92" s="7">
        <f t="shared" ref="BV92" si="350">EOMONTH(BV91,0)</f>
        <v>45291</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29</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28</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5" t="str">
        <f>IF(O95,"Act",IF(O96,"Current Prd","Fcst"))</f>
        <v>Fcst</v>
      </c>
      <c r="P97" s="35" t="str">
        <f t="shared" ref="P97:BV97" si="361">IF(P95,"Act",IF(P96,"Current Prd","Fcst"))</f>
        <v>Fcst</v>
      </c>
      <c r="Q97" s="35" t="str">
        <f t="shared" si="361"/>
        <v>Fcst</v>
      </c>
      <c r="R97" s="35" t="str">
        <f t="shared" si="361"/>
        <v>Fcst</v>
      </c>
      <c r="S97" s="35" t="str">
        <f t="shared" si="361"/>
        <v>Fcst</v>
      </c>
      <c r="T97" s="35" t="str">
        <f t="shared" si="361"/>
        <v>Fcst</v>
      </c>
      <c r="U97" s="35" t="str">
        <f t="shared" si="361"/>
        <v>Fcst</v>
      </c>
      <c r="V97" s="35" t="str">
        <f t="shared" si="361"/>
        <v>Fcst</v>
      </c>
      <c r="W97" s="35" t="str">
        <f t="shared" si="361"/>
        <v>Fcst</v>
      </c>
      <c r="X97" s="35" t="str">
        <f t="shared" si="361"/>
        <v>Fcst</v>
      </c>
      <c r="Y97" s="35" t="str">
        <f t="shared" si="361"/>
        <v>Fcst</v>
      </c>
      <c r="Z97" s="35" t="str">
        <f t="shared" si="361"/>
        <v>Fcst</v>
      </c>
      <c r="AA97" s="35" t="str">
        <f t="shared" si="361"/>
        <v>Fcst</v>
      </c>
      <c r="AB97" s="35" t="str">
        <f t="shared" si="361"/>
        <v>Fcst</v>
      </c>
      <c r="AC97" s="35" t="str">
        <f t="shared" si="361"/>
        <v>Fcst</v>
      </c>
      <c r="AD97" s="35" t="str">
        <f t="shared" si="361"/>
        <v>Fcst</v>
      </c>
      <c r="AE97" s="35" t="str">
        <f t="shared" si="361"/>
        <v>Fcst</v>
      </c>
      <c r="AF97" s="35" t="str">
        <f t="shared" si="361"/>
        <v>Fcst</v>
      </c>
      <c r="AG97" s="35" t="str">
        <f t="shared" si="361"/>
        <v>Fcst</v>
      </c>
      <c r="AH97" s="35" t="str">
        <f t="shared" si="361"/>
        <v>Fcst</v>
      </c>
      <c r="AI97" s="35" t="str">
        <f t="shared" si="361"/>
        <v>Fcst</v>
      </c>
      <c r="AJ97" s="35" t="str">
        <f t="shared" si="361"/>
        <v>Fcst</v>
      </c>
      <c r="AK97" s="35" t="str">
        <f t="shared" si="361"/>
        <v>Fcst</v>
      </c>
      <c r="AL97" s="35" t="str">
        <f t="shared" si="361"/>
        <v>Fcst</v>
      </c>
      <c r="AM97" s="35" t="str">
        <f t="shared" si="361"/>
        <v>Fcst</v>
      </c>
      <c r="AN97" s="35" t="str">
        <f t="shared" si="361"/>
        <v>Fcst</v>
      </c>
      <c r="AO97" s="35" t="str">
        <f t="shared" si="361"/>
        <v>Fcst</v>
      </c>
      <c r="AP97" s="35" t="str">
        <f t="shared" si="361"/>
        <v>Fcst</v>
      </c>
      <c r="AQ97" s="35" t="str">
        <f t="shared" si="361"/>
        <v>Fcst</v>
      </c>
      <c r="AR97" s="35" t="str">
        <f t="shared" si="361"/>
        <v>Fcst</v>
      </c>
      <c r="AS97" s="35" t="str">
        <f t="shared" si="361"/>
        <v>Fcst</v>
      </c>
      <c r="AT97" s="35" t="str">
        <f t="shared" si="361"/>
        <v>Fcst</v>
      </c>
      <c r="AU97" s="35" t="str">
        <f t="shared" si="361"/>
        <v>Fcst</v>
      </c>
      <c r="AV97" s="35" t="str">
        <f t="shared" si="361"/>
        <v>Fcst</v>
      </c>
      <c r="AW97" s="35" t="str">
        <f t="shared" si="361"/>
        <v>Fcst</v>
      </c>
      <c r="AX97" s="35" t="str">
        <f t="shared" si="361"/>
        <v>Fcst</v>
      </c>
      <c r="AY97" s="35" t="str">
        <f t="shared" si="361"/>
        <v>Fcst</v>
      </c>
      <c r="AZ97" s="35" t="str">
        <f t="shared" si="361"/>
        <v>Fcst</v>
      </c>
      <c r="BA97" s="35" t="str">
        <f t="shared" si="361"/>
        <v>Fcst</v>
      </c>
      <c r="BB97" s="35" t="str">
        <f t="shared" si="361"/>
        <v>Fcst</v>
      </c>
      <c r="BC97" s="35" t="str">
        <f t="shared" si="361"/>
        <v>Fcst</v>
      </c>
      <c r="BD97" s="35" t="str">
        <f t="shared" si="361"/>
        <v>Fcst</v>
      </c>
      <c r="BE97" s="35" t="str">
        <f t="shared" si="361"/>
        <v>Fcst</v>
      </c>
      <c r="BF97" s="35" t="str">
        <f t="shared" si="361"/>
        <v>Fcst</v>
      </c>
      <c r="BG97" s="35" t="str">
        <f t="shared" si="361"/>
        <v>Fcst</v>
      </c>
      <c r="BH97" s="35" t="str">
        <f t="shared" si="361"/>
        <v>Fcst</v>
      </c>
      <c r="BI97" s="35" t="str">
        <f t="shared" si="361"/>
        <v>Fcst</v>
      </c>
      <c r="BJ97" s="35" t="str">
        <f t="shared" si="361"/>
        <v>Fcst</v>
      </c>
      <c r="BK97" s="35" t="str">
        <f t="shared" si="361"/>
        <v>Fcst</v>
      </c>
      <c r="BL97" s="35" t="str">
        <f t="shared" si="361"/>
        <v>Fcst</v>
      </c>
      <c r="BM97" s="35" t="str">
        <f t="shared" si="361"/>
        <v>Fcst</v>
      </c>
      <c r="BN97" s="35" t="str">
        <f t="shared" si="361"/>
        <v>Fcst</v>
      </c>
      <c r="BO97" s="35" t="str">
        <f t="shared" si="361"/>
        <v>Fcst</v>
      </c>
      <c r="BP97" s="35" t="str">
        <f t="shared" si="361"/>
        <v>Fcst</v>
      </c>
      <c r="BQ97" s="35" t="str">
        <f t="shared" si="361"/>
        <v>Fcst</v>
      </c>
      <c r="BR97" s="35" t="str">
        <f t="shared" si="361"/>
        <v>Fcst</v>
      </c>
      <c r="BS97" s="35" t="str">
        <f t="shared" si="361"/>
        <v>Fcst</v>
      </c>
      <c r="BT97" s="35" t="str">
        <f t="shared" si="361"/>
        <v>Fcst</v>
      </c>
      <c r="BU97" s="35" t="str">
        <f t="shared" si="361"/>
        <v>Fcst</v>
      </c>
      <c r="BV97" s="35" t="str">
        <f t="shared" si="361"/>
        <v>Fcst</v>
      </c>
      <c r="BW97" s="9" t="s">
        <v>115</v>
      </c>
    </row>
    <row r="98" spans="4:75" x14ac:dyDescent="0.35"/>
    <row r="99" spans="4:75" x14ac:dyDescent="0.35">
      <c r="D99" t="s">
        <v>26</v>
      </c>
      <c r="K99" s="3" t="s">
        <v>46</v>
      </c>
      <c r="O99" s="16">
        <f t="shared" ref="O99:AT99" si="362">INDEX(YearLabel.A.Ca,MATCH(O91,PeriodFrom.A.Ca,1))</f>
        <v>2019</v>
      </c>
      <c r="P99" s="16">
        <f t="shared" si="362"/>
        <v>2019</v>
      </c>
      <c r="Q99" s="16">
        <f t="shared" si="362"/>
        <v>2019</v>
      </c>
      <c r="R99" s="16">
        <f t="shared" si="362"/>
        <v>2019</v>
      </c>
      <c r="S99" s="16">
        <f t="shared" si="362"/>
        <v>2019</v>
      </c>
      <c r="T99" s="16">
        <f t="shared" si="362"/>
        <v>2019</v>
      </c>
      <c r="U99" s="16">
        <f t="shared" si="362"/>
        <v>2019</v>
      </c>
      <c r="V99" s="16">
        <f t="shared" si="362"/>
        <v>2019</v>
      </c>
      <c r="W99" s="16">
        <f t="shared" si="362"/>
        <v>2019</v>
      </c>
      <c r="X99" s="16">
        <f t="shared" si="362"/>
        <v>2019</v>
      </c>
      <c r="Y99" s="16">
        <f t="shared" si="362"/>
        <v>2019</v>
      </c>
      <c r="Z99" s="16">
        <f t="shared" si="362"/>
        <v>2019</v>
      </c>
      <c r="AA99" s="16">
        <f t="shared" si="362"/>
        <v>2020</v>
      </c>
      <c r="AB99" s="16">
        <f t="shared" si="362"/>
        <v>2020</v>
      </c>
      <c r="AC99" s="16">
        <f t="shared" si="362"/>
        <v>2020</v>
      </c>
      <c r="AD99" s="16">
        <f t="shared" si="362"/>
        <v>2020</v>
      </c>
      <c r="AE99" s="16">
        <f t="shared" si="362"/>
        <v>2020</v>
      </c>
      <c r="AF99" s="16">
        <f t="shared" si="362"/>
        <v>2020</v>
      </c>
      <c r="AG99" s="16">
        <f t="shared" si="362"/>
        <v>2020</v>
      </c>
      <c r="AH99" s="16">
        <f t="shared" si="362"/>
        <v>2020</v>
      </c>
      <c r="AI99" s="16">
        <f t="shared" si="362"/>
        <v>2020</v>
      </c>
      <c r="AJ99" s="16">
        <f t="shared" si="362"/>
        <v>2020</v>
      </c>
      <c r="AK99" s="16">
        <f t="shared" si="362"/>
        <v>2020</v>
      </c>
      <c r="AL99" s="16">
        <f t="shared" si="362"/>
        <v>2020</v>
      </c>
      <c r="AM99" s="16">
        <f t="shared" si="362"/>
        <v>2021</v>
      </c>
      <c r="AN99" s="16">
        <f t="shared" si="362"/>
        <v>2021</v>
      </c>
      <c r="AO99" s="16">
        <f t="shared" si="362"/>
        <v>2021</v>
      </c>
      <c r="AP99" s="16">
        <f t="shared" si="362"/>
        <v>2021</v>
      </c>
      <c r="AQ99" s="16">
        <f t="shared" si="362"/>
        <v>2021</v>
      </c>
      <c r="AR99" s="16">
        <f t="shared" si="362"/>
        <v>2021</v>
      </c>
      <c r="AS99" s="16">
        <f t="shared" si="362"/>
        <v>2021</v>
      </c>
      <c r="AT99" s="16">
        <f t="shared" si="362"/>
        <v>2021</v>
      </c>
      <c r="AU99" s="16">
        <f t="shared" ref="AU99:BV99" si="363">INDEX(YearLabel.A.Ca,MATCH(AU91,PeriodFrom.A.Ca,1))</f>
        <v>2021</v>
      </c>
      <c r="AV99" s="16">
        <f t="shared" si="363"/>
        <v>2021</v>
      </c>
      <c r="AW99" s="16">
        <f t="shared" si="363"/>
        <v>2021</v>
      </c>
      <c r="AX99" s="16">
        <f t="shared" si="363"/>
        <v>2021</v>
      </c>
      <c r="AY99" s="16">
        <f t="shared" si="363"/>
        <v>2022</v>
      </c>
      <c r="AZ99" s="16">
        <f t="shared" si="363"/>
        <v>2022</v>
      </c>
      <c r="BA99" s="16">
        <f t="shared" si="363"/>
        <v>2022</v>
      </c>
      <c r="BB99" s="16">
        <f t="shared" si="363"/>
        <v>2022</v>
      </c>
      <c r="BC99" s="16">
        <f t="shared" si="363"/>
        <v>2022</v>
      </c>
      <c r="BD99" s="16">
        <f t="shared" si="363"/>
        <v>2022</v>
      </c>
      <c r="BE99" s="16">
        <f t="shared" si="363"/>
        <v>2022</v>
      </c>
      <c r="BF99" s="16">
        <f t="shared" si="363"/>
        <v>2022</v>
      </c>
      <c r="BG99" s="16">
        <f t="shared" si="363"/>
        <v>2022</v>
      </c>
      <c r="BH99" s="16">
        <f t="shared" si="363"/>
        <v>2022</v>
      </c>
      <c r="BI99" s="16">
        <f t="shared" si="363"/>
        <v>2022</v>
      </c>
      <c r="BJ99" s="16">
        <f t="shared" si="363"/>
        <v>2022</v>
      </c>
      <c r="BK99" s="16">
        <f t="shared" si="363"/>
        <v>2023</v>
      </c>
      <c r="BL99" s="16">
        <f t="shared" si="363"/>
        <v>2023</v>
      </c>
      <c r="BM99" s="16">
        <f t="shared" si="363"/>
        <v>2023</v>
      </c>
      <c r="BN99" s="16">
        <f t="shared" si="363"/>
        <v>2023</v>
      </c>
      <c r="BO99" s="16">
        <f t="shared" si="363"/>
        <v>2023</v>
      </c>
      <c r="BP99" s="16">
        <f t="shared" si="363"/>
        <v>2023</v>
      </c>
      <c r="BQ99" s="16">
        <f t="shared" si="363"/>
        <v>2023</v>
      </c>
      <c r="BR99" s="16">
        <f t="shared" si="363"/>
        <v>2023</v>
      </c>
      <c r="BS99" s="16">
        <f t="shared" si="363"/>
        <v>2023</v>
      </c>
      <c r="BT99" s="16">
        <f t="shared" si="363"/>
        <v>2023</v>
      </c>
      <c r="BU99" s="16">
        <f t="shared" si="363"/>
        <v>2023</v>
      </c>
      <c r="BV99" s="16">
        <f t="shared" si="363"/>
        <v>2023</v>
      </c>
      <c r="BW99" s="9" t="s">
        <v>116</v>
      </c>
    </row>
    <row r="100" spans="4:75" x14ac:dyDescent="0.35">
      <c r="D100" t="s">
        <v>53</v>
      </c>
      <c r="K100" s="3" t="s">
        <v>54</v>
      </c>
      <c r="M100" s="18"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7"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4" t="b">
        <f t="shared" ref="O111" si="382">O109=$M109</f>
        <v>0</v>
      </c>
      <c r="P111" s="34" t="b">
        <f t="shared" ref="P111:BV111" si="383">P109=$M109</f>
        <v>0</v>
      </c>
      <c r="Q111" s="34" t="b">
        <f t="shared" si="383"/>
        <v>0</v>
      </c>
      <c r="R111" s="34" t="b">
        <f t="shared" si="383"/>
        <v>0</v>
      </c>
      <c r="S111" s="34" t="b">
        <f t="shared" si="383"/>
        <v>0</v>
      </c>
      <c r="T111" s="34" t="b">
        <f t="shared" si="383"/>
        <v>0</v>
      </c>
      <c r="U111" s="34" t="b">
        <f t="shared" si="383"/>
        <v>0</v>
      </c>
      <c r="V111" s="34" t="b">
        <f t="shared" si="383"/>
        <v>0</v>
      </c>
      <c r="W111" s="34" t="b">
        <f t="shared" si="383"/>
        <v>0</v>
      </c>
      <c r="X111" s="34" t="b">
        <f t="shared" si="383"/>
        <v>0</v>
      </c>
      <c r="Y111" s="34" t="b">
        <f t="shared" si="383"/>
        <v>0</v>
      </c>
      <c r="Z111" s="34" t="b">
        <f t="shared" si="383"/>
        <v>1</v>
      </c>
      <c r="AA111" s="34" t="b">
        <f t="shared" si="383"/>
        <v>0</v>
      </c>
      <c r="AB111" s="34" t="b">
        <f t="shared" si="383"/>
        <v>0</v>
      </c>
      <c r="AC111" s="34" t="b">
        <f t="shared" si="383"/>
        <v>0</v>
      </c>
      <c r="AD111" s="34" t="b">
        <f t="shared" si="383"/>
        <v>0</v>
      </c>
      <c r="AE111" s="34" t="b">
        <f t="shared" si="383"/>
        <v>0</v>
      </c>
      <c r="AF111" s="34" t="b">
        <f t="shared" si="383"/>
        <v>0</v>
      </c>
      <c r="AG111" s="34" t="b">
        <f t="shared" si="383"/>
        <v>0</v>
      </c>
      <c r="AH111" s="34" t="b">
        <f t="shared" si="383"/>
        <v>0</v>
      </c>
      <c r="AI111" s="34" t="b">
        <f t="shared" si="383"/>
        <v>0</v>
      </c>
      <c r="AJ111" s="34" t="b">
        <f t="shared" si="383"/>
        <v>0</v>
      </c>
      <c r="AK111" s="34" t="b">
        <f t="shared" si="383"/>
        <v>0</v>
      </c>
      <c r="AL111" s="34" t="b">
        <f t="shared" si="383"/>
        <v>1</v>
      </c>
      <c r="AM111" s="34" t="b">
        <f t="shared" si="383"/>
        <v>0</v>
      </c>
      <c r="AN111" s="34" t="b">
        <f t="shared" si="383"/>
        <v>0</v>
      </c>
      <c r="AO111" s="34" t="b">
        <f t="shared" si="383"/>
        <v>0</v>
      </c>
      <c r="AP111" s="34" t="b">
        <f t="shared" si="383"/>
        <v>0</v>
      </c>
      <c r="AQ111" s="34" t="b">
        <f t="shared" si="383"/>
        <v>0</v>
      </c>
      <c r="AR111" s="34" t="b">
        <f t="shared" si="383"/>
        <v>0</v>
      </c>
      <c r="AS111" s="34" t="b">
        <f t="shared" si="383"/>
        <v>0</v>
      </c>
      <c r="AT111" s="34" t="b">
        <f t="shared" si="383"/>
        <v>0</v>
      </c>
      <c r="AU111" s="34" t="b">
        <f t="shared" si="383"/>
        <v>0</v>
      </c>
      <c r="AV111" s="34" t="b">
        <f t="shared" si="383"/>
        <v>0</v>
      </c>
      <c r="AW111" s="34" t="b">
        <f t="shared" si="383"/>
        <v>0</v>
      </c>
      <c r="AX111" s="34" t="b">
        <f t="shared" si="383"/>
        <v>1</v>
      </c>
      <c r="AY111" s="34" t="b">
        <f t="shared" si="383"/>
        <v>0</v>
      </c>
      <c r="AZ111" s="34" t="b">
        <f t="shared" si="383"/>
        <v>0</v>
      </c>
      <c r="BA111" s="34" t="b">
        <f t="shared" si="383"/>
        <v>0</v>
      </c>
      <c r="BB111" s="34" t="b">
        <f t="shared" si="383"/>
        <v>0</v>
      </c>
      <c r="BC111" s="34" t="b">
        <f t="shared" si="383"/>
        <v>0</v>
      </c>
      <c r="BD111" s="34" t="b">
        <f t="shared" si="383"/>
        <v>0</v>
      </c>
      <c r="BE111" s="34" t="b">
        <f t="shared" si="383"/>
        <v>0</v>
      </c>
      <c r="BF111" s="34" t="b">
        <f t="shared" si="383"/>
        <v>0</v>
      </c>
      <c r="BG111" s="34" t="b">
        <f t="shared" si="383"/>
        <v>0</v>
      </c>
      <c r="BH111" s="34" t="b">
        <f t="shared" si="383"/>
        <v>0</v>
      </c>
      <c r="BI111" s="34" t="b">
        <f t="shared" si="383"/>
        <v>0</v>
      </c>
      <c r="BJ111" s="34" t="b">
        <f t="shared" si="383"/>
        <v>1</v>
      </c>
      <c r="BK111" s="34" t="b">
        <f t="shared" si="383"/>
        <v>0</v>
      </c>
      <c r="BL111" s="34" t="b">
        <f t="shared" si="383"/>
        <v>0</v>
      </c>
      <c r="BM111" s="34" t="b">
        <f t="shared" si="383"/>
        <v>0</v>
      </c>
      <c r="BN111" s="34" t="b">
        <f t="shared" si="383"/>
        <v>0</v>
      </c>
      <c r="BO111" s="34" t="b">
        <f t="shared" si="383"/>
        <v>0</v>
      </c>
      <c r="BP111" s="34" t="b">
        <f t="shared" si="383"/>
        <v>0</v>
      </c>
      <c r="BQ111" s="34" t="b">
        <f t="shared" si="383"/>
        <v>0</v>
      </c>
      <c r="BR111" s="34" t="b">
        <f t="shared" si="383"/>
        <v>0</v>
      </c>
      <c r="BS111" s="34" t="b">
        <f t="shared" si="383"/>
        <v>0</v>
      </c>
      <c r="BT111" s="34" t="b">
        <f t="shared" si="383"/>
        <v>0</v>
      </c>
      <c r="BU111" s="34" t="b">
        <f t="shared" si="383"/>
        <v>0</v>
      </c>
      <c r="BV111" s="34" t="b">
        <f t="shared" si="383"/>
        <v>1</v>
      </c>
      <c r="BW111" s="9" t="s">
        <v>124</v>
      </c>
    </row>
    <row r="112" spans="4:75" x14ac:dyDescent="0.35">
      <c r="D112" t="s">
        <v>105</v>
      </c>
      <c r="K112" s="3" t="s">
        <v>8</v>
      </c>
      <c r="O112" s="34" t="b">
        <f t="shared" ref="O112" si="384">MOD(O109,$M109/$M107)=0</f>
        <v>0</v>
      </c>
      <c r="P112" s="34" t="b">
        <f t="shared" ref="P112:BV112" si="385">MOD(P109,$M109/$M107)=0</f>
        <v>0</v>
      </c>
      <c r="Q112" s="34" t="b">
        <f t="shared" si="385"/>
        <v>0</v>
      </c>
      <c r="R112" s="34" t="b">
        <f t="shared" si="385"/>
        <v>0</v>
      </c>
      <c r="S112" s="34" t="b">
        <f t="shared" si="385"/>
        <v>0</v>
      </c>
      <c r="T112" s="34" t="b">
        <f t="shared" si="385"/>
        <v>1</v>
      </c>
      <c r="U112" s="34" t="b">
        <f t="shared" si="385"/>
        <v>0</v>
      </c>
      <c r="V112" s="34" t="b">
        <f t="shared" si="385"/>
        <v>0</v>
      </c>
      <c r="W112" s="34" t="b">
        <f t="shared" si="385"/>
        <v>0</v>
      </c>
      <c r="X112" s="34" t="b">
        <f t="shared" si="385"/>
        <v>0</v>
      </c>
      <c r="Y112" s="34" t="b">
        <f t="shared" si="385"/>
        <v>0</v>
      </c>
      <c r="Z112" s="34" t="b">
        <f t="shared" si="385"/>
        <v>1</v>
      </c>
      <c r="AA112" s="34" t="b">
        <f t="shared" si="385"/>
        <v>0</v>
      </c>
      <c r="AB112" s="34" t="b">
        <f t="shared" si="385"/>
        <v>0</v>
      </c>
      <c r="AC112" s="34" t="b">
        <f t="shared" si="385"/>
        <v>0</v>
      </c>
      <c r="AD112" s="34" t="b">
        <f t="shared" si="385"/>
        <v>0</v>
      </c>
      <c r="AE112" s="34" t="b">
        <f t="shared" si="385"/>
        <v>0</v>
      </c>
      <c r="AF112" s="34" t="b">
        <f t="shared" si="385"/>
        <v>1</v>
      </c>
      <c r="AG112" s="34" t="b">
        <f t="shared" si="385"/>
        <v>0</v>
      </c>
      <c r="AH112" s="34" t="b">
        <f t="shared" si="385"/>
        <v>0</v>
      </c>
      <c r="AI112" s="34" t="b">
        <f t="shared" si="385"/>
        <v>0</v>
      </c>
      <c r="AJ112" s="34" t="b">
        <f t="shared" si="385"/>
        <v>0</v>
      </c>
      <c r="AK112" s="34" t="b">
        <f t="shared" si="385"/>
        <v>0</v>
      </c>
      <c r="AL112" s="34" t="b">
        <f t="shared" si="385"/>
        <v>1</v>
      </c>
      <c r="AM112" s="34" t="b">
        <f t="shared" si="385"/>
        <v>0</v>
      </c>
      <c r="AN112" s="34" t="b">
        <f t="shared" si="385"/>
        <v>0</v>
      </c>
      <c r="AO112" s="34" t="b">
        <f t="shared" si="385"/>
        <v>0</v>
      </c>
      <c r="AP112" s="34" t="b">
        <f t="shared" si="385"/>
        <v>0</v>
      </c>
      <c r="AQ112" s="34" t="b">
        <f t="shared" si="385"/>
        <v>0</v>
      </c>
      <c r="AR112" s="34" t="b">
        <f t="shared" si="385"/>
        <v>1</v>
      </c>
      <c r="AS112" s="34" t="b">
        <f t="shared" si="385"/>
        <v>0</v>
      </c>
      <c r="AT112" s="34" t="b">
        <f t="shared" si="385"/>
        <v>0</v>
      </c>
      <c r="AU112" s="34" t="b">
        <f t="shared" si="385"/>
        <v>0</v>
      </c>
      <c r="AV112" s="34" t="b">
        <f t="shared" si="385"/>
        <v>0</v>
      </c>
      <c r="AW112" s="34" t="b">
        <f t="shared" si="385"/>
        <v>0</v>
      </c>
      <c r="AX112" s="34" t="b">
        <f t="shared" si="385"/>
        <v>1</v>
      </c>
      <c r="AY112" s="34" t="b">
        <f t="shared" si="385"/>
        <v>0</v>
      </c>
      <c r="AZ112" s="34" t="b">
        <f t="shared" si="385"/>
        <v>0</v>
      </c>
      <c r="BA112" s="34" t="b">
        <f t="shared" si="385"/>
        <v>0</v>
      </c>
      <c r="BB112" s="34" t="b">
        <f t="shared" si="385"/>
        <v>0</v>
      </c>
      <c r="BC112" s="34" t="b">
        <f t="shared" si="385"/>
        <v>0</v>
      </c>
      <c r="BD112" s="34" t="b">
        <f t="shared" si="385"/>
        <v>1</v>
      </c>
      <c r="BE112" s="34" t="b">
        <f t="shared" si="385"/>
        <v>0</v>
      </c>
      <c r="BF112" s="34" t="b">
        <f t="shared" si="385"/>
        <v>0</v>
      </c>
      <c r="BG112" s="34" t="b">
        <f t="shared" si="385"/>
        <v>0</v>
      </c>
      <c r="BH112" s="34" t="b">
        <f t="shared" si="385"/>
        <v>0</v>
      </c>
      <c r="BI112" s="34" t="b">
        <f t="shared" si="385"/>
        <v>0</v>
      </c>
      <c r="BJ112" s="34" t="b">
        <f t="shared" si="385"/>
        <v>1</v>
      </c>
      <c r="BK112" s="34" t="b">
        <f t="shared" si="385"/>
        <v>0</v>
      </c>
      <c r="BL112" s="34" t="b">
        <f t="shared" si="385"/>
        <v>0</v>
      </c>
      <c r="BM112" s="34" t="b">
        <f t="shared" si="385"/>
        <v>0</v>
      </c>
      <c r="BN112" s="34" t="b">
        <f t="shared" si="385"/>
        <v>0</v>
      </c>
      <c r="BO112" s="34" t="b">
        <f t="shared" si="385"/>
        <v>0</v>
      </c>
      <c r="BP112" s="34" t="b">
        <f t="shared" si="385"/>
        <v>1</v>
      </c>
      <c r="BQ112" s="34" t="b">
        <f t="shared" si="385"/>
        <v>0</v>
      </c>
      <c r="BR112" s="34" t="b">
        <f t="shared" si="385"/>
        <v>0</v>
      </c>
      <c r="BS112" s="34" t="b">
        <f t="shared" si="385"/>
        <v>0</v>
      </c>
      <c r="BT112" s="34" t="b">
        <f t="shared" si="385"/>
        <v>0</v>
      </c>
      <c r="BU112" s="34" t="b">
        <f t="shared" si="385"/>
        <v>0</v>
      </c>
      <c r="BV112" s="34" t="b">
        <f t="shared" si="385"/>
        <v>1</v>
      </c>
      <c r="BW112" s="9" t="s">
        <v>125</v>
      </c>
    </row>
    <row r="113" spans="1:75" x14ac:dyDescent="0.35">
      <c r="D113" t="s">
        <v>123</v>
      </c>
      <c r="K113" s="3" t="s">
        <v>8</v>
      </c>
      <c r="O113" s="34" t="b">
        <f t="shared" ref="O113" si="386">MOD(O109,$M109/$M108)=0</f>
        <v>0</v>
      </c>
      <c r="P113" s="34" t="b">
        <f t="shared" ref="P113:BV113" si="387">MOD(P109,$M109/$M108)=0</f>
        <v>0</v>
      </c>
      <c r="Q113" s="34" t="b">
        <f t="shared" si="387"/>
        <v>1</v>
      </c>
      <c r="R113" s="34" t="b">
        <f t="shared" si="387"/>
        <v>0</v>
      </c>
      <c r="S113" s="34" t="b">
        <f t="shared" si="387"/>
        <v>0</v>
      </c>
      <c r="T113" s="34" t="b">
        <f t="shared" si="387"/>
        <v>1</v>
      </c>
      <c r="U113" s="34" t="b">
        <f t="shared" si="387"/>
        <v>0</v>
      </c>
      <c r="V113" s="34" t="b">
        <f t="shared" si="387"/>
        <v>0</v>
      </c>
      <c r="W113" s="34" t="b">
        <f t="shared" si="387"/>
        <v>1</v>
      </c>
      <c r="X113" s="34" t="b">
        <f t="shared" si="387"/>
        <v>0</v>
      </c>
      <c r="Y113" s="34" t="b">
        <f t="shared" si="387"/>
        <v>0</v>
      </c>
      <c r="Z113" s="34" t="b">
        <f t="shared" si="387"/>
        <v>1</v>
      </c>
      <c r="AA113" s="34" t="b">
        <f t="shared" si="387"/>
        <v>0</v>
      </c>
      <c r="AB113" s="34" t="b">
        <f t="shared" si="387"/>
        <v>0</v>
      </c>
      <c r="AC113" s="34" t="b">
        <f t="shared" si="387"/>
        <v>1</v>
      </c>
      <c r="AD113" s="34" t="b">
        <f t="shared" si="387"/>
        <v>0</v>
      </c>
      <c r="AE113" s="34" t="b">
        <f t="shared" si="387"/>
        <v>0</v>
      </c>
      <c r="AF113" s="34" t="b">
        <f t="shared" si="387"/>
        <v>1</v>
      </c>
      <c r="AG113" s="34" t="b">
        <f t="shared" si="387"/>
        <v>0</v>
      </c>
      <c r="AH113" s="34" t="b">
        <f t="shared" si="387"/>
        <v>0</v>
      </c>
      <c r="AI113" s="34" t="b">
        <f t="shared" si="387"/>
        <v>1</v>
      </c>
      <c r="AJ113" s="34" t="b">
        <f t="shared" si="387"/>
        <v>0</v>
      </c>
      <c r="AK113" s="34" t="b">
        <f t="shared" si="387"/>
        <v>0</v>
      </c>
      <c r="AL113" s="34" t="b">
        <f t="shared" si="387"/>
        <v>1</v>
      </c>
      <c r="AM113" s="34" t="b">
        <f t="shared" si="387"/>
        <v>0</v>
      </c>
      <c r="AN113" s="34" t="b">
        <f t="shared" si="387"/>
        <v>0</v>
      </c>
      <c r="AO113" s="34" t="b">
        <f t="shared" si="387"/>
        <v>1</v>
      </c>
      <c r="AP113" s="34" t="b">
        <f t="shared" si="387"/>
        <v>0</v>
      </c>
      <c r="AQ113" s="34" t="b">
        <f t="shared" si="387"/>
        <v>0</v>
      </c>
      <c r="AR113" s="34" t="b">
        <f t="shared" si="387"/>
        <v>1</v>
      </c>
      <c r="AS113" s="34" t="b">
        <f t="shared" si="387"/>
        <v>0</v>
      </c>
      <c r="AT113" s="34" t="b">
        <f t="shared" si="387"/>
        <v>0</v>
      </c>
      <c r="AU113" s="34" t="b">
        <f t="shared" si="387"/>
        <v>1</v>
      </c>
      <c r="AV113" s="34" t="b">
        <f t="shared" si="387"/>
        <v>0</v>
      </c>
      <c r="AW113" s="34" t="b">
        <f t="shared" si="387"/>
        <v>0</v>
      </c>
      <c r="AX113" s="34" t="b">
        <f t="shared" si="387"/>
        <v>1</v>
      </c>
      <c r="AY113" s="34" t="b">
        <f t="shared" si="387"/>
        <v>0</v>
      </c>
      <c r="AZ113" s="34" t="b">
        <f t="shared" si="387"/>
        <v>0</v>
      </c>
      <c r="BA113" s="34" t="b">
        <f t="shared" si="387"/>
        <v>1</v>
      </c>
      <c r="BB113" s="34" t="b">
        <f t="shared" si="387"/>
        <v>0</v>
      </c>
      <c r="BC113" s="34" t="b">
        <f t="shared" si="387"/>
        <v>0</v>
      </c>
      <c r="BD113" s="34" t="b">
        <f t="shared" si="387"/>
        <v>1</v>
      </c>
      <c r="BE113" s="34" t="b">
        <f t="shared" si="387"/>
        <v>0</v>
      </c>
      <c r="BF113" s="34" t="b">
        <f t="shared" si="387"/>
        <v>0</v>
      </c>
      <c r="BG113" s="34" t="b">
        <f t="shared" si="387"/>
        <v>1</v>
      </c>
      <c r="BH113" s="34" t="b">
        <f t="shared" si="387"/>
        <v>0</v>
      </c>
      <c r="BI113" s="34" t="b">
        <f t="shared" si="387"/>
        <v>0</v>
      </c>
      <c r="BJ113" s="34" t="b">
        <f t="shared" si="387"/>
        <v>1</v>
      </c>
      <c r="BK113" s="34" t="b">
        <f t="shared" si="387"/>
        <v>0</v>
      </c>
      <c r="BL113" s="34" t="b">
        <f t="shared" si="387"/>
        <v>0</v>
      </c>
      <c r="BM113" s="34" t="b">
        <f t="shared" si="387"/>
        <v>1</v>
      </c>
      <c r="BN113" s="34" t="b">
        <f t="shared" si="387"/>
        <v>0</v>
      </c>
      <c r="BO113" s="34" t="b">
        <f t="shared" si="387"/>
        <v>0</v>
      </c>
      <c r="BP113" s="34" t="b">
        <f t="shared" si="387"/>
        <v>1</v>
      </c>
      <c r="BQ113" s="34" t="b">
        <f t="shared" si="387"/>
        <v>0</v>
      </c>
      <c r="BR113" s="34" t="b">
        <f t="shared" si="387"/>
        <v>0</v>
      </c>
      <c r="BS113" s="34" t="b">
        <f t="shared" si="387"/>
        <v>1</v>
      </c>
      <c r="BT113" s="34" t="b">
        <f t="shared" si="387"/>
        <v>0</v>
      </c>
      <c r="BU113" s="34" t="b">
        <f t="shared" si="387"/>
        <v>0</v>
      </c>
      <c r="BV113" s="34"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70</vt:i4>
      </vt:variant>
    </vt:vector>
  </HeadingPairs>
  <TitlesOfParts>
    <vt:vector size="77" baseType="lpstr">
      <vt:lpstr>Cover</vt:lpstr>
      <vt:lpstr>Navigation</vt:lpstr>
      <vt:lpstr>Div&gt;</vt:lpstr>
      <vt:lpstr>Output</vt:lpstr>
      <vt:lpstr>Calc</vt:lpstr>
      <vt:lpstr>Input</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Calc!Print_Titles</vt:lpstr>
      <vt:lpstr>Input!Print_Titles</vt:lpstr>
      <vt:lpstr>Output!Print_Titles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2022-12-12T08:07:20Z</dcterms:modified>
</cp:coreProperties>
</file>