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atalyst.sharepoint.com/sites/AndiTraining/CMG/Excel level 3/2024/"/>
    </mc:Choice>
  </mc:AlternateContent>
  <xr:revisionPtr revIDLastSave="352" documentId="8_{379C3D8D-A625-4997-B8C5-84D829EE6F55}" xr6:coauthVersionLast="47" xr6:coauthVersionMax="47" xr10:uidLastSave="{6D17FE1D-5126-4B54-ACDA-9B22A8AC2157}"/>
  <bookViews>
    <workbookView xWindow="-108" yWindow="-108" windowWidth="23256" windowHeight="12576" tabRatio="879" activeTab="8" xr2:uid="{A2EF5ADB-4970-4078-A2CA-6B7428D7649B}"/>
  </bookViews>
  <sheets>
    <sheet name="Demo Vlookup" sheetId="10" r:id="rId1"/>
    <sheet name="Demo Hlookup" sheetId="7" r:id="rId2"/>
    <sheet name="Customer Lookup" sheetId="8" r:id="rId3"/>
    <sheet name="Demo vlookup and True" sheetId="1" r:id="rId4"/>
    <sheet name="Exercise 1" sheetId="9" r:id="rId5"/>
    <sheet name="Exercise 2" sheetId="4" r:id="rId6"/>
    <sheet name="Exercise 2 complete" sheetId="5" r:id="rId7"/>
    <sheet name="Exercise 3" sheetId="12" r:id="rId8"/>
    <sheet name="Exercise 3 complete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3" l="1"/>
  <c r="H8" i="13"/>
  <c r="H9" i="13"/>
  <c r="H10" i="13"/>
  <c r="H11" i="13"/>
  <c r="H12" i="13"/>
  <c r="H13" i="13"/>
  <c r="H14" i="13"/>
  <c r="H6" i="13"/>
  <c r="F7" i="13"/>
  <c r="F8" i="13"/>
  <c r="F9" i="13"/>
  <c r="F10" i="13"/>
  <c r="F11" i="13"/>
  <c r="F12" i="13"/>
  <c r="F13" i="13"/>
  <c r="F14" i="13"/>
  <c r="F6" i="13"/>
  <c r="G7" i="13"/>
  <c r="G8" i="13"/>
  <c r="G9" i="13"/>
  <c r="G10" i="13"/>
  <c r="G11" i="13"/>
  <c r="G12" i="13"/>
  <c r="G13" i="13"/>
  <c r="G14" i="13"/>
  <c r="G6" i="13"/>
  <c r="D7" i="13"/>
  <c r="D8" i="13"/>
  <c r="D9" i="13"/>
  <c r="D10" i="13"/>
  <c r="D11" i="13"/>
  <c r="D12" i="13"/>
  <c r="D13" i="13"/>
  <c r="D14" i="13"/>
  <c r="D6" i="13"/>
  <c r="E21" i="9"/>
  <c r="E22" i="9"/>
  <c r="E23" i="9"/>
  <c r="E24" i="9"/>
  <c r="E25" i="9"/>
  <c r="E26" i="9"/>
  <c r="E27" i="9"/>
  <c r="E20" i="9"/>
  <c r="D21" i="9"/>
  <c r="D22" i="9"/>
  <c r="D23" i="9"/>
  <c r="D24" i="9"/>
  <c r="D25" i="9"/>
  <c r="D26" i="9"/>
  <c r="D27" i="9"/>
  <c r="D20" i="9"/>
  <c r="F3" i="5"/>
  <c r="G3" i="5" s="1"/>
  <c r="H3" i="5" s="1"/>
  <c r="F4" i="5"/>
  <c r="G4" i="5" s="1"/>
  <c r="H4" i="5" s="1"/>
  <c r="F5" i="5"/>
  <c r="G5" i="5" s="1"/>
  <c r="H5" i="5" s="1"/>
  <c r="F6" i="5"/>
  <c r="G6" i="5" s="1"/>
  <c r="H6" i="5" s="1"/>
  <c r="F7" i="5"/>
  <c r="G7" i="5" s="1"/>
  <c r="H7" i="5" s="1"/>
  <c r="F8" i="5"/>
  <c r="G8" i="5" s="1"/>
  <c r="H8" i="5" s="1"/>
  <c r="F9" i="5"/>
  <c r="G9" i="5" s="1"/>
  <c r="H9" i="5" s="1"/>
  <c r="F10" i="5"/>
  <c r="G10" i="5" s="1"/>
  <c r="H10" i="5" s="1"/>
  <c r="F11" i="5"/>
  <c r="G11" i="5" s="1"/>
  <c r="H11" i="5" s="1"/>
  <c r="F12" i="5"/>
  <c r="G12" i="5" s="1"/>
  <c r="H12" i="5" s="1"/>
  <c r="F13" i="5"/>
  <c r="G13" i="5" s="1"/>
  <c r="H13" i="5" s="1"/>
  <c r="F14" i="5"/>
  <c r="G14" i="5" s="1"/>
  <c r="H14" i="5" s="1"/>
  <c r="F15" i="5"/>
  <c r="G15" i="5" s="1"/>
  <c r="H15" i="5" s="1"/>
  <c r="F16" i="5"/>
  <c r="G16" i="5" s="1"/>
  <c r="H16" i="5" s="1"/>
  <c r="F17" i="5"/>
  <c r="G17" i="5" s="1"/>
  <c r="H17" i="5" s="1"/>
  <c r="F18" i="5"/>
  <c r="G18" i="5" s="1"/>
  <c r="H18" i="5" s="1"/>
  <c r="F19" i="5"/>
  <c r="G19" i="5" s="1"/>
  <c r="H19" i="5" s="1"/>
  <c r="F20" i="5"/>
  <c r="G20" i="5" s="1"/>
  <c r="H20" i="5" s="1"/>
  <c r="F21" i="5"/>
  <c r="G21" i="5" s="1"/>
  <c r="H21" i="5" s="1"/>
  <c r="F22" i="5"/>
  <c r="G22" i="5" s="1"/>
  <c r="H22" i="5" s="1"/>
  <c r="F23" i="5"/>
  <c r="G23" i="5" s="1"/>
  <c r="H23" i="5" s="1"/>
  <c r="F2" i="5"/>
  <c r="G2" i="5" s="1"/>
  <c r="H2" i="5" s="1"/>
</calcChain>
</file>

<file path=xl/sharedStrings.xml><?xml version="1.0" encoding="utf-8"?>
<sst xmlns="http://schemas.openxmlformats.org/spreadsheetml/2006/main" count="710" uniqueCount="217">
  <si>
    <t>Surname</t>
  </si>
  <si>
    <t>First Name</t>
  </si>
  <si>
    <t>Department</t>
  </si>
  <si>
    <t>Position</t>
  </si>
  <si>
    <t>Basic</t>
  </si>
  <si>
    <t>Increase %</t>
  </si>
  <si>
    <t>2024 Salary</t>
  </si>
  <si>
    <t>Scale</t>
  </si>
  <si>
    <t>V lookup</t>
  </si>
  <si>
    <t>H Lookup</t>
  </si>
  <si>
    <t>Squires</t>
  </si>
  <si>
    <t>Denise</t>
  </si>
  <si>
    <t>Accounts</t>
  </si>
  <si>
    <t>Manager</t>
  </si>
  <si>
    <t>Company</t>
  </si>
  <si>
    <t>Part</t>
  </si>
  <si>
    <t>Price</t>
  </si>
  <si>
    <t>Quantity</t>
  </si>
  <si>
    <t>Total</t>
  </si>
  <si>
    <t>Shipping</t>
  </si>
  <si>
    <t>Total Cost</t>
  </si>
  <si>
    <t>Scarlett</t>
  </si>
  <si>
    <t>Dawn</t>
  </si>
  <si>
    <t>Tech Supp</t>
  </si>
  <si>
    <t>Engineer</t>
  </si>
  <si>
    <t>Admin</t>
  </si>
  <si>
    <t>SportsCity</t>
  </si>
  <si>
    <t>TY-9868</t>
  </si>
  <si>
    <t>-</t>
  </si>
  <si>
    <t>Brown</t>
  </si>
  <si>
    <t>Amber</t>
  </si>
  <si>
    <t>Accountant</t>
  </si>
  <si>
    <t>Management</t>
  </si>
  <si>
    <t>Athlete's Dream</t>
  </si>
  <si>
    <t>BB-7865</t>
  </si>
  <si>
    <t>Lock</t>
  </si>
  <si>
    <t>Claire</t>
  </si>
  <si>
    <t>Sales</t>
  </si>
  <si>
    <t>Sports Emporium</t>
  </si>
  <si>
    <t>GR-0876</t>
  </si>
  <si>
    <t>Roberts</t>
  </si>
  <si>
    <t>Dave</t>
  </si>
  <si>
    <t>Tele Sales</t>
  </si>
  <si>
    <t>SportsWorld</t>
  </si>
  <si>
    <t>WE-5493</t>
  </si>
  <si>
    <t>Walker</t>
  </si>
  <si>
    <t>Derek</t>
  </si>
  <si>
    <t>Training</t>
  </si>
  <si>
    <t>Trainer</t>
  </si>
  <si>
    <t>Tennis Joint</t>
  </si>
  <si>
    <t>Keenan</t>
  </si>
  <si>
    <t>Brian</t>
  </si>
  <si>
    <t>Clerk</t>
  </si>
  <si>
    <t>Athlete's World</t>
  </si>
  <si>
    <t>EM-3741</t>
  </si>
  <si>
    <t>Kirby</t>
  </si>
  <si>
    <t>Carol</t>
  </si>
  <si>
    <t>Sportsman's Den</t>
  </si>
  <si>
    <t>JH-0678</t>
  </si>
  <si>
    <t>Lawton</t>
  </si>
  <si>
    <t>Charlie</t>
  </si>
  <si>
    <t>World of Sports</t>
  </si>
  <si>
    <t>ST-2472</t>
  </si>
  <si>
    <t>Seage</t>
  </si>
  <si>
    <t>Debbie</t>
  </si>
  <si>
    <t xml:space="preserve">Staff Number </t>
  </si>
  <si>
    <t>Specialty Sports</t>
  </si>
  <si>
    <t>WH-0677</t>
  </si>
  <si>
    <t>Hansmayer</t>
  </si>
  <si>
    <t>Audrey</t>
  </si>
  <si>
    <t>Little</t>
  </si>
  <si>
    <t>Chris</t>
  </si>
  <si>
    <t>Higgins</t>
  </si>
  <si>
    <t>Bill</t>
  </si>
  <si>
    <t>Adams</t>
  </si>
  <si>
    <t>Alan</t>
  </si>
  <si>
    <t>Amane</t>
  </si>
  <si>
    <t>Averil</t>
  </si>
  <si>
    <t>Hardy</t>
  </si>
  <si>
    <t>Angela</t>
  </si>
  <si>
    <t>Elloway</t>
  </si>
  <si>
    <t>Dennis</t>
  </si>
  <si>
    <t>Thomas</t>
  </si>
  <si>
    <t>Andy</t>
  </si>
  <si>
    <t>Cutler</t>
  </si>
  <si>
    <t>Andrew</t>
  </si>
  <si>
    <t>Corbet</t>
  </si>
  <si>
    <t>David</t>
  </si>
  <si>
    <t>Saywell</t>
  </si>
  <si>
    <t>Brenda</t>
  </si>
  <si>
    <t>Salary Level</t>
  </si>
  <si>
    <t>Inglis</t>
  </si>
  <si>
    <t>Bob</t>
  </si>
  <si>
    <t xml:space="preserve">low </t>
  </si>
  <si>
    <t xml:space="preserve"> high</t>
  </si>
  <si>
    <t>Shipping Charges</t>
  </si>
  <si>
    <t>Amount</t>
  </si>
  <si>
    <t>Shipping Cost</t>
  </si>
  <si>
    <t>USD Rate</t>
  </si>
  <si>
    <t>GBP</t>
  </si>
  <si>
    <t>EUR</t>
  </si>
  <si>
    <t>Currency</t>
  </si>
  <si>
    <t>low</t>
  </si>
  <si>
    <t>medium</t>
  </si>
  <si>
    <t>high</t>
  </si>
  <si>
    <t>Transaction ID</t>
  </si>
  <si>
    <t>Date</t>
  </si>
  <si>
    <t>Customer Name</t>
  </si>
  <si>
    <t>Transaction Amount</t>
  </si>
  <si>
    <t>Transaction Type</t>
  </si>
  <si>
    <t>T001</t>
  </si>
  <si>
    <t>John Smith</t>
  </si>
  <si>
    <t>Deposit</t>
  </si>
  <si>
    <t>T002</t>
  </si>
  <si>
    <t>Jane Doe</t>
  </si>
  <si>
    <t>Withdrawal</t>
  </si>
  <si>
    <t>T003</t>
  </si>
  <si>
    <t>Alice Jones</t>
  </si>
  <si>
    <t>T004</t>
  </si>
  <si>
    <t>Bob Brown</t>
  </si>
  <si>
    <t>Transfer</t>
  </si>
  <si>
    <t>T005</t>
  </si>
  <si>
    <t>Carol White</t>
  </si>
  <si>
    <t>T006</t>
  </si>
  <si>
    <t>T007</t>
  </si>
  <si>
    <t>T008</t>
  </si>
  <si>
    <t>T009</t>
  </si>
  <si>
    <t>T010</t>
  </si>
  <si>
    <t>T011</t>
  </si>
  <si>
    <t>T012</t>
  </si>
  <si>
    <t>T013</t>
  </si>
  <si>
    <t>T014</t>
  </si>
  <si>
    <t>T015</t>
  </si>
  <si>
    <t>T016</t>
  </si>
  <si>
    <t>T017</t>
  </si>
  <si>
    <t>T018</t>
  </si>
  <si>
    <t>T019</t>
  </si>
  <si>
    <t>Andi Reid</t>
  </si>
  <si>
    <t>Cleo Trujillo</t>
  </si>
  <si>
    <t>Apollo Kirby</t>
  </si>
  <si>
    <t>Skyla Stokes</t>
  </si>
  <si>
    <t>Santana Robinson</t>
  </si>
  <si>
    <t>Nora Ahmed</t>
  </si>
  <si>
    <t>Harry Frazier</t>
  </si>
  <si>
    <t>Octavia Owen</t>
  </si>
  <si>
    <t>Cannon Soto</t>
  </si>
  <si>
    <t>Brynlee Yates</t>
  </si>
  <si>
    <t>Braylon Silva</t>
  </si>
  <si>
    <t>Lucia Olsen</t>
  </si>
  <si>
    <t>Skyler Mullins</t>
  </si>
  <si>
    <t>Maliyah Barnett</t>
  </si>
  <si>
    <t>Transaction Currency</t>
  </si>
  <si>
    <t>CAD</t>
  </si>
  <si>
    <t>USD Amount</t>
  </si>
  <si>
    <t>USD conversion rate</t>
  </si>
  <si>
    <t>Data Retrieval</t>
  </si>
  <si>
    <t xml:space="preserve">Transaction ID </t>
  </si>
  <si>
    <t>Vlookup</t>
  </si>
  <si>
    <t>Hlookup</t>
  </si>
  <si>
    <t xml:space="preserve">Customer number </t>
  </si>
  <si>
    <t>Customer Number</t>
  </si>
  <si>
    <t>Town</t>
  </si>
  <si>
    <t xml:space="preserve">Account Manager </t>
  </si>
  <si>
    <t>Stephen Thornton</t>
  </si>
  <si>
    <t>Haisley Murray</t>
  </si>
  <si>
    <t>Ashton Hamilton</t>
  </si>
  <si>
    <t>Mackenzie Arias</t>
  </si>
  <si>
    <t>Account status</t>
  </si>
  <si>
    <t>Gold</t>
  </si>
  <si>
    <t>Silver</t>
  </si>
  <si>
    <t>Diamond</t>
  </si>
  <si>
    <t>Platinum</t>
  </si>
  <si>
    <t>Bronze</t>
  </si>
  <si>
    <t>AT1337</t>
  </si>
  <si>
    <t>AT1651</t>
  </si>
  <si>
    <t>AT1780</t>
  </si>
  <si>
    <t>AT1670</t>
  </si>
  <si>
    <t>AT1942</t>
  </si>
  <si>
    <t>AT1182</t>
  </si>
  <si>
    <t>AT1900</t>
  </si>
  <si>
    <t>AT1967</t>
  </si>
  <si>
    <t>AT1874</t>
  </si>
  <si>
    <t>AT1492</t>
  </si>
  <si>
    <t>AT1030</t>
  </si>
  <si>
    <t>AT1249</t>
  </si>
  <si>
    <t>AT1228</t>
  </si>
  <si>
    <t>AT1048</t>
  </si>
  <si>
    <t>AT1757</t>
  </si>
  <si>
    <t>AT1924</t>
  </si>
  <si>
    <t>AT1797</t>
  </si>
  <si>
    <t>AT1384</t>
  </si>
  <si>
    <t>Belfast</t>
  </si>
  <si>
    <t>Dublin</t>
  </si>
  <si>
    <t>London</t>
  </si>
  <si>
    <t>Newry</t>
  </si>
  <si>
    <t>Salary</t>
  </si>
  <si>
    <t xml:space="preserve"> Level</t>
  </si>
  <si>
    <t>%</t>
  </si>
  <si>
    <t>Work out the % Increase using the Department Table</t>
  </si>
  <si>
    <t>Work out their 2024 Salary</t>
  </si>
  <si>
    <t>Work out the Salary Level using the Salary Table</t>
  </si>
  <si>
    <t>Using the Price Table Shipping charges data add the prices and shipping info to the table below</t>
  </si>
  <si>
    <t>Product</t>
  </si>
  <si>
    <t>Cost</t>
  </si>
  <si>
    <t>Laptop</t>
  </si>
  <si>
    <t>Printer</t>
  </si>
  <si>
    <t>Phone</t>
  </si>
  <si>
    <t>Monitor</t>
  </si>
  <si>
    <t>Speakers</t>
  </si>
  <si>
    <t>Camera</t>
  </si>
  <si>
    <t>Mouse</t>
  </si>
  <si>
    <t>Keyboard</t>
  </si>
  <si>
    <t>JPY</t>
  </si>
  <si>
    <t>Exercise 1 Solutions</t>
  </si>
  <si>
    <t>USD Cost</t>
  </si>
  <si>
    <t>Transaction Code</t>
  </si>
  <si>
    <t>Data Validation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</si>
</sst>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"/>
    <numFmt numFmtId="165" formatCode="&quot;£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/>
  </cellStyleXfs>
  <cellXfs count="19">
    <xf numFmtId="0" fontId="0" fillId="0" borderId="0" xfId="0"/>
    <xf numFmtId="0" fontId="18" fillId="0" borderId="0" xfId="0" applyFont="1"/>
    <xf numFmtId="0" fontId="1" fillId="12" borderId="0" xfId="21"/>
    <xf numFmtId="0" fontId="0" fillId="12" borderId="0" xfId="21" applyFont="1"/>
    <xf numFmtId="164" fontId="18" fillId="0" borderId="0" xfId="0" applyNumberFormat="1" applyFont="1"/>
    <xf numFmtId="0" fontId="0" fillId="34" borderId="0" xfId="0" applyFill="1"/>
    <xf numFmtId="165" fontId="18" fillId="0" borderId="0" xfId="0" applyNumberFormat="1" applyFont="1"/>
    <xf numFmtId="0" fontId="18" fillId="35" borderId="0" xfId="0" applyFont="1" applyFill="1"/>
    <xf numFmtId="0" fontId="16" fillId="0" borderId="0" xfId="0" applyFont="1" applyAlignment="1">
      <alignment wrapText="1"/>
    </xf>
    <xf numFmtId="0" fontId="18" fillId="34" borderId="0" xfId="0" applyFont="1" applyFill="1"/>
    <xf numFmtId="10" fontId="18" fillId="35" borderId="0" xfId="0" applyNumberFormat="1" applyFont="1" applyFill="1"/>
    <xf numFmtId="0" fontId="16" fillId="0" borderId="0" xfId="0" applyFont="1"/>
    <xf numFmtId="14" fontId="0" fillId="0" borderId="0" xfId="0" applyNumberFormat="1"/>
    <xf numFmtId="0" fontId="0" fillId="36" borderId="0" xfId="0" applyFill="1"/>
    <xf numFmtId="0" fontId="16" fillId="36" borderId="0" xfId="0" applyFont="1" applyFill="1"/>
    <xf numFmtId="0" fontId="0" fillId="0" borderId="0" xfId="0" applyAlignment="1">
      <alignment horizontal="centerContinuous"/>
    </xf>
    <xf numFmtId="0" fontId="21" fillId="37" borderId="0" xfId="0" applyFont="1" applyFill="1"/>
    <xf numFmtId="0" fontId="18" fillId="34" borderId="10" xfId="0" applyFont="1" applyFill="1" applyBorder="1"/>
    <xf numFmtId="0" fontId="18" fillId="33" borderId="10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9B334F80-22E6-4540-8830-2FA073B0CD83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8FF99179-DE39-4E2B-99B7-090671C8C10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</xdr:colOff>
      <xdr:row>1</xdr:row>
      <xdr:rowOff>38100</xdr:rowOff>
    </xdr:from>
    <xdr:to>
      <xdr:col>17</xdr:col>
      <xdr:colOff>411480</xdr:colOff>
      <xdr:row>14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E8B83C-C347-6BD8-5017-9F095FB54655}"/>
            </a:ext>
          </a:extLst>
        </xdr:cNvPr>
        <xdr:cNvSpPr txBox="1"/>
      </xdr:nvSpPr>
      <xdr:spPr>
        <a:xfrm>
          <a:off x="6446520" y="220980"/>
          <a:ext cx="4663440" cy="24917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Work</a:t>
          </a:r>
          <a:r>
            <a:rPr lang="en-GB" sz="1100" baseline="0"/>
            <a:t> out the USD rate in Cells D2:D9 using the ex_rate table found in cells G1:H4</a:t>
          </a:r>
        </a:p>
        <a:p>
          <a:endParaRPr lang="en-GB" sz="1100" baseline="0"/>
        </a:p>
        <a:p>
          <a:r>
            <a:rPr lang="en-GB" sz="1100" baseline="0"/>
            <a:t>	</a:t>
          </a:r>
          <a:r>
            <a:rPr lang="en-GB" sz="1100" b="1" baseline="0"/>
            <a:t>Select Cell D2</a:t>
          </a:r>
        </a:p>
        <a:p>
          <a:r>
            <a:rPr lang="en-GB" sz="1100" b="1" baseline="0"/>
            <a:t>	Enter = VLOOKUP(C2,Ex_rate,2,0)</a:t>
          </a:r>
        </a:p>
        <a:p>
          <a:r>
            <a:rPr lang="en-GB" sz="1100" b="1" baseline="0"/>
            <a:t>	Fill this down to the rest of the cells in column D</a:t>
          </a:r>
          <a:endParaRPr lang="en-GB" b="1"/>
        </a:p>
        <a:p>
          <a:endParaRPr lang="en-GB"/>
        </a:p>
        <a:p>
          <a:r>
            <a:rPr lang="en-GB" sz="1100" baseline="0"/>
            <a:t>2) Work out the USD Cost in colmn E</a:t>
          </a:r>
        </a:p>
        <a:p>
          <a:r>
            <a:rPr lang="en-GB" sz="1100" baseline="0"/>
            <a:t>	</a:t>
          </a:r>
          <a:r>
            <a:rPr lang="en-GB" sz="1100" b="1" baseline="0"/>
            <a:t>Select Cell E2</a:t>
          </a:r>
        </a:p>
        <a:p>
          <a:r>
            <a:rPr lang="en-GB" sz="1100" b="1" baseline="0"/>
            <a:t>	enter = D2*B2</a:t>
          </a:r>
        </a:p>
        <a:p>
          <a:r>
            <a:rPr lang="en-GB" sz="1100" b="1" baseline="0"/>
            <a:t>	Fill this down to the rest of the cells </a:t>
          </a:r>
        </a:p>
        <a:p>
          <a:r>
            <a:rPr lang="en-GB" sz="1100" baseline="0"/>
            <a:t>	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3319E15-21F8-48F8-A53B-8800C78B704A}" name="Transactions" displayName="Transactions" ref="L9:M12" totalsRowShown="0" headerRowDxfId="8">
  <autoFilter ref="L9:M12" xr:uid="{F3319E15-21F8-48F8-A53B-8800C78B704A}"/>
  <tableColumns count="2">
    <tableColumn id="1" xr3:uid="{67589A39-F8F5-4094-9552-9E78500A6131}" name="Transaction Code" dataDxfId="7"/>
    <tableColumn id="2" xr3:uid="{B9261816-CDF2-4C93-9453-15AAB195EDFD}" name="Transaction 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A48FE3-ABA3-4360-8C30-24CD25DD5D9D}" name="Customers" displayName="Customers" ref="A1:E20" totalsRowShown="0">
  <autoFilter ref="A1:E20" xr:uid="{21A48FE3-ABA3-4360-8C30-24CD25DD5D9D}"/>
  <tableColumns count="5">
    <tableColumn id="1" xr3:uid="{B8CD6832-F3C5-40D3-8378-941FC6BEB345}" name="Customer number "/>
    <tableColumn id="2" xr3:uid="{CCB78C45-606E-45C5-83E6-9461BDF48ACF}" name="Customer Name"/>
    <tableColumn id="3" xr3:uid="{9AB66E4F-B350-4161-B29C-15CBA312CFF8}" name="Town"/>
    <tableColumn id="4" xr3:uid="{CD4289F2-C744-4FE7-B3CB-27F3AAEF6647}" name="Account Manager "/>
    <tableColumn id="5" xr3:uid="{D076BCEC-27A8-468C-9786-40F75AD90F2E}" name="Account sta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3344B8-3ECA-4583-A3CF-DC78F3201373}" name="ex_rate" displayName="ex_rate" ref="G1:H4" totalsRowShown="0">
  <autoFilter ref="G1:H4" xr:uid="{073344B8-3ECA-4583-A3CF-DC78F3201373}"/>
  <tableColumns count="2">
    <tableColumn id="1" xr3:uid="{24EEABE3-4EA7-4A7F-ACEE-605F6DFC8919}" name="Currency"/>
    <tableColumn id="2" xr3:uid="{7C4E82B6-B4DB-4462-AE16-A5F7227D3962}" name="USD Ra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778A8B-47C5-4436-B91B-284ABE1ED9C0}" name="Salary" displayName="Salary" ref="K14:L17" totalsRowShown="0" headerRowDxfId="6" dataDxfId="5">
  <autoFilter ref="K14:L17" xr:uid="{A1778A8B-47C5-4436-B91B-284ABE1ED9C0}"/>
  <tableColumns count="2">
    <tableColumn id="1" xr3:uid="{66FED4AD-4838-4A83-B804-EDD3F8E6C51D}" name="Salary" dataDxfId="4"/>
    <tableColumn id="2" xr3:uid="{1633A932-F5F4-411F-A9DE-9BE022D7B879}" name=" Level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14C1C60-AC8E-4824-A2B5-6F17C0C2E158}" name="Department" displayName="Department" ref="K2:L8" totalsRowShown="0" headerRowDxfId="2">
  <autoFilter ref="K2:L8" xr:uid="{214C1C60-AC8E-4824-A2B5-6F17C0C2E158}"/>
  <tableColumns count="2">
    <tableColumn id="1" xr3:uid="{FE794934-8973-4178-AFB5-CC695CF43B9E}" name="Department" dataDxfId="1"/>
    <tableColumn id="2" xr3:uid="{E0438921-1A44-4325-A330-E5C72AAE5212}" name="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CA709-E70A-4CB6-874D-29094B32382B}">
  <dimension ref="A1:R50"/>
  <sheetViews>
    <sheetView workbookViewId="0">
      <selection activeCell="K11" sqref="K11"/>
    </sheetView>
  </sheetViews>
  <sheetFormatPr defaultRowHeight="14.4" x14ac:dyDescent="0.3"/>
  <cols>
    <col min="1" max="1" width="13.109375" bestFit="1" customWidth="1"/>
    <col min="2" max="2" width="10.5546875" bestFit="1" customWidth="1"/>
    <col min="3" max="4" width="18.33203125" bestFit="1" customWidth="1"/>
    <col min="5" max="5" width="19" bestFit="1" customWidth="1"/>
    <col min="6" max="6" width="19" customWidth="1"/>
    <col min="7" max="7" width="15.44140625" bestFit="1" customWidth="1"/>
    <col min="8" max="8" width="16.5546875" bestFit="1" customWidth="1"/>
    <col min="9" max="9" width="14.33203125" bestFit="1" customWidth="1"/>
    <col min="11" max="11" width="14.6640625" bestFit="1" customWidth="1"/>
    <col min="12" max="12" width="17.44140625" customWidth="1"/>
    <col min="13" max="13" width="18.21875" bestFit="1" customWidth="1"/>
    <col min="16" max="16" width="19" bestFit="1" customWidth="1"/>
    <col min="17" max="17" width="13.109375" bestFit="1" customWidth="1"/>
    <col min="18" max="18" width="21.33203125" customWidth="1"/>
  </cols>
  <sheetData>
    <row r="1" spans="1:18" x14ac:dyDescent="0.3">
      <c r="A1" s="15" t="s">
        <v>157</v>
      </c>
      <c r="B1" s="15"/>
      <c r="C1" s="15"/>
      <c r="D1" s="15"/>
      <c r="E1" s="15"/>
      <c r="F1" s="15"/>
      <c r="G1" s="15"/>
      <c r="H1" s="15"/>
    </row>
    <row r="2" spans="1:18" x14ac:dyDescent="0.3">
      <c r="A2" s="11" t="s">
        <v>105</v>
      </c>
      <c r="B2" s="11" t="s">
        <v>106</v>
      </c>
      <c r="C2" s="11" t="s">
        <v>108</v>
      </c>
      <c r="D2" s="11" t="s">
        <v>151</v>
      </c>
      <c r="E2" s="11" t="s">
        <v>153</v>
      </c>
      <c r="F2" s="11" t="s">
        <v>215</v>
      </c>
      <c r="G2" s="11" t="s">
        <v>109</v>
      </c>
      <c r="H2" s="11" t="s">
        <v>160</v>
      </c>
      <c r="I2" s="11" t="s">
        <v>107</v>
      </c>
      <c r="L2" s="14" t="s">
        <v>101</v>
      </c>
      <c r="M2" s="14" t="s">
        <v>154</v>
      </c>
      <c r="Q2" t="s">
        <v>155</v>
      </c>
      <c r="R2" s="11" t="s">
        <v>216</v>
      </c>
    </row>
    <row r="3" spans="1:18" x14ac:dyDescent="0.3">
      <c r="A3" t="s">
        <v>110</v>
      </c>
      <c r="B3" s="12">
        <v>45306</v>
      </c>
      <c r="C3">
        <v>1500</v>
      </c>
      <c r="D3" t="s">
        <v>99</v>
      </c>
      <c r="E3" s="5"/>
      <c r="F3">
        <v>3</v>
      </c>
      <c r="G3" s="5"/>
      <c r="H3" t="s">
        <v>173</v>
      </c>
      <c r="I3" s="5"/>
      <c r="L3" s="13" t="s">
        <v>99</v>
      </c>
      <c r="M3" s="13">
        <v>1.27</v>
      </c>
      <c r="P3" s="11" t="s">
        <v>156</v>
      </c>
      <c r="Q3" t="s">
        <v>121</v>
      </c>
    </row>
    <row r="4" spans="1:18" x14ac:dyDescent="0.3">
      <c r="A4" t="s">
        <v>113</v>
      </c>
      <c r="B4" s="12">
        <v>45307</v>
      </c>
      <c r="C4">
        <v>2000</v>
      </c>
      <c r="D4" t="s">
        <v>100</v>
      </c>
      <c r="E4" s="5"/>
      <c r="F4">
        <v>1</v>
      </c>
      <c r="G4" s="5"/>
      <c r="H4" t="s">
        <v>174</v>
      </c>
      <c r="I4" s="5"/>
      <c r="L4" s="13" t="s">
        <v>100</v>
      </c>
      <c r="M4" s="13">
        <v>1.07</v>
      </c>
      <c r="P4" s="11" t="s">
        <v>106</v>
      </c>
    </row>
    <row r="5" spans="1:18" x14ac:dyDescent="0.3">
      <c r="A5" t="s">
        <v>116</v>
      </c>
      <c r="B5" s="12">
        <v>45308</v>
      </c>
      <c r="C5">
        <v>2500</v>
      </c>
      <c r="D5" t="s">
        <v>152</v>
      </c>
      <c r="E5" s="5"/>
      <c r="F5">
        <v>3</v>
      </c>
      <c r="G5" s="5"/>
      <c r="H5" t="s">
        <v>175</v>
      </c>
      <c r="I5" s="5"/>
      <c r="L5" s="13" t="s">
        <v>152</v>
      </c>
      <c r="M5" s="13">
        <v>0.72</v>
      </c>
      <c r="P5" s="11" t="s">
        <v>108</v>
      </c>
    </row>
    <row r="6" spans="1:18" x14ac:dyDescent="0.3">
      <c r="A6" t="s">
        <v>118</v>
      </c>
      <c r="B6" s="12">
        <v>45309</v>
      </c>
      <c r="C6">
        <v>3000</v>
      </c>
      <c r="D6" t="s">
        <v>99</v>
      </c>
      <c r="E6" s="5"/>
      <c r="F6">
        <v>2</v>
      </c>
      <c r="G6" s="5"/>
      <c r="H6" t="s">
        <v>176</v>
      </c>
      <c r="I6" s="5"/>
      <c r="P6" s="11" t="s">
        <v>151</v>
      </c>
    </row>
    <row r="7" spans="1:18" x14ac:dyDescent="0.3">
      <c r="A7" t="s">
        <v>121</v>
      </c>
      <c r="B7" s="12">
        <v>45310</v>
      </c>
      <c r="C7">
        <v>3500</v>
      </c>
      <c r="D7" t="s">
        <v>100</v>
      </c>
      <c r="E7" s="5"/>
      <c r="F7">
        <v>1</v>
      </c>
      <c r="G7" s="5"/>
      <c r="H7" t="s">
        <v>177</v>
      </c>
      <c r="I7" s="5"/>
      <c r="P7" s="11" t="s">
        <v>153</v>
      </c>
    </row>
    <row r="8" spans="1:18" x14ac:dyDescent="0.3">
      <c r="A8" t="s">
        <v>123</v>
      </c>
      <c r="B8" s="12">
        <v>45311</v>
      </c>
      <c r="C8">
        <v>4000</v>
      </c>
      <c r="D8" t="s">
        <v>152</v>
      </c>
      <c r="E8" s="5"/>
      <c r="F8">
        <v>1</v>
      </c>
      <c r="G8" s="5"/>
      <c r="H8" t="s">
        <v>178</v>
      </c>
      <c r="I8" s="5"/>
      <c r="M8" s="11"/>
      <c r="P8" s="11" t="s">
        <v>215</v>
      </c>
    </row>
    <row r="9" spans="1:18" x14ac:dyDescent="0.3">
      <c r="A9" t="s">
        <v>124</v>
      </c>
      <c r="B9" s="12">
        <v>45312</v>
      </c>
      <c r="C9">
        <v>4500</v>
      </c>
      <c r="D9" t="s">
        <v>99</v>
      </c>
      <c r="E9" s="5"/>
      <c r="F9">
        <v>2</v>
      </c>
      <c r="G9" s="5"/>
      <c r="H9" t="s">
        <v>179</v>
      </c>
      <c r="I9" s="5"/>
      <c r="L9" s="11" t="s">
        <v>215</v>
      </c>
      <c r="M9" s="11" t="s">
        <v>109</v>
      </c>
      <c r="P9" s="11" t="s">
        <v>109</v>
      </c>
    </row>
    <row r="10" spans="1:18" x14ac:dyDescent="0.3">
      <c r="A10" t="s">
        <v>125</v>
      </c>
      <c r="B10" s="12">
        <v>45313</v>
      </c>
      <c r="C10">
        <v>5000</v>
      </c>
      <c r="D10" t="s">
        <v>100</v>
      </c>
      <c r="E10" s="5"/>
      <c r="F10">
        <v>2</v>
      </c>
      <c r="G10" s="5"/>
      <c r="H10" t="s">
        <v>180</v>
      </c>
      <c r="I10" s="5"/>
      <c r="L10" s="5">
        <v>1</v>
      </c>
      <c r="M10" t="s">
        <v>112</v>
      </c>
      <c r="P10" s="11" t="s">
        <v>160</v>
      </c>
    </row>
    <row r="11" spans="1:18" x14ac:dyDescent="0.3">
      <c r="A11" t="s">
        <v>126</v>
      </c>
      <c r="B11" s="12">
        <v>45314</v>
      </c>
      <c r="C11">
        <v>5500</v>
      </c>
      <c r="D11" t="s">
        <v>152</v>
      </c>
      <c r="E11" s="5"/>
      <c r="F11">
        <v>2</v>
      </c>
      <c r="G11" s="5"/>
      <c r="H11" t="s">
        <v>181</v>
      </c>
      <c r="I11" s="5"/>
      <c r="L11" s="5">
        <v>2</v>
      </c>
      <c r="M11" t="s">
        <v>115</v>
      </c>
      <c r="P11" s="11" t="s">
        <v>107</v>
      </c>
    </row>
    <row r="12" spans="1:18" x14ac:dyDescent="0.3">
      <c r="A12" t="s">
        <v>127</v>
      </c>
      <c r="B12" s="12">
        <v>45315</v>
      </c>
      <c r="C12">
        <v>6000</v>
      </c>
      <c r="D12" t="s">
        <v>99</v>
      </c>
      <c r="E12" s="5"/>
      <c r="F12">
        <v>1</v>
      </c>
      <c r="G12" s="5"/>
      <c r="H12" t="s">
        <v>182</v>
      </c>
      <c r="I12" s="5"/>
      <c r="L12" s="5">
        <v>3</v>
      </c>
      <c r="M12" t="s">
        <v>120</v>
      </c>
    </row>
    <row r="13" spans="1:18" x14ac:dyDescent="0.3">
      <c r="A13" t="s">
        <v>128</v>
      </c>
      <c r="B13" s="12">
        <v>45316</v>
      </c>
      <c r="C13">
        <v>6500</v>
      </c>
      <c r="D13" t="s">
        <v>100</v>
      </c>
      <c r="E13" s="5"/>
      <c r="F13">
        <v>3</v>
      </c>
      <c r="G13" s="5"/>
      <c r="H13" t="s">
        <v>183</v>
      </c>
      <c r="I13" s="5"/>
    </row>
    <row r="14" spans="1:18" x14ac:dyDescent="0.3">
      <c r="A14" t="s">
        <v>129</v>
      </c>
      <c r="B14" s="12">
        <v>45317</v>
      </c>
      <c r="C14">
        <v>7000</v>
      </c>
      <c r="D14" t="s">
        <v>152</v>
      </c>
      <c r="E14" s="5"/>
      <c r="F14">
        <v>3</v>
      </c>
      <c r="G14" s="5"/>
      <c r="H14" t="s">
        <v>184</v>
      </c>
      <c r="I14" s="5"/>
    </row>
    <row r="15" spans="1:18" x14ac:dyDescent="0.3">
      <c r="A15" t="s">
        <v>130</v>
      </c>
      <c r="B15" s="12">
        <v>45318</v>
      </c>
      <c r="C15">
        <v>1500</v>
      </c>
      <c r="D15" t="s">
        <v>99</v>
      </c>
      <c r="E15" s="5"/>
      <c r="F15">
        <v>2</v>
      </c>
      <c r="G15" s="5"/>
      <c r="H15" t="s">
        <v>185</v>
      </c>
      <c r="I15" s="5"/>
    </row>
    <row r="16" spans="1:18" x14ac:dyDescent="0.3">
      <c r="A16" t="s">
        <v>131</v>
      </c>
      <c r="B16" s="12">
        <v>45319</v>
      </c>
      <c r="C16">
        <v>2000</v>
      </c>
      <c r="D16" t="s">
        <v>100</v>
      </c>
      <c r="E16" s="5"/>
      <c r="F16">
        <v>3</v>
      </c>
      <c r="G16" s="5"/>
      <c r="H16" t="s">
        <v>186</v>
      </c>
      <c r="I16" s="5"/>
    </row>
    <row r="17" spans="1:9" x14ac:dyDescent="0.3">
      <c r="A17" t="s">
        <v>132</v>
      </c>
      <c r="B17" s="12">
        <v>45320</v>
      </c>
      <c r="C17">
        <v>2500</v>
      </c>
      <c r="D17" t="s">
        <v>152</v>
      </c>
      <c r="E17" s="5"/>
      <c r="F17">
        <v>2</v>
      </c>
      <c r="G17" s="5"/>
      <c r="H17" t="s">
        <v>187</v>
      </c>
      <c r="I17" s="5"/>
    </row>
    <row r="18" spans="1:9" x14ac:dyDescent="0.3">
      <c r="A18" t="s">
        <v>133</v>
      </c>
      <c r="B18" s="12">
        <v>45321</v>
      </c>
      <c r="C18">
        <v>3000</v>
      </c>
      <c r="D18" t="s">
        <v>99</v>
      </c>
      <c r="E18" s="5"/>
      <c r="F18">
        <v>2</v>
      </c>
      <c r="G18" s="5"/>
      <c r="H18" t="s">
        <v>188</v>
      </c>
      <c r="I18" s="5"/>
    </row>
    <row r="19" spans="1:9" x14ac:dyDescent="0.3">
      <c r="A19" t="s">
        <v>134</v>
      </c>
      <c r="B19" s="12">
        <v>45322</v>
      </c>
      <c r="C19">
        <v>3500</v>
      </c>
      <c r="D19" t="s">
        <v>100</v>
      </c>
      <c r="E19" s="5"/>
      <c r="F19">
        <v>3</v>
      </c>
      <c r="G19" s="5"/>
      <c r="H19" t="s">
        <v>188</v>
      </c>
      <c r="I19" s="5"/>
    </row>
    <row r="20" spans="1:9" x14ac:dyDescent="0.3">
      <c r="A20" t="s">
        <v>135</v>
      </c>
      <c r="B20" s="12">
        <v>45323</v>
      </c>
      <c r="C20">
        <v>4000</v>
      </c>
      <c r="D20" t="s">
        <v>152</v>
      </c>
      <c r="E20" s="5"/>
      <c r="F20">
        <v>3</v>
      </c>
      <c r="G20" s="5"/>
      <c r="H20" t="s">
        <v>189</v>
      </c>
      <c r="I20" s="5"/>
    </row>
    <row r="21" spans="1:9" x14ac:dyDescent="0.3">
      <c r="A21" t="s">
        <v>136</v>
      </c>
      <c r="B21" s="12">
        <v>45324</v>
      </c>
      <c r="C21">
        <v>4500</v>
      </c>
      <c r="D21" t="s">
        <v>99</v>
      </c>
      <c r="E21" s="5"/>
      <c r="F21">
        <v>2</v>
      </c>
      <c r="G21" s="5"/>
      <c r="H21" t="s">
        <v>190</v>
      </c>
      <c r="I21" s="5"/>
    </row>
    <row r="45" spans="3:12" x14ac:dyDescent="0.3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3:12" x14ac:dyDescent="0.3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3:12" x14ac:dyDescent="0.3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3:12" x14ac:dyDescent="0.3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</sheetData>
  <dataValidations count="1">
    <dataValidation type="list" allowBlank="1" showInputMessage="1" showErrorMessage="1" sqref="Q3" xr:uid="{207E10A8-3A73-458B-B610-CEF2E9C6761C}">
      <formula1>$A$3:$A$21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38AF-BC54-4234-A861-F7CC377E992C}">
  <dimension ref="A2:T28"/>
  <sheetViews>
    <sheetView workbookViewId="0">
      <selection activeCell="C4" sqref="C4:C12"/>
    </sheetView>
  </sheetViews>
  <sheetFormatPr defaultRowHeight="14.4" x14ac:dyDescent="0.3"/>
  <cols>
    <col min="1" max="1" width="13.109375" bestFit="1" customWidth="1"/>
    <col min="2" max="2" width="10.5546875" bestFit="1" customWidth="1"/>
    <col min="3" max="4" width="18.33203125" bestFit="1" customWidth="1"/>
    <col min="5" max="5" width="19" bestFit="1" customWidth="1"/>
    <col min="6" max="6" width="15.44140625" bestFit="1" customWidth="1"/>
    <col min="7" max="7" width="16.5546875" bestFit="1" customWidth="1"/>
    <col min="8" max="8" width="14.33203125" bestFit="1" customWidth="1"/>
    <col min="10" max="10" width="14.6640625" bestFit="1" customWidth="1"/>
    <col min="11" max="11" width="8.5546875" bestFit="1" customWidth="1"/>
    <col min="12" max="12" width="18.21875" bestFit="1" customWidth="1"/>
    <col min="15" max="15" width="19" bestFit="1" customWidth="1"/>
    <col min="16" max="16" width="13.109375" bestFit="1" customWidth="1"/>
    <col min="17" max="17" width="14" bestFit="1" customWidth="1"/>
  </cols>
  <sheetData>
    <row r="2" spans="1:20" x14ac:dyDescent="0.3">
      <c r="A2" s="15" t="s">
        <v>158</v>
      </c>
      <c r="B2" s="15"/>
      <c r="C2" s="15"/>
      <c r="D2" s="15"/>
      <c r="E2" s="15"/>
      <c r="F2" s="15"/>
      <c r="G2" s="15"/>
    </row>
    <row r="3" spans="1:20" x14ac:dyDescent="0.3">
      <c r="A3" s="9" t="s">
        <v>14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1"/>
      <c r="I3" s="1"/>
      <c r="J3" s="16" t="s">
        <v>15</v>
      </c>
      <c r="K3" s="7" t="s">
        <v>34</v>
      </c>
      <c r="L3" s="7" t="s">
        <v>54</v>
      </c>
      <c r="M3" s="7" t="s">
        <v>39</v>
      </c>
      <c r="N3" s="7" t="s">
        <v>58</v>
      </c>
      <c r="O3" s="7" t="s">
        <v>62</v>
      </c>
      <c r="P3" s="7" t="s">
        <v>27</v>
      </c>
      <c r="Q3" s="7" t="s">
        <v>44</v>
      </c>
      <c r="R3" s="7" t="s">
        <v>67</v>
      </c>
    </row>
    <row r="4" spans="1:20" x14ac:dyDescent="0.3">
      <c r="A4" s="9" t="s">
        <v>26</v>
      </c>
      <c r="B4" s="9" t="s">
        <v>27</v>
      </c>
      <c r="C4" s="9"/>
      <c r="D4" s="9">
        <v>75</v>
      </c>
      <c r="E4" s="9"/>
      <c r="F4" s="9"/>
      <c r="G4" s="9" t="s">
        <v>28</v>
      </c>
      <c r="H4" s="1"/>
      <c r="I4" s="1"/>
      <c r="J4" s="16" t="s">
        <v>16</v>
      </c>
      <c r="K4" s="7">
        <v>54.99</v>
      </c>
      <c r="L4" s="7">
        <v>125.99</v>
      </c>
      <c r="M4" s="7">
        <v>99.99</v>
      </c>
      <c r="N4" s="7">
        <v>33.979999999999997</v>
      </c>
      <c r="O4" s="7">
        <v>63.99</v>
      </c>
      <c r="P4" s="7">
        <v>169.99</v>
      </c>
      <c r="Q4" s="7">
        <v>44.99</v>
      </c>
      <c r="R4" s="7">
        <v>54.75</v>
      </c>
    </row>
    <row r="5" spans="1:20" x14ac:dyDescent="0.3">
      <c r="A5" s="9" t="s">
        <v>33</v>
      </c>
      <c r="B5" s="9" t="s">
        <v>34</v>
      </c>
      <c r="C5" s="9"/>
      <c r="D5" s="9">
        <v>4000</v>
      </c>
      <c r="E5" s="9"/>
      <c r="F5" s="9"/>
      <c r="G5" s="9" t="s">
        <v>28</v>
      </c>
      <c r="H5" s="1"/>
      <c r="I5" s="1"/>
      <c r="J5" s="1"/>
      <c r="K5" s="1"/>
    </row>
    <row r="6" spans="1:20" x14ac:dyDescent="0.3">
      <c r="A6" s="9" t="s">
        <v>38</v>
      </c>
      <c r="B6" s="9" t="s">
        <v>39</v>
      </c>
      <c r="C6" s="9"/>
      <c r="D6" s="9">
        <v>20</v>
      </c>
      <c r="E6" s="9"/>
      <c r="F6" s="9"/>
      <c r="G6" s="9" t="s">
        <v>28</v>
      </c>
      <c r="H6" s="1"/>
      <c r="I6" s="1"/>
      <c r="J6" s="1"/>
      <c r="K6" s="1"/>
    </row>
    <row r="7" spans="1:20" x14ac:dyDescent="0.3">
      <c r="A7" s="9" t="s">
        <v>43</v>
      </c>
      <c r="B7" s="9" t="s">
        <v>44</v>
      </c>
      <c r="C7" s="9"/>
      <c r="D7" s="9">
        <v>200</v>
      </c>
      <c r="E7" s="9"/>
      <c r="F7" s="9"/>
      <c r="G7" s="9" t="s">
        <v>28</v>
      </c>
      <c r="H7" s="1"/>
      <c r="I7" s="1"/>
      <c r="J7" s="1"/>
      <c r="K7" s="1"/>
    </row>
    <row r="8" spans="1:20" x14ac:dyDescent="0.3">
      <c r="A8" s="9" t="s">
        <v>49</v>
      </c>
      <c r="B8" s="9" t="s">
        <v>27</v>
      </c>
      <c r="C8" s="9"/>
      <c r="D8" s="9">
        <v>2</v>
      </c>
      <c r="E8" s="9"/>
      <c r="F8" s="9"/>
      <c r="G8" s="9" t="s">
        <v>28</v>
      </c>
      <c r="H8" s="1"/>
      <c r="I8" s="1"/>
      <c r="J8" s="16" t="s">
        <v>95</v>
      </c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3">
      <c r="A9" s="9" t="s">
        <v>53</v>
      </c>
      <c r="B9" s="9" t="s">
        <v>54</v>
      </c>
      <c r="C9" s="9"/>
      <c r="D9" s="9">
        <v>8000</v>
      </c>
      <c r="E9" s="9"/>
      <c r="F9" s="9"/>
      <c r="G9" s="9" t="s">
        <v>28</v>
      </c>
      <c r="H9" s="1"/>
      <c r="I9" s="1"/>
      <c r="J9" s="16" t="s">
        <v>96</v>
      </c>
      <c r="K9" s="7">
        <v>0</v>
      </c>
      <c r="L9" s="7">
        <v>200</v>
      </c>
      <c r="M9" s="7">
        <v>300</v>
      </c>
      <c r="N9" s="7">
        <v>1000</v>
      </c>
      <c r="O9" s="7">
        <v>1600</v>
      </c>
      <c r="P9" s="7">
        <v>2000</v>
      </c>
      <c r="Q9" s="7">
        <v>5000</v>
      </c>
      <c r="R9" s="7">
        <v>8000</v>
      </c>
      <c r="S9" s="7">
        <v>12000</v>
      </c>
      <c r="T9" s="7">
        <v>16000</v>
      </c>
    </row>
    <row r="10" spans="1:20" x14ac:dyDescent="0.3">
      <c r="A10" s="9" t="s">
        <v>57</v>
      </c>
      <c r="B10" s="9" t="s">
        <v>58</v>
      </c>
      <c r="C10" s="9"/>
      <c r="D10" s="9">
        <v>300</v>
      </c>
      <c r="E10" s="9"/>
      <c r="F10" s="9"/>
      <c r="G10" s="9" t="s">
        <v>28</v>
      </c>
      <c r="H10" s="1"/>
      <c r="I10" s="1"/>
      <c r="J10" s="16" t="s">
        <v>97</v>
      </c>
      <c r="K10" s="7">
        <v>0</v>
      </c>
      <c r="L10" s="7">
        <v>50</v>
      </c>
      <c r="M10" s="7">
        <v>60</v>
      </c>
      <c r="N10" s="7">
        <v>70</v>
      </c>
      <c r="O10" s="7">
        <v>80</v>
      </c>
      <c r="P10" s="7">
        <v>90</v>
      </c>
      <c r="Q10" s="7">
        <v>100</v>
      </c>
      <c r="R10" s="7">
        <v>200</v>
      </c>
      <c r="S10" s="7">
        <v>300</v>
      </c>
      <c r="T10" s="7">
        <v>400</v>
      </c>
    </row>
    <row r="11" spans="1:20" x14ac:dyDescent="0.3">
      <c r="A11" s="9" t="s">
        <v>61</v>
      </c>
      <c r="B11" s="9" t="s">
        <v>62</v>
      </c>
      <c r="C11" s="9"/>
      <c r="D11" s="9">
        <v>10</v>
      </c>
      <c r="E11" s="9"/>
      <c r="F11" s="9"/>
      <c r="G11" s="9" t="s">
        <v>28</v>
      </c>
      <c r="H11" s="1"/>
      <c r="I11" s="1"/>
      <c r="J11" s="1"/>
    </row>
    <row r="12" spans="1:20" x14ac:dyDescent="0.3">
      <c r="A12" s="9" t="s">
        <v>66</v>
      </c>
      <c r="B12" s="9" t="s">
        <v>67</v>
      </c>
      <c r="C12" s="9"/>
      <c r="D12" s="9">
        <v>1</v>
      </c>
      <c r="E12" s="9"/>
      <c r="F12" s="9"/>
      <c r="G12" s="9" t="s">
        <v>28</v>
      </c>
      <c r="H12" s="1"/>
      <c r="I12" s="1"/>
      <c r="J12" s="1"/>
    </row>
    <row r="13" spans="1:20" x14ac:dyDescent="0.3">
      <c r="H13" s="1"/>
      <c r="I13" s="1"/>
      <c r="J13" s="1"/>
      <c r="K13" s="1"/>
    </row>
    <row r="14" spans="1:2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2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2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C20" s="1"/>
      <c r="D20" s="1"/>
      <c r="E20" s="1"/>
    </row>
    <row r="21" spans="1:11" x14ac:dyDescent="0.3">
      <c r="C21" s="1"/>
      <c r="D21" s="1"/>
      <c r="E21" s="1"/>
    </row>
    <row r="22" spans="1:11" x14ac:dyDescent="0.3">
      <c r="C22" s="1"/>
      <c r="D22" s="1"/>
      <c r="E22" s="1"/>
    </row>
    <row r="23" spans="1:11" x14ac:dyDescent="0.3"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47DC5-313B-4426-8D8C-949B43BEC769}">
  <dimension ref="A1:E20"/>
  <sheetViews>
    <sheetView workbookViewId="0">
      <selection sqref="A1:E20"/>
    </sheetView>
  </sheetViews>
  <sheetFormatPr defaultRowHeight="14.4" x14ac:dyDescent="0.3"/>
  <cols>
    <col min="1" max="1" width="18.5546875" customWidth="1"/>
    <col min="2" max="2" width="16.44140625" customWidth="1"/>
    <col min="4" max="4" width="18.33203125" customWidth="1"/>
    <col min="5" max="5" width="15.33203125" customWidth="1"/>
  </cols>
  <sheetData>
    <row r="1" spans="1:5" x14ac:dyDescent="0.3">
      <c r="A1" t="s">
        <v>159</v>
      </c>
      <c r="B1" t="s">
        <v>107</v>
      </c>
      <c r="C1" t="s">
        <v>161</v>
      </c>
      <c r="D1" t="s">
        <v>162</v>
      </c>
      <c r="E1" t="s">
        <v>167</v>
      </c>
    </row>
    <row r="2" spans="1:5" x14ac:dyDescent="0.3">
      <c r="A2" t="s">
        <v>173</v>
      </c>
      <c r="B2" t="s">
        <v>111</v>
      </c>
      <c r="C2" t="s">
        <v>191</v>
      </c>
      <c r="D2" t="s">
        <v>163</v>
      </c>
      <c r="E2" t="s">
        <v>168</v>
      </c>
    </row>
    <row r="3" spans="1:5" x14ac:dyDescent="0.3">
      <c r="A3" t="s">
        <v>174</v>
      </c>
      <c r="B3" t="s">
        <v>114</v>
      </c>
      <c r="C3" t="s">
        <v>192</v>
      </c>
      <c r="D3" t="s">
        <v>164</v>
      </c>
      <c r="E3" t="s">
        <v>169</v>
      </c>
    </row>
    <row r="4" spans="1:5" x14ac:dyDescent="0.3">
      <c r="A4" t="s">
        <v>175</v>
      </c>
      <c r="B4" t="s">
        <v>117</v>
      </c>
      <c r="C4" t="s">
        <v>193</v>
      </c>
      <c r="D4" t="s">
        <v>165</v>
      </c>
      <c r="E4" t="s">
        <v>170</v>
      </c>
    </row>
    <row r="5" spans="1:5" x14ac:dyDescent="0.3">
      <c r="A5" t="s">
        <v>176</v>
      </c>
      <c r="B5" t="s">
        <v>119</v>
      </c>
      <c r="C5" t="s">
        <v>194</v>
      </c>
      <c r="D5" t="s">
        <v>163</v>
      </c>
      <c r="E5" t="s">
        <v>171</v>
      </c>
    </row>
    <row r="6" spans="1:5" x14ac:dyDescent="0.3">
      <c r="A6" t="s">
        <v>177</v>
      </c>
      <c r="B6" t="s">
        <v>122</v>
      </c>
      <c r="C6" t="s">
        <v>191</v>
      </c>
      <c r="D6" t="s">
        <v>164</v>
      </c>
      <c r="E6" t="s">
        <v>168</v>
      </c>
    </row>
    <row r="7" spans="1:5" x14ac:dyDescent="0.3">
      <c r="A7" t="s">
        <v>178</v>
      </c>
      <c r="B7" t="s">
        <v>137</v>
      </c>
      <c r="C7" t="s">
        <v>192</v>
      </c>
      <c r="D7" t="s">
        <v>165</v>
      </c>
      <c r="E7" t="s">
        <v>169</v>
      </c>
    </row>
    <row r="8" spans="1:5" x14ac:dyDescent="0.3">
      <c r="A8" t="s">
        <v>179</v>
      </c>
      <c r="B8" t="s">
        <v>138</v>
      </c>
      <c r="C8" t="s">
        <v>193</v>
      </c>
      <c r="D8" t="s">
        <v>163</v>
      </c>
      <c r="E8" t="s">
        <v>170</v>
      </c>
    </row>
    <row r="9" spans="1:5" x14ac:dyDescent="0.3">
      <c r="A9" t="s">
        <v>180</v>
      </c>
      <c r="B9" t="s">
        <v>139</v>
      </c>
      <c r="C9" t="s">
        <v>194</v>
      </c>
      <c r="D9" t="s">
        <v>164</v>
      </c>
      <c r="E9" t="s">
        <v>171</v>
      </c>
    </row>
    <row r="10" spans="1:5" x14ac:dyDescent="0.3">
      <c r="A10" t="s">
        <v>181</v>
      </c>
      <c r="B10" t="s">
        <v>140</v>
      </c>
      <c r="C10" t="s">
        <v>191</v>
      </c>
      <c r="D10" t="s">
        <v>165</v>
      </c>
      <c r="E10" t="s">
        <v>168</v>
      </c>
    </row>
    <row r="11" spans="1:5" x14ac:dyDescent="0.3">
      <c r="A11" t="s">
        <v>182</v>
      </c>
      <c r="B11" t="s">
        <v>141</v>
      </c>
      <c r="C11" t="s">
        <v>192</v>
      </c>
      <c r="D11" t="s">
        <v>163</v>
      </c>
      <c r="E11" t="s">
        <v>169</v>
      </c>
    </row>
    <row r="12" spans="1:5" x14ac:dyDescent="0.3">
      <c r="A12" t="s">
        <v>183</v>
      </c>
      <c r="B12" t="s">
        <v>142</v>
      </c>
      <c r="C12" t="s">
        <v>193</v>
      </c>
      <c r="D12" t="s">
        <v>164</v>
      </c>
      <c r="E12" t="s">
        <v>172</v>
      </c>
    </row>
    <row r="13" spans="1:5" x14ac:dyDescent="0.3">
      <c r="A13" t="s">
        <v>184</v>
      </c>
      <c r="B13" t="s">
        <v>143</v>
      </c>
      <c r="C13" t="s">
        <v>194</v>
      </c>
      <c r="D13" t="s">
        <v>165</v>
      </c>
      <c r="E13" t="s">
        <v>172</v>
      </c>
    </row>
    <row r="14" spans="1:5" x14ac:dyDescent="0.3">
      <c r="A14" t="s">
        <v>185</v>
      </c>
      <c r="B14" t="s">
        <v>144</v>
      </c>
      <c r="C14" t="s">
        <v>191</v>
      </c>
      <c r="D14" t="s">
        <v>163</v>
      </c>
      <c r="E14" t="s">
        <v>172</v>
      </c>
    </row>
    <row r="15" spans="1:5" x14ac:dyDescent="0.3">
      <c r="A15" t="s">
        <v>186</v>
      </c>
      <c r="B15" t="s">
        <v>145</v>
      </c>
      <c r="C15" t="s">
        <v>192</v>
      </c>
      <c r="D15" t="s">
        <v>164</v>
      </c>
      <c r="E15" t="s">
        <v>172</v>
      </c>
    </row>
    <row r="16" spans="1:5" x14ac:dyDescent="0.3">
      <c r="A16" t="s">
        <v>187</v>
      </c>
      <c r="B16" t="s">
        <v>146</v>
      </c>
      <c r="C16" t="s">
        <v>193</v>
      </c>
      <c r="D16" t="s">
        <v>165</v>
      </c>
      <c r="E16" t="s">
        <v>172</v>
      </c>
    </row>
    <row r="17" spans="1:5" x14ac:dyDescent="0.3">
      <c r="A17" t="s">
        <v>188</v>
      </c>
      <c r="B17" t="s">
        <v>147</v>
      </c>
      <c r="C17" t="s">
        <v>194</v>
      </c>
      <c r="D17" t="s">
        <v>163</v>
      </c>
      <c r="E17" t="s">
        <v>172</v>
      </c>
    </row>
    <row r="18" spans="1:5" x14ac:dyDescent="0.3">
      <c r="A18" t="s">
        <v>188</v>
      </c>
      <c r="B18" t="s">
        <v>148</v>
      </c>
      <c r="C18" t="s">
        <v>194</v>
      </c>
      <c r="D18" t="s">
        <v>164</v>
      </c>
      <c r="E18" t="s">
        <v>168</v>
      </c>
    </row>
    <row r="19" spans="1:5" x14ac:dyDescent="0.3">
      <c r="A19" t="s">
        <v>189</v>
      </c>
      <c r="B19" t="s">
        <v>149</v>
      </c>
      <c r="C19" t="s">
        <v>194</v>
      </c>
      <c r="D19" t="s">
        <v>165</v>
      </c>
      <c r="E19" t="s">
        <v>171</v>
      </c>
    </row>
    <row r="20" spans="1:5" x14ac:dyDescent="0.3">
      <c r="A20" t="s">
        <v>190</v>
      </c>
      <c r="B20" t="s">
        <v>150</v>
      </c>
      <c r="C20" t="s">
        <v>194</v>
      </c>
      <c r="D20" t="s">
        <v>166</v>
      </c>
      <c r="E20" t="s">
        <v>170</v>
      </c>
    </row>
  </sheetData>
  <phoneticPr fontId="20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BC97-6C8B-4285-8677-1084ECB92A58}">
  <dimension ref="A1:O29"/>
  <sheetViews>
    <sheetView workbookViewId="0">
      <selection activeCell="I21" sqref="I21"/>
    </sheetView>
  </sheetViews>
  <sheetFormatPr defaultRowHeight="14.4" x14ac:dyDescent="0.3"/>
  <cols>
    <col min="1" max="1" width="10.109375" bestFit="1" customWidth="1"/>
    <col min="2" max="2" width="9.6640625" bestFit="1" customWidth="1"/>
    <col min="3" max="3" width="11.6640625" bestFit="1" customWidth="1"/>
    <col min="4" max="4" width="10.33203125" bestFit="1" customWidth="1"/>
    <col min="5" max="5" width="7.44140625" bestFit="1" customWidth="1"/>
    <col min="6" max="6" width="10.33203125" customWidth="1"/>
    <col min="7" max="7" width="10.33203125" bestFit="1" customWidth="1"/>
    <col min="8" max="8" width="10.109375" bestFit="1" customWidth="1"/>
    <col min="9" max="9" width="11.6640625" bestFit="1" customWidth="1"/>
    <col min="10" max="10" width="6" bestFit="1" customWidth="1"/>
    <col min="11" max="11" width="12.33203125" bestFit="1" customWidth="1"/>
    <col min="16" max="16" width="15" bestFit="1" customWidth="1"/>
    <col min="17" max="17" width="8.6640625" bestFit="1" customWidth="1"/>
    <col min="18" max="18" width="8.109375" bestFit="1" customWidth="1"/>
    <col min="19" max="19" width="8" bestFit="1" customWidth="1"/>
    <col min="20" max="20" width="5.33203125" bestFit="1" customWidth="1"/>
    <col min="21" max="21" width="7.6640625" bestFit="1" customWidth="1"/>
    <col min="22" max="22" width="9.33203125" bestFit="1" customWidth="1"/>
    <col min="23" max="24" width="5" bestFit="1" customWidth="1"/>
    <col min="25" max="26" width="6" bestFit="1" customWidth="1"/>
  </cols>
  <sheetData>
    <row r="1" spans="1:1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90</v>
      </c>
      <c r="I1" s="1"/>
      <c r="J1" s="1"/>
      <c r="K1" s="7" t="s">
        <v>7</v>
      </c>
      <c r="L1" s="7"/>
      <c r="M1" s="1"/>
      <c r="N1" s="1"/>
      <c r="O1" s="1"/>
    </row>
    <row r="2" spans="1:15" x14ac:dyDescent="0.3">
      <c r="A2" s="1" t="s">
        <v>10</v>
      </c>
      <c r="B2" s="1" t="s">
        <v>11</v>
      </c>
      <c r="C2" s="1" t="s">
        <v>12</v>
      </c>
      <c r="D2" s="1" t="s">
        <v>13</v>
      </c>
      <c r="E2" s="4">
        <v>35580</v>
      </c>
      <c r="F2" s="1"/>
      <c r="G2" s="6"/>
      <c r="H2" s="1"/>
      <c r="I2" s="1"/>
      <c r="J2" s="1"/>
      <c r="K2" s="7" t="s">
        <v>12</v>
      </c>
      <c r="L2" s="10">
        <v>2.5000000000000001E-2</v>
      </c>
      <c r="M2" s="1"/>
      <c r="N2" s="1"/>
      <c r="O2" s="1"/>
    </row>
    <row r="3" spans="1:15" x14ac:dyDescent="0.3">
      <c r="A3" s="1" t="s">
        <v>21</v>
      </c>
      <c r="B3" s="1" t="s">
        <v>22</v>
      </c>
      <c r="C3" s="1" t="s">
        <v>23</v>
      </c>
      <c r="D3" s="1" t="s">
        <v>24</v>
      </c>
      <c r="E3" s="4">
        <v>32144</v>
      </c>
      <c r="F3" s="1"/>
      <c r="G3" s="6"/>
      <c r="H3" s="1"/>
      <c r="K3" s="7" t="s">
        <v>25</v>
      </c>
      <c r="L3" s="10">
        <v>0.03</v>
      </c>
      <c r="M3" s="1"/>
      <c r="N3" s="1"/>
      <c r="O3" s="1"/>
    </row>
    <row r="4" spans="1:15" x14ac:dyDescent="0.3">
      <c r="A4" s="1" t="s">
        <v>29</v>
      </c>
      <c r="B4" s="1" t="s">
        <v>30</v>
      </c>
      <c r="C4" s="1" t="s">
        <v>12</v>
      </c>
      <c r="D4" s="1" t="s">
        <v>31</v>
      </c>
      <c r="E4" s="4">
        <v>21845</v>
      </c>
      <c r="F4" s="1"/>
      <c r="G4" s="6"/>
      <c r="H4" s="1"/>
      <c r="K4" s="7" t="s">
        <v>32</v>
      </c>
      <c r="L4" s="10">
        <v>3.5000000000000003E-2</v>
      </c>
      <c r="M4" s="1"/>
      <c r="N4" s="1"/>
      <c r="O4" s="1"/>
    </row>
    <row r="5" spans="1:15" x14ac:dyDescent="0.3">
      <c r="A5" s="1" t="s">
        <v>35</v>
      </c>
      <c r="B5" s="1" t="s">
        <v>36</v>
      </c>
      <c r="C5" s="1" t="s">
        <v>37</v>
      </c>
      <c r="D5" s="1" t="s">
        <v>13</v>
      </c>
      <c r="E5" s="4">
        <v>43758</v>
      </c>
      <c r="F5" s="1"/>
      <c r="G5" s="6"/>
      <c r="H5" s="1"/>
      <c r="K5" s="7" t="s">
        <v>37</v>
      </c>
      <c r="L5" s="10">
        <v>0.04</v>
      </c>
      <c r="M5" s="1"/>
      <c r="N5" s="1"/>
      <c r="O5" s="1"/>
    </row>
    <row r="6" spans="1:15" x14ac:dyDescent="0.3">
      <c r="A6" s="1" t="s">
        <v>40</v>
      </c>
      <c r="B6" s="1" t="s">
        <v>41</v>
      </c>
      <c r="C6" s="1" t="s">
        <v>37</v>
      </c>
      <c r="D6" s="1" t="s">
        <v>42</v>
      </c>
      <c r="E6" s="4">
        <v>38312</v>
      </c>
      <c r="F6" s="1"/>
      <c r="G6" s="6"/>
      <c r="H6" s="1"/>
      <c r="K6" s="7" t="s">
        <v>23</v>
      </c>
      <c r="L6" s="10">
        <v>4.4999999999999998E-2</v>
      </c>
      <c r="M6" s="1"/>
      <c r="N6" s="1"/>
      <c r="O6" s="1"/>
    </row>
    <row r="7" spans="1:15" x14ac:dyDescent="0.3">
      <c r="A7" s="1" t="s">
        <v>45</v>
      </c>
      <c r="B7" s="1" t="s">
        <v>46</v>
      </c>
      <c r="C7" s="1" t="s">
        <v>47</v>
      </c>
      <c r="D7" s="1" t="s">
        <v>48</v>
      </c>
      <c r="E7" s="4">
        <v>22526</v>
      </c>
      <c r="F7" s="1"/>
      <c r="G7" s="6"/>
      <c r="H7" s="1"/>
      <c r="K7" s="7" t="s">
        <v>47</v>
      </c>
      <c r="L7" s="10">
        <v>0.05</v>
      </c>
      <c r="M7" s="1"/>
      <c r="N7" s="1"/>
      <c r="O7" s="1"/>
    </row>
    <row r="8" spans="1:15" x14ac:dyDescent="0.3">
      <c r="A8" s="1" t="s">
        <v>50</v>
      </c>
      <c r="B8" s="1" t="s">
        <v>51</v>
      </c>
      <c r="C8" s="1" t="s">
        <v>23</v>
      </c>
      <c r="D8" s="1" t="s">
        <v>52</v>
      </c>
      <c r="E8" s="4">
        <v>25714</v>
      </c>
      <c r="F8" s="1"/>
      <c r="G8" s="6"/>
      <c r="H8" s="1"/>
      <c r="K8" s="1"/>
      <c r="L8" s="1"/>
      <c r="M8" s="1"/>
      <c r="N8" s="1"/>
      <c r="O8" s="1"/>
    </row>
    <row r="9" spans="1:15" x14ac:dyDescent="0.3">
      <c r="A9" s="1" t="s">
        <v>55</v>
      </c>
      <c r="B9" s="1" t="s">
        <v>56</v>
      </c>
      <c r="C9" s="1" t="s">
        <v>25</v>
      </c>
      <c r="D9" s="1" t="s">
        <v>52</v>
      </c>
      <c r="E9" s="4">
        <v>24298</v>
      </c>
      <c r="F9" s="1"/>
      <c r="G9" s="6"/>
      <c r="H9" s="1"/>
      <c r="K9" s="1"/>
      <c r="L9" s="1"/>
      <c r="M9" s="1"/>
      <c r="N9" s="1"/>
      <c r="O9" s="1"/>
    </row>
    <row r="10" spans="1:15" x14ac:dyDescent="0.3">
      <c r="A10" s="1" t="s">
        <v>59</v>
      </c>
      <c r="B10" s="1" t="s">
        <v>60</v>
      </c>
      <c r="C10" s="1" t="s">
        <v>47</v>
      </c>
      <c r="D10" s="1" t="s">
        <v>48</v>
      </c>
      <c r="E10" s="4">
        <v>39875</v>
      </c>
      <c r="F10" s="1"/>
      <c r="G10" s="6"/>
      <c r="H10" s="1"/>
      <c r="I10" s="1"/>
      <c r="J10" s="1"/>
      <c r="K10" s="1"/>
      <c r="L10" s="1"/>
      <c r="M10" s="1"/>
      <c r="N10" s="1"/>
      <c r="O10" s="1"/>
    </row>
    <row r="11" spans="1:15" x14ac:dyDescent="0.3">
      <c r="A11" s="1" t="s">
        <v>63</v>
      </c>
      <c r="B11" s="1" t="s">
        <v>64</v>
      </c>
      <c r="C11" s="1" t="s">
        <v>23</v>
      </c>
      <c r="D11" s="1" t="s">
        <v>13</v>
      </c>
      <c r="E11" s="4">
        <v>24760</v>
      </c>
      <c r="F11" s="1"/>
      <c r="G11" s="6"/>
      <c r="H11" s="1"/>
      <c r="I11" s="1"/>
      <c r="J11" s="1"/>
      <c r="K11" s="7" t="s">
        <v>90</v>
      </c>
      <c r="L11" s="7"/>
      <c r="M11" s="1"/>
      <c r="N11" s="1"/>
      <c r="O11" s="1"/>
    </row>
    <row r="12" spans="1:15" x14ac:dyDescent="0.3">
      <c r="A12" s="1" t="s">
        <v>68</v>
      </c>
      <c r="B12" s="1" t="s">
        <v>69</v>
      </c>
      <c r="C12" s="1" t="s">
        <v>47</v>
      </c>
      <c r="D12" s="1" t="s">
        <v>52</v>
      </c>
      <c r="E12" s="4">
        <v>26148</v>
      </c>
      <c r="F12" s="1"/>
      <c r="G12" s="6"/>
      <c r="H12" s="1"/>
      <c r="I12" s="1"/>
      <c r="J12" s="1"/>
      <c r="K12" s="7">
        <v>20000</v>
      </c>
      <c r="L12" s="7" t="s">
        <v>93</v>
      </c>
      <c r="M12" s="1"/>
      <c r="N12" s="1"/>
      <c r="O12" s="1"/>
    </row>
    <row r="13" spans="1:15" x14ac:dyDescent="0.3">
      <c r="A13" s="1" t="s">
        <v>70</v>
      </c>
      <c r="B13" s="1" t="s">
        <v>71</v>
      </c>
      <c r="C13" s="1" t="s">
        <v>23</v>
      </c>
      <c r="D13" s="1" t="s">
        <v>52</v>
      </c>
      <c r="E13" s="4">
        <v>23326</v>
      </c>
      <c r="F13" s="1"/>
      <c r="G13" s="6"/>
      <c r="H13" s="1"/>
      <c r="I13" s="1"/>
      <c r="J13" s="1"/>
      <c r="K13" s="7">
        <v>30000</v>
      </c>
      <c r="L13" s="7" t="s">
        <v>103</v>
      </c>
      <c r="M13" s="1"/>
      <c r="N13" s="1"/>
      <c r="O13" s="1"/>
    </row>
    <row r="14" spans="1:15" x14ac:dyDescent="0.3">
      <c r="A14" s="1" t="s">
        <v>72</v>
      </c>
      <c r="B14" s="1" t="s">
        <v>73</v>
      </c>
      <c r="C14" s="1" t="s">
        <v>25</v>
      </c>
      <c r="D14" s="1" t="s">
        <v>13</v>
      </c>
      <c r="E14" s="4">
        <v>28379</v>
      </c>
      <c r="F14" s="1"/>
      <c r="G14" s="6"/>
      <c r="H14" s="1"/>
      <c r="I14" s="1"/>
      <c r="J14" s="1"/>
      <c r="K14" s="7">
        <v>40000</v>
      </c>
      <c r="L14" s="7" t="s">
        <v>94</v>
      </c>
      <c r="M14" s="1"/>
      <c r="N14" s="1"/>
      <c r="O14" s="1"/>
    </row>
    <row r="15" spans="1:15" x14ac:dyDescent="0.3">
      <c r="A15" s="1" t="s">
        <v>74</v>
      </c>
      <c r="B15" s="1" t="s">
        <v>75</v>
      </c>
      <c r="C15" s="1" t="s">
        <v>25</v>
      </c>
      <c r="D15" s="1" t="s">
        <v>52</v>
      </c>
      <c r="E15" s="4">
        <v>24611</v>
      </c>
      <c r="F15" s="1"/>
      <c r="G15" s="6"/>
      <c r="H15" s="1"/>
      <c r="I15" s="1"/>
      <c r="J15" s="1"/>
      <c r="K15" s="1"/>
      <c r="L15" s="1"/>
      <c r="M15" s="1"/>
      <c r="N15" s="1"/>
      <c r="O15" s="1"/>
    </row>
    <row r="16" spans="1:15" x14ac:dyDescent="0.3">
      <c r="A16" s="1" t="s">
        <v>76</v>
      </c>
      <c r="B16" s="1" t="s">
        <v>77</v>
      </c>
      <c r="C16" s="1" t="s">
        <v>25</v>
      </c>
      <c r="D16" s="1" t="s">
        <v>52</v>
      </c>
      <c r="E16" s="4">
        <v>35687</v>
      </c>
      <c r="F16" s="1"/>
      <c r="G16" s="6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 t="s">
        <v>78</v>
      </c>
      <c r="B17" s="1" t="s">
        <v>79</v>
      </c>
      <c r="C17" s="1" t="s">
        <v>47</v>
      </c>
      <c r="D17" s="1" t="s">
        <v>48</v>
      </c>
      <c r="E17" s="4">
        <v>33365</v>
      </c>
      <c r="F17" s="1"/>
      <c r="G17" s="6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 t="s">
        <v>80</v>
      </c>
      <c r="B18" s="1" t="s">
        <v>81</v>
      </c>
      <c r="C18" s="1" t="s">
        <v>47</v>
      </c>
      <c r="D18" s="1" t="s">
        <v>48</v>
      </c>
      <c r="E18" s="4">
        <v>44798</v>
      </c>
      <c r="F18" s="1"/>
      <c r="G18" s="6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 t="s">
        <v>82</v>
      </c>
      <c r="B19" s="1" t="s">
        <v>83</v>
      </c>
      <c r="C19" s="1" t="s">
        <v>37</v>
      </c>
      <c r="D19" s="1" t="s">
        <v>13</v>
      </c>
      <c r="E19" s="4">
        <v>32760</v>
      </c>
      <c r="F19" s="1"/>
      <c r="G19" s="6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 t="s">
        <v>84</v>
      </c>
      <c r="B20" s="1" t="s">
        <v>85</v>
      </c>
      <c r="C20" s="1" t="s">
        <v>32</v>
      </c>
      <c r="D20" s="1" t="s">
        <v>13</v>
      </c>
      <c r="E20" s="4">
        <v>40392</v>
      </c>
      <c r="F20" s="1"/>
      <c r="G20" s="6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 t="s">
        <v>86</v>
      </c>
      <c r="B21" s="1" t="s">
        <v>87</v>
      </c>
      <c r="C21" s="1" t="s">
        <v>47</v>
      </c>
      <c r="D21" s="1" t="s">
        <v>13</v>
      </c>
      <c r="E21" s="4">
        <v>33964</v>
      </c>
      <c r="F21" s="1"/>
      <c r="G21" s="6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 t="s">
        <v>88</v>
      </c>
      <c r="B22" s="1" t="s">
        <v>89</v>
      </c>
      <c r="C22" s="1" t="s">
        <v>25</v>
      </c>
      <c r="D22" s="1" t="s">
        <v>52</v>
      </c>
      <c r="E22" s="4">
        <v>34785</v>
      </c>
      <c r="F22" s="1"/>
      <c r="G22" s="6"/>
      <c r="H22" s="1"/>
      <c r="I22" s="1"/>
      <c r="J22" s="1"/>
      <c r="M22" s="1"/>
      <c r="N22" s="1"/>
      <c r="O22" s="1"/>
    </row>
    <row r="23" spans="1:15" x14ac:dyDescent="0.3">
      <c r="A23" s="1" t="s">
        <v>91</v>
      </c>
      <c r="B23" s="1" t="s">
        <v>92</v>
      </c>
      <c r="C23" s="1" t="s">
        <v>12</v>
      </c>
      <c r="D23" s="1" t="s">
        <v>31</v>
      </c>
      <c r="E23" s="4">
        <v>38302</v>
      </c>
      <c r="F23" s="1"/>
      <c r="G23" s="6"/>
      <c r="H23" s="1"/>
      <c r="I23" s="1"/>
      <c r="J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65609-CF2E-474A-9608-02E2DEFF3600}">
  <sheetPr>
    <tabColor theme="4"/>
  </sheetPr>
  <dimension ref="A1:H27"/>
  <sheetViews>
    <sheetView workbookViewId="0">
      <selection activeCell="K23" sqref="K23"/>
    </sheetView>
  </sheetViews>
  <sheetFormatPr defaultRowHeight="14.4" x14ac:dyDescent="0.3"/>
  <cols>
    <col min="4" max="4" width="10.44140625" bestFit="1" customWidth="1"/>
    <col min="7" max="7" width="10.44140625" customWidth="1"/>
    <col min="8" max="8" width="10.6640625" customWidth="1"/>
  </cols>
  <sheetData>
    <row r="1" spans="1:8" x14ac:dyDescent="0.3">
      <c r="A1" t="s">
        <v>202</v>
      </c>
      <c r="B1" t="s">
        <v>203</v>
      </c>
      <c r="C1" t="s">
        <v>101</v>
      </c>
      <c r="D1" t="s">
        <v>98</v>
      </c>
      <c r="E1" t="s">
        <v>214</v>
      </c>
      <c r="G1" t="s">
        <v>101</v>
      </c>
      <c r="H1" t="s">
        <v>98</v>
      </c>
    </row>
    <row r="2" spans="1:8" x14ac:dyDescent="0.3">
      <c r="A2" t="s">
        <v>204</v>
      </c>
      <c r="B2">
        <v>200</v>
      </c>
      <c r="C2" t="s">
        <v>99</v>
      </c>
      <c r="G2" t="s">
        <v>99</v>
      </c>
      <c r="H2">
        <v>1.27</v>
      </c>
    </row>
    <row r="3" spans="1:8" x14ac:dyDescent="0.3">
      <c r="A3" t="s">
        <v>205</v>
      </c>
      <c r="B3">
        <v>280</v>
      </c>
      <c r="C3" t="s">
        <v>152</v>
      </c>
      <c r="G3" t="s">
        <v>152</v>
      </c>
      <c r="H3">
        <v>0.73</v>
      </c>
    </row>
    <row r="4" spans="1:8" x14ac:dyDescent="0.3">
      <c r="A4" t="s">
        <v>206</v>
      </c>
      <c r="B4">
        <v>40000</v>
      </c>
      <c r="C4" t="s">
        <v>212</v>
      </c>
      <c r="G4" t="s">
        <v>212</v>
      </c>
      <c r="H4">
        <v>6.3E-3</v>
      </c>
    </row>
    <row r="5" spans="1:8" x14ac:dyDescent="0.3">
      <c r="A5" t="s">
        <v>207</v>
      </c>
      <c r="B5">
        <v>205</v>
      </c>
      <c r="C5" t="s">
        <v>99</v>
      </c>
    </row>
    <row r="6" spans="1:8" x14ac:dyDescent="0.3">
      <c r="A6" t="s">
        <v>208</v>
      </c>
      <c r="B6">
        <v>180</v>
      </c>
      <c r="C6" t="s">
        <v>152</v>
      </c>
    </row>
    <row r="7" spans="1:8" x14ac:dyDescent="0.3">
      <c r="A7" t="s">
        <v>209</v>
      </c>
      <c r="B7">
        <v>13000</v>
      </c>
      <c r="C7" t="s">
        <v>212</v>
      </c>
    </row>
    <row r="8" spans="1:8" x14ac:dyDescent="0.3">
      <c r="A8" t="s">
        <v>210</v>
      </c>
      <c r="B8">
        <v>40</v>
      </c>
      <c r="C8" t="s">
        <v>99</v>
      </c>
    </row>
    <row r="9" spans="1:8" x14ac:dyDescent="0.3">
      <c r="A9" t="s">
        <v>211</v>
      </c>
      <c r="B9">
        <v>25</v>
      </c>
      <c r="C9" t="s">
        <v>152</v>
      </c>
    </row>
    <row r="17" spans="1:5" x14ac:dyDescent="0.3">
      <c r="A17" s="11" t="s">
        <v>213</v>
      </c>
    </row>
    <row r="19" spans="1:5" x14ac:dyDescent="0.3">
      <c r="A19" t="s">
        <v>202</v>
      </c>
      <c r="B19" t="s">
        <v>203</v>
      </c>
      <c r="C19" t="s">
        <v>101</v>
      </c>
      <c r="D19" t="s">
        <v>98</v>
      </c>
      <c r="E19" t="s">
        <v>214</v>
      </c>
    </row>
    <row r="20" spans="1:5" x14ac:dyDescent="0.3">
      <c r="A20" t="s">
        <v>204</v>
      </c>
      <c r="B20">
        <v>200</v>
      </c>
      <c r="C20" t="s">
        <v>99</v>
      </c>
      <c r="D20">
        <f>VLOOKUP(C20,ex_rate[],2,0)</f>
        <v>1.27</v>
      </c>
      <c r="E20">
        <f>D20*B20</f>
        <v>254</v>
      </c>
    </row>
    <row r="21" spans="1:5" x14ac:dyDescent="0.3">
      <c r="A21" t="s">
        <v>205</v>
      </c>
      <c r="B21">
        <v>280</v>
      </c>
      <c r="C21" t="s">
        <v>152</v>
      </c>
      <c r="D21">
        <f>VLOOKUP(C21,ex_rate[],2,0)</f>
        <v>0.73</v>
      </c>
      <c r="E21">
        <f t="shared" ref="E21:E27" si="0">D21*B21</f>
        <v>204.4</v>
      </c>
    </row>
    <row r="22" spans="1:5" x14ac:dyDescent="0.3">
      <c r="A22" t="s">
        <v>206</v>
      </c>
      <c r="B22">
        <v>40000</v>
      </c>
      <c r="C22" t="s">
        <v>212</v>
      </c>
      <c r="D22">
        <f>VLOOKUP(C22,ex_rate[],2,0)</f>
        <v>6.3E-3</v>
      </c>
      <c r="E22">
        <f t="shared" si="0"/>
        <v>252</v>
      </c>
    </row>
    <row r="23" spans="1:5" x14ac:dyDescent="0.3">
      <c r="A23" t="s">
        <v>207</v>
      </c>
      <c r="B23">
        <v>205</v>
      </c>
      <c r="C23" t="s">
        <v>99</v>
      </c>
      <c r="D23">
        <f>VLOOKUP(C23,ex_rate[],2,0)</f>
        <v>1.27</v>
      </c>
      <c r="E23">
        <f t="shared" si="0"/>
        <v>260.35000000000002</v>
      </c>
    </row>
    <row r="24" spans="1:5" x14ac:dyDescent="0.3">
      <c r="A24" t="s">
        <v>208</v>
      </c>
      <c r="B24">
        <v>180</v>
      </c>
      <c r="C24" t="s">
        <v>152</v>
      </c>
      <c r="D24">
        <f>VLOOKUP(C24,ex_rate[],2,0)</f>
        <v>0.73</v>
      </c>
      <c r="E24">
        <f t="shared" si="0"/>
        <v>131.4</v>
      </c>
    </row>
    <row r="25" spans="1:5" x14ac:dyDescent="0.3">
      <c r="A25" t="s">
        <v>209</v>
      </c>
      <c r="B25">
        <v>13000</v>
      </c>
      <c r="C25" t="s">
        <v>212</v>
      </c>
      <c r="D25">
        <f>VLOOKUP(C25,ex_rate[],2,0)</f>
        <v>6.3E-3</v>
      </c>
      <c r="E25">
        <f t="shared" si="0"/>
        <v>81.900000000000006</v>
      </c>
    </row>
    <row r="26" spans="1:5" x14ac:dyDescent="0.3">
      <c r="A26" t="s">
        <v>210</v>
      </c>
      <c r="B26">
        <v>40</v>
      </c>
      <c r="C26" t="s">
        <v>99</v>
      </c>
      <c r="D26">
        <f>VLOOKUP(C26,ex_rate[],2,0)</f>
        <v>1.27</v>
      </c>
      <c r="E26">
        <f t="shared" si="0"/>
        <v>50.8</v>
      </c>
    </row>
    <row r="27" spans="1:5" x14ac:dyDescent="0.3">
      <c r="A27" t="s">
        <v>211</v>
      </c>
      <c r="B27">
        <v>25</v>
      </c>
      <c r="C27" t="s">
        <v>152</v>
      </c>
      <c r="D27">
        <f>VLOOKUP(C27,ex_rate[],2,0)</f>
        <v>0.73</v>
      </c>
      <c r="E27">
        <f t="shared" si="0"/>
        <v>18.25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F067-F2F9-49F5-B8B3-91852578A699}">
  <dimension ref="A1:N30"/>
  <sheetViews>
    <sheetView workbookViewId="0">
      <selection activeCell="F1" sqref="F1:H1"/>
    </sheetView>
  </sheetViews>
  <sheetFormatPr defaultColWidth="8.88671875" defaultRowHeight="14.4" x14ac:dyDescent="0.3"/>
  <cols>
    <col min="1" max="1" width="10.109375" bestFit="1" customWidth="1"/>
    <col min="2" max="2" width="9.6640625" bestFit="1" customWidth="1"/>
    <col min="3" max="3" width="11.6640625" bestFit="1" customWidth="1"/>
    <col min="4" max="4" width="10.33203125" bestFit="1" customWidth="1"/>
    <col min="5" max="5" width="7.44140625" bestFit="1" customWidth="1"/>
    <col min="6" max="6" width="22.109375" customWidth="1"/>
    <col min="7" max="7" width="10.33203125" bestFit="1" customWidth="1"/>
    <col min="8" max="8" width="20.33203125" customWidth="1"/>
    <col min="9" max="9" width="11.6640625" bestFit="1" customWidth="1"/>
    <col min="10" max="10" width="6" bestFit="1" customWidth="1"/>
    <col min="11" max="11" width="13" customWidth="1"/>
  </cols>
  <sheetData>
    <row r="1" spans="1:14" ht="43.2" x14ac:dyDescent="0.3">
      <c r="F1" s="8" t="s">
        <v>198</v>
      </c>
      <c r="G1" s="8" t="s">
        <v>199</v>
      </c>
      <c r="H1" s="8" t="s">
        <v>200</v>
      </c>
    </row>
    <row r="2" spans="1:14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90</v>
      </c>
      <c r="I2" s="1"/>
      <c r="J2" s="1"/>
      <c r="K2" s="7" t="s">
        <v>2</v>
      </c>
      <c r="L2" s="7" t="s">
        <v>197</v>
      </c>
      <c r="M2" s="1"/>
      <c r="N2" s="1"/>
    </row>
    <row r="3" spans="1:14" x14ac:dyDescent="0.3">
      <c r="A3" s="1" t="s">
        <v>10</v>
      </c>
      <c r="B3" s="1" t="s">
        <v>11</v>
      </c>
      <c r="C3" s="1" t="s">
        <v>12</v>
      </c>
      <c r="D3" s="1" t="s">
        <v>13</v>
      </c>
      <c r="E3" s="4">
        <v>35580</v>
      </c>
      <c r="F3" s="1"/>
      <c r="G3" s="1"/>
      <c r="H3" s="1"/>
      <c r="I3" s="1"/>
      <c r="J3" s="1"/>
      <c r="K3" s="7" t="s">
        <v>12</v>
      </c>
      <c r="L3" s="10">
        <v>2.5000000000000001E-2</v>
      </c>
      <c r="M3" s="1"/>
      <c r="N3" s="1"/>
    </row>
    <row r="4" spans="1:14" x14ac:dyDescent="0.3">
      <c r="A4" s="1" t="s">
        <v>21</v>
      </c>
      <c r="B4" s="1" t="s">
        <v>22</v>
      </c>
      <c r="C4" s="1" t="s">
        <v>23</v>
      </c>
      <c r="D4" s="1" t="s">
        <v>24</v>
      </c>
      <c r="E4" s="4">
        <v>32144</v>
      </c>
      <c r="F4" s="1"/>
      <c r="G4" s="1"/>
      <c r="H4" s="1"/>
      <c r="K4" s="7" t="s">
        <v>25</v>
      </c>
      <c r="L4" s="10">
        <v>0.03</v>
      </c>
      <c r="M4" s="1"/>
      <c r="N4" s="1"/>
    </row>
    <row r="5" spans="1:14" x14ac:dyDescent="0.3">
      <c r="A5" s="1" t="s">
        <v>29</v>
      </c>
      <c r="B5" s="1" t="s">
        <v>30</v>
      </c>
      <c r="C5" s="1" t="s">
        <v>12</v>
      </c>
      <c r="D5" s="1" t="s">
        <v>31</v>
      </c>
      <c r="E5" s="4">
        <v>21845</v>
      </c>
      <c r="F5" s="1"/>
      <c r="G5" s="1"/>
      <c r="H5" s="1"/>
      <c r="K5" s="7" t="s">
        <v>32</v>
      </c>
      <c r="L5" s="10">
        <v>3.5000000000000003E-2</v>
      </c>
      <c r="M5" s="1"/>
      <c r="N5" s="1"/>
    </row>
    <row r="6" spans="1:14" x14ac:dyDescent="0.3">
      <c r="A6" s="1" t="s">
        <v>35</v>
      </c>
      <c r="B6" s="1" t="s">
        <v>36</v>
      </c>
      <c r="C6" s="1" t="s">
        <v>37</v>
      </c>
      <c r="D6" s="1" t="s">
        <v>13</v>
      </c>
      <c r="E6" s="4">
        <v>33758</v>
      </c>
      <c r="F6" s="1"/>
      <c r="G6" s="1"/>
      <c r="H6" s="1"/>
      <c r="K6" s="7" t="s">
        <v>37</v>
      </c>
      <c r="L6" s="10">
        <v>0.04</v>
      </c>
      <c r="M6" s="1"/>
      <c r="N6" s="1"/>
    </row>
    <row r="7" spans="1:14" x14ac:dyDescent="0.3">
      <c r="A7" s="1" t="s">
        <v>40</v>
      </c>
      <c r="B7" s="1" t="s">
        <v>41</v>
      </c>
      <c r="C7" s="1" t="s">
        <v>37</v>
      </c>
      <c r="D7" s="1" t="s">
        <v>42</v>
      </c>
      <c r="E7" s="4">
        <v>38312</v>
      </c>
      <c r="F7" s="1"/>
      <c r="G7" s="1"/>
      <c r="H7" s="1"/>
      <c r="K7" s="7" t="s">
        <v>23</v>
      </c>
      <c r="L7" s="10">
        <v>4.4999999999999998E-2</v>
      </c>
      <c r="M7" s="1"/>
      <c r="N7" s="1"/>
    </row>
    <row r="8" spans="1:14" x14ac:dyDescent="0.3">
      <c r="A8" s="1" t="s">
        <v>45</v>
      </c>
      <c r="B8" s="1" t="s">
        <v>46</v>
      </c>
      <c r="C8" s="1" t="s">
        <v>47</v>
      </c>
      <c r="D8" s="1" t="s">
        <v>48</v>
      </c>
      <c r="E8" s="4">
        <v>22526</v>
      </c>
      <c r="F8" s="1"/>
      <c r="G8" s="1"/>
      <c r="H8" s="1"/>
      <c r="K8" s="7" t="s">
        <v>47</v>
      </c>
      <c r="L8" s="10">
        <v>0.05</v>
      </c>
      <c r="M8" s="1"/>
      <c r="N8" s="1"/>
    </row>
    <row r="9" spans="1:14" x14ac:dyDescent="0.3">
      <c r="A9" s="1" t="s">
        <v>50</v>
      </c>
      <c r="B9" s="1" t="s">
        <v>51</v>
      </c>
      <c r="C9" s="1" t="s">
        <v>23</v>
      </c>
      <c r="D9" s="1" t="s">
        <v>52</v>
      </c>
      <c r="E9" s="4">
        <v>25714</v>
      </c>
      <c r="F9" s="1"/>
      <c r="G9" s="1"/>
      <c r="H9" s="1"/>
      <c r="K9" s="1"/>
      <c r="L9" s="1"/>
      <c r="M9" s="1"/>
      <c r="N9" s="1"/>
    </row>
    <row r="10" spans="1:14" x14ac:dyDescent="0.3">
      <c r="A10" s="1" t="s">
        <v>55</v>
      </c>
      <c r="B10" s="1" t="s">
        <v>56</v>
      </c>
      <c r="C10" s="1" t="s">
        <v>25</v>
      </c>
      <c r="D10" s="1" t="s">
        <v>52</v>
      </c>
      <c r="E10" s="4">
        <v>24298</v>
      </c>
      <c r="F10" s="1"/>
      <c r="G10" s="1"/>
      <c r="H10" s="1"/>
      <c r="K10" s="1"/>
      <c r="L10" s="1"/>
      <c r="M10" s="1"/>
      <c r="N10" s="1"/>
    </row>
    <row r="11" spans="1:14" x14ac:dyDescent="0.3">
      <c r="A11" s="1" t="s">
        <v>59</v>
      </c>
      <c r="B11" s="1" t="s">
        <v>60</v>
      </c>
      <c r="C11" s="1" t="s">
        <v>47</v>
      </c>
      <c r="D11" s="1" t="s">
        <v>48</v>
      </c>
      <c r="E11" s="4">
        <v>39875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 t="s">
        <v>63</v>
      </c>
      <c r="B12" s="1" t="s">
        <v>64</v>
      </c>
      <c r="C12" s="1" t="s">
        <v>23</v>
      </c>
      <c r="D12" s="1" t="s">
        <v>13</v>
      </c>
      <c r="E12" s="4">
        <v>24760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 t="s">
        <v>68</v>
      </c>
      <c r="B13" s="1" t="s">
        <v>69</v>
      </c>
      <c r="C13" s="1" t="s">
        <v>47</v>
      </c>
      <c r="D13" s="1" t="s">
        <v>52</v>
      </c>
      <c r="E13" s="4">
        <v>26148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 t="s">
        <v>70</v>
      </c>
      <c r="B14" s="1" t="s">
        <v>71</v>
      </c>
      <c r="C14" s="1" t="s">
        <v>23</v>
      </c>
      <c r="D14" s="1" t="s">
        <v>52</v>
      </c>
      <c r="E14" s="4">
        <v>23326</v>
      </c>
      <c r="F14" s="1"/>
      <c r="G14" s="1"/>
      <c r="H14" s="1"/>
      <c r="I14" s="1"/>
      <c r="J14" s="1"/>
      <c r="K14" s="7" t="s">
        <v>195</v>
      </c>
      <c r="L14" s="7" t="s">
        <v>196</v>
      </c>
      <c r="M14" s="1"/>
      <c r="N14" s="1"/>
    </row>
    <row r="15" spans="1:14" x14ac:dyDescent="0.3">
      <c r="A15" s="1" t="s">
        <v>72</v>
      </c>
      <c r="B15" s="1" t="s">
        <v>73</v>
      </c>
      <c r="C15" s="1" t="s">
        <v>25</v>
      </c>
      <c r="D15" s="1" t="s">
        <v>13</v>
      </c>
      <c r="E15" s="4">
        <v>28379</v>
      </c>
      <c r="F15" s="1"/>
      <c r="G15" s="1"/>
      <c r="H15" s="1"/>
      <c r="I15" s="1"/>
      <c r="J15" s="1"/>
      <c r="K15" s="7">
        <v>20000</v>
      </c>
      <c r="L15" s="7" t="s">
        <v>102</v>
      </c>
      <c r="M15" s="1"/>
      <c r="N15" s="1"/>
    </row>
    <row r="16" spans="1:14" x14ac:dyDescent="0.3">
      <c r="A16" s="1" t="s">
        <v>74</v>
      </c>
      <c r="B16" s="1" t="s">
        <v>75</v>
      </c>
      <c r="C16" s="1" t="s">
        <v>25</v>
      </c>
      <c r="D16" s="1" t="s">
        <v>52</v>
      </c>
      <c r="E16" s="4">
        <v>24611</v>
      </c>
      <c r="F16" s="1"/>
      <c r="G16" s="1"/>
      <c r="H16" s="1"/>
      <c r="I16" s="1"/>
      <c r="J16" s="1"/>
      <c r="K16" s="7">
        <v>30000</v>
      </c>
      <c r="L16" s="7" t="s">
        <v>103</v>
      </c>
      <c r="M16" s="1"/>
      <c r="N16" s="1"/>
    </row>
    <row r="17" spans="1:14" x14ac:dyDescent="0.3">
      <c r="A17" s="1" t="s">
        <v>76</v>
      </c>
      <c r="B17" s="1" t="s">
        <v>77</v>
      </c>
      <c r="C17" s="1" t="s">
        <v>25</v>
      </c>
      <c r="D17" s="1" t="s">
        <v>52</v>
      </c>
      <c r="E17" s="4">
        <v>35687</v>
      </c>
      <c r="F17" s="1"/>
      <c r="G17" s="1"/>
      <c r="H17" s="1"/>
      <c r="I17" s="1"/>
      <c r="J17" s="1"/>
      <c r="K17" s="7">
        <v>40000</v>
      </c>
      <c r="L17" s="7" t="s">
        <v>104</v>
      </c>
      <c r="M17" s="1"/>
      <c r="N17" s="1"/>
    </row>
    <row r="18" spans="1:14" x14ac:dyDescent="0.3">
      <c r="A18" s="1" t="s">
        <v>78</v>
      </c>
      <c r="B18" s="1" t="s">
        <v>79</v>
      </c>
      <c r="C18" s="1" t="s">
        <v>47</v>
      </c>
      <c r="D18" s="1" t="s">
        <v>48</v>
      </c>
      <c r="E18" s="4">
        <v>33365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 t="s">
        <v>80</v>
      </c>
      <c r="B19" s="1" t="s">
        <v>81</v>
      </c>
      <c r="C19" s="1" t="s">
        <v>47</v>
      </c>
      <c r="D19" s="1" t="s">
        <v>48</v>
      </c>
      <c r="E19" s="4">
        <v>34798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 t="s">
        <v>82</v>
      </c>
      <c r="B20" s="1" t="s">
        <v>83</v>
      </c>
      <c r="C20" s="1" t="s">
        <v>37</v>
      </c>
      <c r="D20" s="1" t="s">
        <v>13</v>
      </c>
      <c r="E20" s="4">
        <v>32760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 t="s">
        <v>84</v>
      </c>
      <c r="B21" s="1" t="s">
        <v>85</v>
      </c>
      <c r="C21" s="1" t="s">
        <v>32</v>
      </c>
      <c r="D21" s="1" t="s">
        <v>13</v>
      </c>
      <c r="E21" s="4">
        <v>30392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 t="s">
        <v>86</v>
      </c>
      <c r="B22" s="1" t="s">
        <v>87</v>
      </c>
      <c r="C22" s="1" t="s">
        <v>47</v>
      </c>
      <c r="D22" s="1" t="s">
        <v>13</v>
      </c>
      <c r="E22" s="4">
        <v>33964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 t="s">
        <v>88</v>
      </c>
      <c r="B23" s="1" t="s">
        <v>89</v>
      </c>
      <c r="C23" s="1" t="s">
        <v>25</v>
      </c>
      <c r="D23" s="1" t="s">
        <v>52</v>
      </c>
      <c r="E23" s="4">
        <v>34785</v>
      </c>
      <c r="F23" s="1"/>
      <c r="G23" s="1"/>
      <c r="H23" s="1"/>
      <c r="I23" s="1"/>
      <c r="J23" s="1"/>
      <c r="M23" s="1"/>
      <c r="N23" s="1"/>
    </row>
    <row r="24" spans="1:14" x14ac:dyDescent="0.3">
      <c r="A24" s="1" t="s">
        <v>91</v>
      </c>
      <c r="B24" s="1" t="s">
        <v>92</v>
      </c>
      <c r="C24" s="1" t="s">
        <v>12</v>
      </c>
      <c r="D24" s="1" t="s">
        <v>31</v>
      </c>
      <c r="E24" s="4">
        <v>38302</v>
      </c>
      <c r="F24" s="1"/>
      <c r="G24" s="1"/>
      <c r="H24" s="1"/>
      <c r="I24" s="1"/>
      <c r="J24" s="1"/>
      <c r="M24" s="1"/>
      <c r="N24" s="1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M25" s="1"/>
      <c r="N25" s="1"/>
    </row>
    <row r="26" spans="1: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M26" s="1"/>
      <c r="N26" s="1"/>
    </row>
    <row r="27" spans="1: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F5AA-D9BE-4DCF-9620-43107E59D844}">
  <dimension ref="A1:Z29"/>
  <sheetViews>
    <sheetView topLeftCell="E13" workbookViewId="0">
      <selection activeCell="P27" sqref="P27:AB33"/>
    </sheetView>
  </sheetViews>
  <sheetFormatPr defaultColWidth="8.88671875" defaultRowHeight="14.4" x14ac:dyDescent="0.3"/>
  <cols>
    <col min="1" max="1" width="10.109375" bestFit="1" customWidth="1"/>
    <col min="2" max="2" width="9.6640625" bestFit="1" customWidth="1"/>
    <col min="3" max="3" width="11.6640625" bestFit="1" customWidth="1"/>
    <col min="4" max="4" width="10.33203125" bestFit="1" customWidth="1"/>
    <col min="5" max="5" width="7.44140625" bestFit="1" customWidth="1"/>
    <col min="6" max="6" width="10.33203125" customWidth="1"/>
    <col min="7" max="7" width="10.33203125" bestFit="1" customWidth="1"/>
    <col min="8" max="8" width="10.109375" bestFit="1" customWidth="1"/>
    <col min="9" max="9" width="11.6640625" bestFit="1" customWidth="1"/>
    <col min="10" max="10" width="6" bestFit="1" customWidth="1"/>
    <col min="11" max="11" width="12.33203125" bestFit="1" customWidth="1"/>
    <col min="16" max="16" width="15" bestFit="1" customWidth="1"/>
    <col min="17" max="17" width="8.6640625" bestFit="1" customWidth="1"/>
    <col min="18" max="18" width="8.109375" bestFit="1" customWidth="1"/>
    <col min="19" max="19" width="8" bestFit="1" customWidth="1"/>
    <col min="20" max="20" width="5.33203125" bestFit="1" customWidth="1"/>
    <col min="21" max="21" width="7.6640625" bestFit="1" customWidth="1"/>
    <col min="22" max="22" width="9.33203125" bestFit="1" customWidth="1"/>
    <col min="23" max="24" width="5" bestFit="1" customWidth="1"/>
    <col min="25" max="26" width="6" bestFit="1" customWidth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90</v>
      </c>
      <c r="I1" s="1"/>
      <c r="J1" s="1"/>
      <c r="K1" s="7" t="s">
        <v>7</v>
      </c>
      <c r="L1" s="7"/>
      <c r="M1" s="1"/>
      <c r="N1" s="1"/>
      <c r="O1" s="1"/>
      <c r="Y1" s="1"/>
      <c r="Z1" s="1"/>
    </row>
    <row r="2" spans="1:26" x14ac:dyDescent="0.3">
      <c r="A2" s="1" t="s">
        <v>10</v>
      </c>
      <c r="B2" s="1" t="s">
        <v>11</v>
      </c>
      <c r="C2" s="1" t="s">
        <v>12</v>
      </c>
      <c r="D2" s="1" t="s">
        <v>13</v>
      </c>
      <c r="E2" s="4">
        <v>35580</v>
      </c>
      <c r="F2" s="1">
        <f>VLOOKUP(C2,$K$2:$L$7,2,0)</f>
        <v>2.5000000000000001E-2</v>
      </c>
      <c r="G2" s="6">
        <f>E2+(E2*F2)</f>
        <v>36469.5</v>
      </c>
      <c r="H2" s="1" t="str">
        <f>VLOOKUP(G2,$K$23:$L$25,2,1)</f>
        <v>medium</v>
      </c>
      <c r="I2" s="1"/>
      <c r="J2" s="1"/>
      <c r="K2" s="7" t="s">
        <v>12</v>
      </c>
      <c r="L2" s="10">
        <v>2.5000000000000001E-2</v>
      </c>
      <c r="M2" s="1"/>
      <c r="N2" s="1"/>
      <c r="O2" s="1"/>
      <c r="Y2" s="1"/>
      <c r="Z2" s="1"/>
    </row>
    <row r="3" spans="1:26" x14ac:dyDescent="0.3">
      <c r="A3" s="1" t="s">
        <v>21</v>
      </c>
      <c r="B3" s="1" t="s">
        <v>22</v>
      </c>
      <c r="C3" s="1" t="s">
        <v>23</v>
      </c>
      <c r="D3" s="1" t="s">
        <v>24</v>
      </c>
      <c r="E3" s="4">
        <v>32144</v>
      </c>
      <c r="F3" s="1">
        <f t="shared" ref="F3:F23" si="0">VLOOKUP(C3,$K$2:$L$7,2,0)</f>
        <v>4.4999999999999998E-2</v>
      </c>
      <c r="G3" s="6">
        <f t="shared" ref="G3:G23" si="1">E3+(E3*F3)</f>
        <v>33590.480000000003</v>
      </c>
      <c r="H3" s="1" t="str">
        <f t="shared" ref="H3:H23" si="2">VLOOKUP(G3,$K$23:$L$25,2,1)</f>
        <v>medium</v>
      </c>
      <c r="K3" s="7" t="s">
        <v>25</v>
      </c>
      <c r="L3" s="10">
        <v>0.03</v>
      </c>
      <c r="M3" s="1"/>
      <c r="N3" s="1"/>
      <c r="O3" s="1"/>
      <c r="Y3" s="1"/>
      <c r="Z3" s="1"/>
    </row>
    <row r="4" spans="1:26" x14ac:dyDescent="0.3">
      <c r="A4" s="1" t="s">
        <v>29</v>
      </c>
      <c r="B4" s="1" t="s">
        <v>30</v>
      </c>
      <c r="C4" s="1" t="s">
        <v>12</v>
      </c>
      <c r="D4" s="1" t="s">
        <v>31</v>
      </c>
      <c r="E4" s="4">
        <v>21845</v>
      </c>
      <c r="F4" s="1">
        <f t="shared" si="0"/>
        <v>2.5000000000000001E-2</v>
      </c>
      <c r="G4" s="6">
        <f t="shared" si="1"/>
        <v>22391.125</v>
      </c>
      <c r="H4" s="1" t="str">
        <f t="shared" si="2"/>
        <v>low</v>
      </c>
      <c r="K4" s="7" t="s">
        <v>32</v>
      </c>
      <c r="L4" s="10">
        <v>3.5000000000000003E-2</v>
      </c>
      <c r="M4" s="1"/>
      <c r="N4" s="1"/>
      <c r="O4" s="1"/>
      <c r="Y4" s="1"/>
      <c r="Z4" s="1"/>
    </row>
    <row r="5" spans="1:26" x14ac:dyDescent="0.3">
      <c r="A5" s="1" t="s">
        <v>35</v>
      </c>
      <c r="B5" s="1" t="s">
        <v>36</v>
      </c>
      <c r="C5" s="1" t="s">
        <v>37</v>
      </c>
      <c r="D5" s="1" t="s">
        <v>13</v>
      </c>
      <c r="E5" s="4">
        <v>33758</v>
      </c>
      <c r="F5" s="1">
        <f t="shared" si="0"/>
        <v>0.04</v>
      </c>
      <c r="G5" s="6">
        <f t="shared" si="1"/>
        <v>35108.32</v>
      </c>
      <c r="H5" s="1" t="str">
        <f t="shared" si="2"/>
        <v>medium</v>
      </c>
      <c r="K5" s="7" t="s">
        <v>37</v>
      </c>
      <c r="L5" s="10">
        <v>0.04</v>
      </c>
      <c r="M5" s="1"/>
      <c r="N5" s="1"/>
      <c r="O5" s="1"/>
      <c r="Y5" s="1"/>
      <c r="Z5" s="1"/>
    </row>
    <row r="6" spans="1:26" x14ac:dyDescent="0.3">
      <c r="A6" s="1" t="s">
        <v>40</v>
      </c>
      <c r="B6" s="1" t="s">
        <v>41</v>
      </c>
      <c r="C6" s="1" t="s">
        <v>37</v>
      </c>
      <c r="D6" s="1" t="s">
        <v>42</v>
      </c>
      <c r="E6" s="4">
        <v>38312</v>
      </c>
      <c r="F6" s="1">
        <f t="shared" si="0"/>
        <v>0.04</v>
      </c>
      <c r="G6" s="6">
        <f t="shared" si="1"/>
        <v>39844.480000000003</v>
      </c>
      <c r="H6" s="1" t="str">
        <f t="shared" si="2"/>
        <v>medium</v>
      </c>
      <c r="K6" s="7" t="s">
        <v>23</v>
      </c>
      <c r="L6" s="10">
        <v>4.4999999999999998E-2</v>
      </c>
      <c r="M6" s="1"/>
      <c r="N6" s="1"/>
      <c r="O6" s="1"/>
      <c r="Y6" s="1"/>
      <c r="Z6" s="1"/>
    </row>
    <row r="7" spans="1:26" x14ac:dyDescent="0.3">
      <c r="A7" s="1" t="s">
        <v>45</v>
      </c>
      <c r="B7" s="1" t="s">
        <v>46</v>
      </c>
      <c r="C7" s="1" t="s">
        <v>47</v>
      </c>
      <c r="D7" s="1" t="s">
        <v>48</v>
      </c>
      <c r="E7" s="4">
        <v>22526</v>
      </c>
      <c r="F7" s="1">
        <f t="shared" si="0"/>
        <v>0.05</v>
      </c>
      <c r="G7" s="6">
        <f t="shared" si="1"/>
        <v>23652.3</v>
      </c>
      <c r="H7" s="1" t="str">
        <f t="shared" si="2"/>
        <v>low</v>
      </c>
      <c r="K7" s="7" t="s">
        <v>47</v>
      </c>
      <c r="L7" s="10">
        <v>0.05</v>
      </c>
      <c r="M7" s="1"/>
      <c r="N7" s="1"/>
      <c r="O7" s="1"/>
      <c r="Y7" s="1"/>
      <c r="Z7" s="1"/>
    </row>
    <row r="8" spans="1:26" x14ac:dyDescent="0.3">
      <c r="A8" s="1" t="s">
        <v>50</v>
      </c>
      <c r="B8" s="1" t="s">
        <v>51</v>
      </c>
      <c r="C8" s="1" t="s">
        <v>23</v>
      </c>
      <c r="D8" s="1" t="s">
        <v>52</v>
      </c>
      <c r="E8" s="4">
        <v>25714</v>
      </c>
      <c r="F8" s="1">
        <f t="shared" si="0"/>
        <v>4.4999999999999998E-2</v>
      </c>
      <c r="G8" s="6">
        <f t="shared" si="1"/>
        <v>26871.13</v>
      </c>
      <c r="H8" s="1" t="str">
        <f t="shared" si="2"/>
        <v>low</v>
      </c>
      <c r="K8" s="1"/>
      <c r="L8" s="1"/>
      <c r="M8" s="1"/>
      <c r="N8" s="1"/>
      <c r="O8" s="1"/>
      <c r="Y8" s="1"/>
      <c r="Z8" s="1"/>
    </row>
    <row r="9" spans="1:26" x14ac:dyDescent="0.3">
      <c r="A9" s="1" t="s">
        <v>55</v>
      </c>
      <c r="B9" s="1" t="s">
        <v>56</v>
      </c>
      <c r="C9" s="1" t="s">
        <v>25</v>
      </c>
      <c r="D9" s="1" t="s">
        <v>52</v>
      </c>
      <c r="E9" s="4">
        <v>24298</v>
      </c>
      <c r="F9" s="1">
        <f t="shared" si="0"/>
        <v>0.03</v>
      </c>
      <c r="G9" s="6">
        <f t="shared" si="1"/>
        <v>25026.94</v>
      </c>
      <c r="H9" s="1" t="str">
        <f t="shared" si="2"/>
        <v>low</v>
      </c>
      <c r="K9" s="1"/>
      <c r="L9" s="1"/>
      <c r="M9" s="1"/>
      <c r="N9" s="1"/>
      <c r="O9" s="1"/>
      <c r="Y9" s="1"/>
      <c r="Z9" s="1"/>
    </row>
    <row r="10" spans="1:26" x14ac:dyDescent="0.3">
      <c r="A10" s="1" t="s">
        <v>59</v>
      </c>
      <c r="B10" s="1" t="s">
        <v>60</v>
      </c>
      <c r="C10" s="1" t="s">
        <v>47</v>
      </c>
      <c r="D10" s="1" t="s">
        <v>48</v>
      </c>
      <c r="E10" s="4">
        <v>39875</v>
      </c>
      <c r="F10" s="1">
        <f t="shared" si="0"/>
        <v>0.05</v>
      </c>
      <c r="G10" s="6">
        <f t="shared" si="1"/>
        <v>41868.75</v>
      </c>
      <c r="H10" s="1" t="str">
        <f t="shared" si="2"/>
        <v>high</v>
      </c>
      <c r="I10" s="1"/>
      <c r="J10" s="1"/>
      <c r="K10" s="1"/>
      <c r="L10" s="1"/>
      <c r="M10" s="1"/>
      <c r="N10" s="1"/>
      <c r="O10" s="1"/>
      <c r="Y10" s="1"/>
      <c r="Z10" s="1"/>
    </row>
    <row r="11" spans="1:26" x14ac:dyDescent="0.3">
      <c r="A11" s="1" t="s">
        <v>63</v>
      </c>
      <c r="B11" s="1" t="s">
        <v>64</v>
      </c>
      <c r="C11" s="1" t="s">
        <v>23</v>
      </c>
      <c r="D11" s="1" t="s">
        <v>13</v>
      </c>
      <c r="E11" s="4">
        <v>24760</v>
      </c>
      <c r="F11" s="1">
        <f t="shared" si="0"/>
        <v>4.4999999999999998E-2</v>
      </c>
      <c r="G11" s="6">
        <f t="shared" si="1"/>
        <v>25874.2</v>
      </c>
      <c r="H11" s="1" t="str">
        <f t="shared" si="2"/>
        <v>low</v>
      </c>
      <c r="I11" s="1"/>
      <c r="J11" s="1"/>
      <c r="K11" s="1" t="s">
        <v>65</v>
      </c>
      <c r="L11" s="1"/>
      <c r="M11" s="1"/>
      <c r="N11" s="1"/>
      <c r="O11" s="1"/>
      <c r="Y11" s="1"/>
      <c r="Z11" s="1"/>
    </row>
    <row r="12" spans="1:26" x14ac:dyDescent="0.3">
      <c r="A12" s="1" t="s">
        <v>68</v>
      </c>
      <c r="B12" s="1" t="s">
        <v>69</v>
      </c>
      <c r="C12" s="1" t="s">
        <v>47</v>
      </c>
      <c r="D12" s="1" t="s">
        <v>52</v>
      </c>
      <c r="E12" s="4">
        <v>26148</v>
      </c>
      <c r="F12" s="1">
        <f t="shared" si="0"/>
        <v>0.05</v>
      </c>
      <c r="G12" s="6">
        <f t="shared" si="1"/>
        <v>27455.4</v>
      </c>
      <c r="H12" s="1" t="str">
        <f t="shared" si="2"/>
        <v>low</v>
      </c>
      <c r="I12" s="1"/>
      <c r="J12" s="1"/>
      <c r="K12" s="1" t="s">
        <v>0</v>
      </c>
      <c r="L12" s="1"/>
      <c r="M12" s="1"/>
      <c r="N12" s="1"/>
      <c r="O12" s="1"/>
      <c r="Y12" s="1"/>
      <c r="Z12" s="1"/>
    </row>
    <row r="13" spans="1:26" x14ac:dyDescent="0.3">
      <c r="A13" s="1" t="s">
        <v>70</v>
      </c>
      <c r="B13" s="1" t="s">
        <v>71</v>
      </c>
      <c r="C13" s="1" t="s">
        <v>23</v>
      </c>
      <c r="D13" s="1" t="s">
        <v>52</v>
      </c>
      <c r="E13" s="4">
        <v>23326</v>
      </c>
      <c r="F13" s="1">
        <f t="shared" si="0"/>
        <v>4.4999999999999998E-2</v>
      </c>
      <c r="G13" s="6">
        <f t="shared" si="1"/>
        <v>24375.67</v>
      </c>
      <c r="H13" s="1" t="str">
        <f t="shared" si="2"/>
        <v>low</v>
      </c>
      <c r="I13" s="1"/>
      <c r="J13" s="1"/>
      <c r="K13" s="1" t="s">
        <v>1</v>
      </c>
      <c r="L13" s="1"/>
      <c r="M13" s="1"/>
      <c r="N13" s="1"/>
      <c r="O13" s="1"/>
      <c r="Y13" s="1"/>
      <c r="Z13" s="1"/>
    </row>
    <row r="14" spans="1:26" x14ac:dyDescent="0.3">
      <c r="A14" s="1" t="s">
        <v>72</v>
      </c>
      <c r="B14" s="1" t="s">
        <v>73</v>
      </c>
      <c r="C14" s="1" t="s">
        <v>25</v>
      </c>
      <c r="D14" s="1" t="s">
        <v>13</v>
      </c>
      <c r="E14" s="4">
        <v>28379</v>
      </c>
      <c r="F14" s="1">
        <f t="shared" si="0"/>
        <v>0.03</v>
      </c>
      <c r="G14" s="6">
        <f t="shared" si="1"/>
        <v>29230.37</v>
      </c>
      <c r="H14" s="1" t="str">
        <f t="shared" si="2"/>
        <v>low</v>
      </c>
      <c r="I14" s="1"/>
      <c r="J14" s="1"/>
      <c r="K14" s="1" t="s">
        <v>2</v>
      </c>
      <c r="L14" s="1"/>
      <c r="M14" s="1"/>
      <c r="N14" s="1"/>
      <c r="O14" s="1"/>
      <c r="Y14" s="1"/>
      <c r="Z14" s="1"/>
    </row>
    <row r="15" spans="1:26" x14ac:dyDescent="0.3">
      <c r="A15" s="1" t="s">
        <v>74</v>
      </c>
      <c r="B15" s="1" t="s">
        <v>75</v>
      </c>
      <c r="C15" s="1" t="s">
        <v>25</v>
      </c>
      <c r="D15" s="1" t="s">
        <v>52</v>
      </c>
      <c r="E15" s="4">
        <v>24611</v>
      </c>
      <c r="F15" s="1">
        <f t="shared" si="0"/>
        <v>0.03</v>
      </c>
      <c r="G15" s="6">
        <f t="shared" si="1"/>
        <v>25349.33</v>
      </c>
      <c r="H15" s="1" t="str">
        <f t="shared" si="2"/>
        <v>low</v>
      </c>
      <c r="I15" s="1"/>
      <c r="J15" s="1"/>
      <c r="K15" s="1" t="s">
        <v>3</v>
      </c>
      <c r="L15" s="1"/>
      <c r="M15" s="1"/>
      <c r="N15" s="1"/>
      <c r="O15" s="1"/>
      <c r="Y15" s="1"/>
      <c r="Z15" s="1"/>
    </row>
    <row r="16" spans="1:26" x14ac:dyDescent="0.3">
      <c r="A16" s="1" t="s">
        <v>76</v>
      </c>
      <c r="B16" s="1" t="s">
        <v>77</v>
      </c>
      <c r="C16" s="1" t="s">
        <v>25</v>
      </c>
      <c r="D16" s="1" t="s">
        <v>52</v>
      </c>
      <c r="E16" s="4">
        <v>35687</v>
      </c>
      <c r="F16" s="1">
        <f t="shared" si="0"/>
        <v>0.03</v>
      </c>
      <c r="G16" s="6">
        <f t="shared" si="1"/>
        <v>36757.61</v>
      </c>
      <c r="H16" s="1" t="str">
        <f t="shared" si="2"/>
        <v>medium</v>
      </c>
      <c r="I16" s="1"/>
      <c r="J16" s="1"/>
      <c r="K16" s="1" t="s">
        <v>4</v>
      </c>
      <c r="L16" s="1"/>
      <c r="M16" s="1"/>
      <c r="N16" s="1"/>
      <c r="O16" s="1"/>
      <c r="Y16" s="1"/>
      <c r="Z16" s="1"/>
    </row>
    <row r="17" spans="1:26" x14ac:dyDescent="0.3">
      <c r="A17" s="1" t="s">
        <v>78</v>
      </c>
      <c r="B17" s="1" t="s">
        <v>79</v>
      </c>
      <c r="C17" s="1" t="s">
        <v>47</v>
      </c>
      <c r="D17" s="1" t="s">
        <v>48</v>
      </c>
      <c r="E17" s="4">
        <v>33365</v>
      </c>
      <c r="F17" s="1">
        <f t="shared" si="0"/>
        <v>0.05</v>
      </c>
      <c r="G17" s="6">
        <f t="shared" si="1"/>
        <v>35033.25</v>
      </c>
      <c r="H17" s="1" t="str">
        <f t="shared" si="2"/>
        <v>medium</v>
      </c>
      <c r="I17" s="1"/>
      <c r="J17" s="1"/>
      <c r="K17" s="1" t="s">
        <v>5</v>
      </c>
      <c r="L17" s="1"/>
      <c r="M17" s="1"/>
      <c r="N17" s="1"/>
      <c r="O17" s="1"/>
      <c r="Y17" s="1"/>
      <c r="Z17" s="1"/>
    </row>
    <row r="18" spans="1:26" x14ac:dyDescent="0.3">
      <c r="A18" s="1" t="s">
        <v>80</v>
      </c>
      <c r="B18" s="1" t="s">
        <v>81</v>
      </c>
      <c r="C18" s="1" t="s">
        <v>47</v>
      </c>
      <c r="D18" s="1" t="s">
        <v>48</v>
      </c>
      <c r="E18" s="4">
        <v>34798</v>
      </c>
      <c r="F18" s="1">
        <f t="shared" si="0"/>
        <v>0.05</v>
      </c>
      <c r="G18" s="6">
        <f t="shared" si="1"/>
        <v>36537.9</v>
      </c>
      <c r="H18" s="1" t="str">
        <f t="shared" si="2"/>
        <v>medium</v>
      </c>
      <c r="I18" s="1"/>
      <c r="J18" s="1"/>
      <c r="K18" s="1" t="s">
        <v>6</v>
      </c>
      <c r="L18" s="1"/>
      <c r="M18" s="1"/>
      <c r="N18" s="1"/>
      <c r="O18" s="1"/>
      <c r="Y18" s="1"/>
      <c r="Z18" s="1"/>
    </row>
    <row r="19" spans="1:26" x14ac:dyDescent="0.3">
      <c r="A19" s="1" t="s">
        <v>82</v>
      </c>
      <c r="B19" s="1" t="s">
        <v>83</v>
      </c>
      <c r="C19" s="1" t="s">
        <v>37</v>
      </c>
      <c r="D19" s="1" t="s">
        <v>13</v>
      </c>
      <c r="E19" s="4">
        <v>32760</v>
      </c>
      <c r="F19" s="1">
        <f t="shared" si="0"/>
        <v>0.04</v>
      </c>
      <c r="G19" s="6">
        <f t="shared" si="1"/>
        <v>34070.400000000001</v>
      </c>
      <c r="H19" s="1" t="str">
        <f t="shared" si="2"/>
        <v>medium</v>
      </c>
      <c r="I19" s="1"/>
      <c r="J19" s="1"/>
      <c r="K19" s="1"/>
      <c r="L19" s="1"/>
      <c r="M19" s="1"/>
      <c r="N19" s="1"/>
      <c r="O19" s="1"/>
      <c r="Y19" s="1"/>
      <c r="Z19" s="1"/>
    </row>
    <row r="20" spans="1:26" x14ac:dyDescent="0.3">
      <c r="A20" s="1" t="s">
        <v>84</v>
      </c>
      <c r="B20" s="1" t="s">
        <v>85</v>
      </c>
      <c r="C20" s="1" t="s">
        <v>32</v>
      </c>
      <c r="D20" s="1" t="s">
        <v>13</v>
      </c>
      <c r="E20" s="4">
        <v>30392</v>
      </c>
      <c r="F20" s="1">
        <f t="shared" si="0"/>
        <v>3.5000000000000003E-2</v>
      </c>
      <c r="G20" s="6">
        <f t="shared" si="1"/>
        <v>31455.72</v>
      </c>
      <c r="H20" s="1" t="str">
        <f t="shared" si="2"/>
        <v>medium</v>
      </c>
      <c r="I20" s="1"/>
      <c r="J20" s="1"/>
      <c r="K20" s="1"/>
      <c r="L20" s="1"/>
      <c r="M20" s="1"/>
      <c r="N20" s="1"/>
      <c r="O20" s="1"/>
      <c r="Y20" s="1"/>
      <c r="Z20" s="1"/>
    </row>
    <row r="21" spans="1:26" x14ac:dyDescent="0.3">
      <c r="A21" s="1" t="s">
        <v>86</v>
      </c>
      <c r="B21" s="1" t="s">
        <v>87</v>
      </c>
      <c r="C21" s="1" t="s">
        <v>47</v>
      </c>
      <c r="D21" s="1" t="s">
        <v>13</v>
      </c>
      <c r="E21" s="4">
        <v>33964</v>
      </c>
      <c r="F21" s="1">
        <f t="shared" si="0"/>
        <v>0.05</v>
      </c>
      <c r="G21" s="6">
        <f t="shared" si="1"/>
        <v>35662.199999999997</v>
      </c>
      <c r="H21" s="1" t="str">
        <f t="shared" si="2"/>
        <v>medium</v>
      </c>
      <c r="I21" s="1"/>
      <c r="J21" s="1"/>
      <c r="K21" s="1"/>
      <c r="L21" s="1"/>
      <c r="M21" s="1"/>
      <c r="N21" s="1"/>
      <c r="O21" s="1"/>
      <c r="Y21" s="1"/>
      <c r="Z21" s="1"/>
    </row>
    <row r="22" spans="1:26" x14ac:dyDescent="0.3">
      <c r="A22" s="1" t="s">
        <v>88</v>
      </c>
      <c r="B22" s="1" t="s">
        <v>89</v>
      </c>
      <c r="C22" s="1" t="s">
        <v>25</v>
      </c>
      <c r="D22" s="1" t="s">
        <v>52</v>
      </c>
      <c r="E22" s="4">
        <v>34785</v>
      </c>
      <c r="F22" s="1">
        <f t="shared" si="0"/>
        <v>0.03</v>
      </c>
      <c r="G22" s="6">
        <f t="shared" si="1"/>
        <v>35828.550000000003</v>
      </c>
      <c r="H22" s="1" t="str">
        <f t="shared" si="2"/>
        <v>medium</v>
      </c>
      <c r="I22" s="1"/>
      <c r="J22" s="1"/>
      <c r="K22" s="7" t="s">
        <v>90</v>
      </c>
      <c r="L22" s="7"/>
      <c r="M22" s="1"/>
      <c r="N22" s="1"/>
      <c r="O22" s="1"/>
      <c r="Y22" s="1"/>
      <c r="Z22" s="1"/>
    </row>
    <row r="23" spans="1:26" x14ac:dyDescent="0.3">
      <c r="A23" s="1" t="s">
        <v>91</v>
      </c>
      <c r="B23" s="1" t="s">
        <v>92</v>
      </c>
      <c r="C23" s="1" t="s">
        <v>12</v>
      </c>
      <c r="D23" s="1" t="s">
        <v>31</v>
      </c>
      <c r="E23" s="4">
        <v>38302</v>
      </c>
      <c r="F23" s="1">
        <f t="shared" si="0"/>
        <v>2.5000000000000001E-2</v>
      </c>
      <c r="G23" s="6">
        <f t="shared" si="1"/>
        <v>39259.550000000003</v>
      </c>
      <c r="H23" s="1" t="str">
        <f t="shared" si="2"/>
        <v>medium</v>
      </c>
      <c r="I23" s="1"/>
      <c r="J23" s="1"/>
      <c r="K23" s="7">
        <v>20000</v>
      </c>
      <c r="L23" s="7" t="s">
        <v>102</v>
      </c>
      <c r="M23" s="1"/>
      <c r="N23" s="1"/>
      <c r="O23" s="1"/>
      <c r="Y23" s="1"/>
      <c r="Z23" s="1"/>
    </row>
    <row r="24" spans="1:2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7">
        <v>30000</v>
      </c>
      <c r="L24" s="7" t="s">
        <v>103</v>
      </c>
      <c r="M24" s="1"/>
      <c r="N24" s="1"/>
      <c r="O24" s="1"/>
      <c r="Y24" s="1"/>
      <c r="Z24" s="1"/>
    </row>
    <row r="25" spans="1:2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7">
        <v>40000</v>
      </c>
      <c r="L25" s="7" t="s">
        <v>104</v>
      </c>
      <c r="M25" s="1"/>
      <c r="N25" s="1"/>
      <c r="O25" s="1"/>
      <c r="Y25" s="1"/>
      <c r="Z25" s="1"/>
    </row>
    <row r="26" spans="1:2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2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2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2B4E-B41A-463F-BD08-62DB079FBC43}">
  <dimension ref="A3:L33"/>
  <sheetViews>
    <sheetView workbookViewId="0">
      <selection activeCell="L29" sqref="L29"/>
    </sheetView>
  </sheetViews>
  <sheetFormatPr defaultRowHeight="14.4" x14ac:dyDescent="0.3"/>
  <cols>
    <col min="2" max="2" width="15" bestFit="1" customWidth="1"/>
    <col min="3" max="3" width="8.6640625" bestFit="1" customWidth="1"/>
    <col min="4" max="4" width="8.109375" bestFit="1" customWidth="1"/>
    <col min="5" max="5" width="8" bestFit="1" customWidth="1"/>
    <col min="6" max="6" width="5.33203125" bestFit="1" customWidth="1"/>
    <col min="7" max="7" width="7.6640625" bestFit="1" customWidth="1"/>
    <col min="8" max="8" width="9.33203125" bestFit="1" customWidth="1"/>
    <col min="9" max="10" width="5" bestFit="1" customWidth="1"/>
    <col min="11" max="12" width="6" bestFit="1" customWidth="1"/>
  </cols>
  <sheetData>
    <row r="3" spans="1:12" x14ac:dyDescent="0.3">
      <c r="B3" s="11" t="s">
        <v>201</v>
      </c>
    </row>
    <row r="4" spans="1:12" x14ac:dyDescent="0.3">
      <c r="A4" s="1"/>
      <c r="B4" s="18"/>
      <c r="C4" s="18"/>
      <c r="D4" s="18" t="s">
        <v>8</v>
      </c>
      <c r="E4" s="18"/>
      <c r="F4" s="18"/>
      <c r="G4" s="18" t="s">
        <v>9</v>
      </c>
      <c r="H4" s="18"/>
      <c r="I4" s="1"/>
      <c r="J4" s="1"/>
      <c r="K4" s="1"/>
      <c r="L4" s="1"/>
    </row>
    <row r="5" spans="1:12" x14ac:dyDescent="0.3">
      <c r="A5" s="1"/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"/>
      <c r="J5" s="1"/>
      <c r="K5" s="1"/>
      <c r="L5" s="1"/>
    </row>
    <row r="6" spans="1:12" x14ac:dyDescent="0.3">
      <c r="A6" s="1"/>
      <c r="B6" s="18" t="s">
        <v>26</v>
      </c>
      <c r="C6" s="18" t="s">
        <v>27</v>
      </c>
      <c r="D6" s="17"/>
      <c r="E6" s="18">
        <v>75</v>
      </c>
      <c r="F6" s="18">
        <v>0</v>
      </c>
      <c r="G6" s="17"/>
      <c r="H6" s="18" t="s">
        <v>28</v>
      </c>
      <c r="I6" s="1"/>
      <c r="J6" s="1"/>
      <c r="K6" s="1"/>
      <c r="L6" s="1"/>
    </row>
    <row r="7" spans="1:12" x14ac:dyDescent="0.3">
      <c r="A7" s="1"/>
      <c r="B7" s="18" t="s">
        <v>33</v>
      </c>
      <c r="C7" s="18" t="s">
        <v>34</v>
      </c>
      <c r="D7" s="17"/>
      <c r="E7" s="18">
        <v>4000</v>
      </c>
      <c r="F7" s="18">
        <v>0</v>
      </c>
      <c r="G7" s="17"/>
      <c r="H7" s="18" t="s">
        <v>28</v>
      </c>
      <c r="I7" s="1"/>
      <c r="J7" s="1"/>
      <c r="K7" s="1"/>
      <c r="L7" s="1"/>
    </row>
    <row r="8" spans="1:12" x14ac:dyDescent="0.3">
      <c r="A8" s="1"/>
      <c r="B8" s="18" t="s">
        <v>38</v>
      </c>
      <c r="C8" s="18" t="s">
        <v>39</v>
      </c>
      <c r="D8" s="17"/>
      <c r="E8" s="18">
        <v>20</v>
      </c>
      <c r="F8" s="18">
        <v>0</v>
      </c>
      <c r="G8" s="17"/>
      <c r="H8" s="18" t="s">
        <v>28</v>
      </c>
      <c r="I8" s="1"/>
      <c r="J8" s="1"/>
      <c r="K8" s="1"/>
      <c r="L8" s="1"/>
    </row>
    <row r="9" spans="1:12" x14ac:dyDescent="0.3">
      <c r="A9" s="1"/>
      <c r="B9" s="18" t="s">
        <v>43</v>
      </c>
      <c r="C9" s="18" t="s">
        <v>44</v>
      </c>
      <c r="D9" s="17"/>
      <c r="E9" s="18">
        <v>200</v>
      </c>
      <c r="F9" s="18">
        <v>0</v>
      </c>
      <c r="G9" s="17"/>
      <c r="H9" s="18" t="s">
        <v>28</v>
      </c>
      <c r="I9" s="1"/>
      <c r="J9" s="1"/>
      <c r="K9" s="1"/>
      <c r="L9" s="1"/>
    </row>
    <row r="10" spans="1:12" x14ac:dyDescent="0.3">
      <c r="A10" s="1"/>
      <c r="B10" s="18" t="s">
        <v>49</v>
      </c>
      <c r="C10" s="18" t="s">
        <v>27</v>
      </c>
      <c r="D10" s="17"/>
      <c r="E10" s="18">
        <v>2</v>
      </c>
      <c r="F10" s="18">
        <v>0</v>
      </c>
      <c r="G10" s="17"/>
      <c r="H10" s="18" t="s">
        <v>28</v>
      </c>
      <c r="I10" s="1"/>
      <c r="J10" s="1"/>
      <c r="K10" s="1"/>
      <c r="L10" s="1"/>
    </row>
    <row r="11" spans="1:12" x14ac:dyDescent="0.3">
      <c r="A11" s="1"/>
      <c r="B11" s="18" t="s">
        <v>53</v>
      </c>
      <c r="C11" s="18" t="s">
        <v>54</v>
      </c>
      <c r="D11" s="17"/>
      <c r="E11" s="18">
        <v>8000</v>
      </c>
      <c r="F11" s="18">
        <v>0</v>
      </c>
      <c r="G11" s="17"/>
      <c r="H11" s="18" t="s">
        <v>28</v>
      </c>
      <c r="I11" s="1"/>
      <c r="J11" s="1"/>
      <c r="K11" s="1"/>
      <c r="L11" s="1"/>
    </row>
    <row r="12" spans="1:12" x14ac:dyDescent="0.3">
      <c r="A12" s="1"/>
      <c r="B12" s="18" t="s">
        <v>57</v>
      </c>
      <c r="C12" s="18" t="s">
        <v>58</v>
      </c>
      <c r="D12" s="17"/>
      <c r="E12" s="18">
        <v>300</v>
      </c>
      <c r="F12" s="18">
        <v>0</v>
      </c>
      <c r="G12" s="17"/>
      <c r="H12" s="18" t="s">
        <v>28</v>
      </c>
      <c r="I12" s="1"/>
      <c r="J12" s="1"/>
      <c r="K12" s="1"/>
      <c r="L12" s="1"/>
    </row>
    <row r="13" spans="1:12" x14ac:dyDescent="0.3">
      <c r="A13" s="1"/>
      <c r="B13" s="18" t="s">
        <v>61</v>
      </c>
      <c r="C13" s="18" t="s">
        <v>62</v>
      </c>
      <c r="D13" s="17"/>
      <c r="E13" s="18">
        <v>10</v>
      </c>
      <c r="F13" s="18">
        <v>0</v>
      </c>
      <c r="G13" s="17"/>
      <c r="H13" s="18" t="s">
        <v>28</v>
      </c>
      <c r="I13" s="1"/>
      <c r="J13" s="1"/>
      <c r="K13" s="1"/>
      <c r="L13" s="1"/>
    </row>
    <row r="14" spans="1:12" x14ac:dyDescent="0.3">
      <c r="A14" s="1"/>
      <c r="B14" s="18" t="s">
        <v>66</v>
      </c>
      <c r="C14" s="18" t="s">
        <v>67</v>
      </c>
      <c r="D14" s="17"/>
      <c r="E14" s="18">
        <v>1</v>
      </c>
      <c r="F14" s="18">
        <v>0</v>
      </c>
      <c r="G14" s="17"/>
      <c r="H14" s="18" t="s">
        <v>28</v>
      </c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7" t="s">
        <v>202</v>
      </c>
      <c r="C19" s="7" t="s">
        <v>16</v>
      </c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7" t="s">
        <v>34</v>
      </c>
      <c r="C20" s="7">
        <v>54.99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7" t="s">
        <v>54</v>
      </c>
      <c r="C21" s="7">
        <v>125.99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7" t="s">
        <v>39</v>
      </c>
      <c r="C22" s="7">
        <v>99.99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7" t="s">
        <v>58</v>
      </c>
      <c r="C23" s="7">
        <v>33.979999999999997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7" t="s">
        <v>62</v>
      </c>
      <c r="C24" s="7">
        <v>63.99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7" t="s">
        <v>27</v>
      </c>
      <c r="C25" s="7">
        <v>169.99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7" t="s">
        <v>44</v>
      </c>
      <c r="C26" s="7">
        <v>44.99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7" t="s">
        <v>67</v>
      </c>
      <c r="C27" s="7">
        <v>54.75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7" t="s">
        <v>95</v>
      </c>
    </row>
    <row r="31" spans="1:12" x14ac:dyDescent="0.3">
      <c r="A31" s="1"/>
    </row>
    <row r="32" spans="1:12" x14ac:dyDescent="0.3">
      <c r="A32" s="1"/>
      <c r="B32" s="7" t="s">
        <v>96</v>
      </c>
      <c r="C32" s="7">
        <v>0</v>
      </c>
      <c r="D32" s="7">
        <v>400</v>
      </c>
      <c r="E32" s="7">
        <v>800</v>
      </c>
      <c r="F32" s="7">
        <v>1200</v>
      </c>
      <c r="G32" s="7">
        <v>1600</v>
      </c>
      <c r="H32" s="7">
        <v>2000</v>
      </c>
      <c r="I32" s="7">
        <v>5000</v>
      </c>
      <c r="J32" s="7">
        <v>8000</v>
      </c>
      <c r="K32" s="7">
        <v>12000</v>
      </c>
      <c r="L32" s="7">
        <v>16000</v>
      </c>
    </row>
    <row r="33" spans="2:12" x14ac:dyDescent="0.3">
      <c r="B33" s="7" t="s">
        <v>97</v>
      </c>
      <c r="C33" s="7">
        <v>0</v>
      </c>
      <c r="D33" s="7">
        <v>50</v>
      </c>
      <c r="E33" s="7">
        <v>60</v>
      </c>
      <c r="F33" s="7">
        <v>70</v>
      </c>
      <c r="G33" s="7">
        <v>80</v>
      </c>
      <c r="H33" s="7">
        <v>90</v>
      </c>
      <c r="I33" s="7">
        <v>100</v>
      </c>
      <c r="J33" s="7">
        <v>200</v>
      </c>
      <c r="K33" s="7">
        <v>300</v>
      </c>
      <c r="L33" s="7">
        <v>400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3B44-50F4-4E63-8F42-EA3B48280F10}">
  <dimension ref="A3:L33"/>
  <sheetViews>
    <sheetView tabSelected="1" workbookViewId="0">
      <selection activeCell="H6" sqref="H6:H14"/>
    </sheetView>
  </sheetViews>
  <sheetFormatPr defaultRowHeight="14.4" x14ac:dyDescent="0.3"/>
  <cols>
    <col min="2" max="2" width="15" bestFit="1" customWidth="1"/>
    <col min="3" max="3" width="8.6640625" bestFit="1" customWidth="1"/>
    <col min="4" max="4" width="8.109375" bestFit="1" customWidth="1"/>
    <col min="5" max="6" width="8" bestFit="1" customWidth="1"/>
    <col min="7" max="7" width="7.6640625" bestFit="1" customWidth="1"/>
    <col min="8" max="8" width="9.33203125" bestFit="1" customWidth="1"/>
    <col min="9" max="10" width="5" bestFit="1" customWidth="1"/>
    <col min="11" max="12" width="6" bestFit="1" customWidth="1"/>
  </cols>
  <sheetData>
    <row r="3" spans="1:12" x14ac:dyDescent="0.3">
      <c r="B3" s="11" t="s">
        <v>201</v>
      </c>
    </row>
    <row r="4" spans="1:12" x14ac:dyDescent="0.3">
      <c r="A4" s="1"/>
      <c r="B4" s="18"/>
      <c r="C4" s="18"/>
      <c r="D4" s="18" t="s">
        <v>8</v>
      </c>
      <c r="E4" s="18"/>
      <c r="F4" s="18"/>
      <c r="G4" s="18" t="s">
        <v>9</v>
      </c>
      <c r="H4" s="18"/>
      <c r="I4" s="1"/>
      <c r="J4" s="1"/>
      <c r="K4" s="1"/>
      <c r="L4" s="1"/>
    </row>
    <row r="5" spans="1:12" x14ac:dyDescent="0.3">
      <c r="A5" s="1"/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"/>
      <c r="J5" s="1"/>
      <c r="K5" s="1"/>
      <c r="L5" s="1"/>
    </row>
    <row r="6" spans="1:12" x14ac:dyDescent="0.3">
      <c r="A6" s="1"/>
      <c r="B6" s="18" t="s">
        <v>26</v>
      </c>
      <c r="C6" s="18" t="s">
        <v>27</v>
      </c>
      <c r="D6" s="17">
        <f>VLOOKUP(C6,$B$19:$C$27,2,0)</f>
        <v>169.99</v>
      </c>
      <c r="E6" s="18">
        <v>75</v>
      </c>
      <c r="F6" s="18">
        <f>D6*E6</f>
        <v>12749.25</v>
      </c>
      <c r="G6" s="17">
        <f t="shared" ref="G6:G14" si="0">HLOOKUP(E6,$B$32:$L$33,2,1)</f>
        <v>0</v>
      </c>
      <c r="H6" s="18">
        <f>F6+G6</f>
        <v>12749.25</v>
      </c>
      <c r="I6" s="1"/>
      <c r="J6" s="1"/>
      <c r="K6" s="1"/>
      <c r="L6" s="1"/>
    </row>
    <row r="7" spans="1:12" x14ac:dyDescent="0.3">
      <c r="A7" s="1"/>
      <c r="B7" s="18" t="s">
        <v>33</v>
      </c>
      <c r="C7" s="18" t="s">
        <v>34</v>
      </c>
      <c r="D7" s="17">
        <f t="shared" ref="D7:D14" si="1">VLOOKUP(C7,$B$19:$C$27,2,0)</f>
        <v>54.99</v>
      </c>
      <c r="E7" s="18">
        <v>4000</v>
      </c>
      <c r="F7" s="18">
        <f t="shared" ref="F7:F14" si="2">D7*E7</f>
        <v>219960</v>
      </c>
      <c r="G7" s="17">
        <f t="shared" si="0"/>
        <v>90</v>
      </c>
      <c r="H7" s="18">
        <f t="shared" ref="H7:H14" si="3">F7+G7</f>
        <v>220050</v>
      </c>
      <c r="I7" s="1"/>
      <c r="J7" s="1"/>
      <c r="K7" s="1"/>
      <c r="L7" s="1"/>
    </row>
    <row r="8" spans="1:12" x14ac:dyDescent="0.3">
      <c r="A8" s="1"/>
      <c r="B8" s="18" t="s">
        <v>38</v>
      </c>
      <c r="C8" s="18" t="s">
        <v>39</v>
      </c>
      <c r="D8" s="17">
        <f t="shared" si="1"/>
        <v>99.99</v>
      </c>
      <c r="E8" s="18">
        <v>20</v>
      </c>
      <c r="F8" s="18">
        <f t="shared" si="2"/>
        <v>1999.8</v>
      </c>
      <c r="G8" s="17">
        <f t="shared" si="0"/>
        <v>0</v>
      </c>
      <c r="H8" s="18">
        <f t="shared" si="3"/>
        <v>1999.8</v>
      </c>
      <c r="I8" s="1"/>
      <c r="J8" s="1"/>
      <c r="K8" s="1"/>
      <c r="L8" s="1"/>
    </row>
    <row r="9" spans="1:12" x14ac:dyDescent="0.3">
      <c r="A9" s="1"/>
      <c r="B9" s="18" t="s">
        <v>43</v>
      </c>
      <c r="C9" s="18" t="s">
        <v>44</v>
      </c>
      <c r="D9" s="17">
        <f t="shared" si="1"/>
        <v>44.99</v>
      </c>
      <c r="E9" s="18">
        <v>200</v>
      </c>
      <c r="F9" s="18">
        <f t="shared" si="2"/>
        <v>8998</v>
      </c>
      <c r="G9" s="17">
        <f t="shared" si="0"/>
        <v>0</v>
      </c>
      <c r="H9" s="18">
        <f t="shared" si="3"/>
        <v>8998</v>
      </c>
      <c r="I9" s="1"/>
      <c r="J9" s="1"/>
      <c r="K9" s="1"/>
      <c r="L9" s="1"/>
    </row>
    <row r="10" spans="1:12" x14ac:dyDescent="0.3">
      <c r="A10" s="1"/>
      <c r="B10" s="18" t="s">
        <v>49</v>
      </c>
      <c r="C10" s="18" t="s">
        <v>27</v>
      </c>
      <c r="D10" s="17">
        <f t="shared" si="1"/>
        <v>169.99</v>
      </c>
      <c r="E10" s="18">
        <v>2</v>
      </c>
      <c r="F10" s="18">
        <f t="shared" si="2"/>
        <v>339.98</v>
      </c>
      <c r="G10" s="17">
        <f t="shared" si="0"/>
        <v>0</v>
      </c>
      <c r="H10" s="18">
        <f t="shared" si="3"/>
        <v>339.98</v>
      </c>
      <c r="I10" s="1"/>
      <c r="J10" s="1"/>
      <c r="K10" s="1"/>
      <c r="L10" s="1"/>
    </row>
    <row r="11" spans="1:12" x14ac:dyDescent="0.3">
      <c r="A11" s="1"/>
      <c r="B11" s="18" t="s">
        <v>53</v>
      </c>
      <c r="C11" s="18" t="s">
        <v>54</v>
      </c>
      <c r="D11" s="17">
        <f t="shared" si="1"/>
        <v>125.99</v>
      </c>
      <c r="E11" s="18">
        <v>8000</v>
      </c>
      <c r="F11" s="18">
        <f t="shared" si="2"/>
        <v>1007920</v>
      </c>
      <c r="G11" s="17">
        <f t="shared" si="0"/>
        <v>200</v>
      </c>
      <c r="H11" s="18">
        <f t="shared" si="3"/>
        <v>1008120</v>
      </c>
      <c r="I11" s="1"/>
      <c r="J11" s="1"/>
      <c r="K11" s="1"/>
      <c r="L11" s="1"/>
    </row>
    <row r="12" spans="1:12" x14ac:dyDescent="0.3">
      <c r="A12" s="1"/>
      <c r="B12" s="18" t="s">
        <v>57</v>
      </c>
      <c r="C12" s="18" t="s">
        <v>58</v>
      </c>
      <c r="D12" s="17">
        <f t="shared" si="1"/>
        <v>33.979999999999997</v>
      </c>
      <c r="E12" s="18">
        <v>300</v>
      </c>
      <c r="F12" s="18">
        <f t="shared" si="2"/>
        <v>10193.999999999998</v>
      </c>
      <c r="G12" s="17">
        <f t="shared" si="0"/>
        <v>0</v>
      </c>
      <c r="H12" s="18">
        <f t="shared" si="3"/>
        <v>10193.999999999998</v>
      </c>
      <c r="I12" s="1"/>
      <c r="J12" s="1"/>
      <c r="K12" s="1"/>
      <c r="L12" s="1"/>
    </row>
    <row r="13" spans="1:12" x14ac:dyDescent="0.3">
      <c r="A13" s="1"/>
      <c r="B13" s="18" t="s">
        <v>61</v>
      </c>
      <c r="C13" s="18" t="s">
        <v>62</v>
      </c>
      <c r="D13" s="17">
        <f t="shared" si="1"/>
        <v>63.99</v>
      </c>
      <c r="E13" s="18">
        <v>10</v>
      </c>
      <c r="F13" s="18">
        <f t="shared" si="2"/>
        <v>639.9</v>
      </c>
      <c r="G13" s="17">
        <f t="shared" si="0"/>
        <v>0</v>
      </c>
      <c r="H13" s="18">
        <f t="shared" si="3"/>
        <v>639.9</v>
      </c>
      <c r="I13" s="1"/>
      <c r="J13" s="1"/>
      <c r="K13" s="1"/>
      <c r="L13" s="1"/>
    </row>
    <row r="14" spans="1:12" x14ac:dyDescent="0.3">
      <c r="A14" s="1"/>
      <c r="B14" s="18" t="s">
        <v>66</v>
      </c>
      <c r="C14" s="18" t="s">
        <v>67</v>
      </c>
      <c r="D14" s="17">
        <f t="shared" si="1"/>
        <v>54.75</v>
      </c>
      <c r="E14" s="18">
        <v>1</v>
      </c>
      <c r="F14" s="18">
        <f t="shared" si="2"/>
        <v>54.75</v>
      </c>
      <c r="G14" s="17">
        <f t="shared" si="0"/>
        <v>0</v>
      </c>
      <c r="H14" s="18">
        <f t="shared" si="3"/>
        <v>54.75</v>
      </c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7" t="s">
        <v>202</v>
      </c>
      <c r="C19" s="7" t="s">
        <v>16</v>
      </c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7" t="s">
        <v>34</v>
      </c>
      <c r="C20" s="7">
        <v>54.99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7" t="s">
        <v>54</v>
      </c>
      <c r="C21" s="7">
        <v>125.99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1"/>
      <c r="B22" s="7" t="s">
        <v>39</v>
      </c>
      <c r="C22" s="7">
        <v>99.99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1"/>
      <c r="B23" s="7" t="s">
        <v>58</v>
      </c>
      <c r="C23" s="7">
        <v>33.979999999999997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1"/>
      <c r="B24" s="7" t="s">
        <v>62</v>
      </c>
      <c r="C24" s="7">
        <v>63.99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1"/>
      <c r="B25" s="7" t="s">
        <v>27</v>
      </c>
      <c r="C25" s="7">
        <v>169.99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1"/>
      <c r="B26" s="7" t="s">
        <v>44</v>
      </c>
      <c r="C26" s="7">
        <v>44.99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7" t="s">
        <v>67</v>
      </c>
      <c r="C27" s="7">
        <v>54.75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7" t="s">
        <v>95</v>
      </c>
    </row>
    <row r="31" spans="1:12" x14ac:dyDescent="0.3">
      <c r="A31" s="1"/>
    </row>
    <row r="32" spans="1:12" x14ac:dyDescent="0.3">
      <c r="A32" s="1"/>
      <c r="B32" s="7" t="s">
        <v>96</v>
      </c>
      <c r="C32" s="7">
        <v>0</v>
      </c>
      <c r="D32" s="7">
        <v>400</v>
      </c>
      <c r="E32" s="7">
        <v>800</v>
      </c>
      <c r="F32" s="7">
        <v>1200</v>
      </c>
      <c r="G32" s="7">
        <v>1600</v>
      </c>
      <c r="H32" s="7">
        <v>2000</v>
      </c>
      <c r="I32" s="7">
        <v>5000</v>
      </c>
      <c r="J32" s="7">
        <v>8000</v>
      </c>
      <c r="K32" s="7">
        <v>12000</v>
      </c>
      <c r="L32" s="7">
        <v>16000</v>
      </c>
    </row>
    <row r="33" spans="2:12" x14ac:dyDescent="0.3">
      <c r="B33" s="7" t="s">
        <v>97</v>
      </c>
      <c r="C33" s="7">
        <v>0</v>
      </c>
      <c r="D33" s="7">
        <v>50</v>
      </c>
      <c r="E33" s="7">
        <v>60</v>
      </c>
      <c r="F33" s="7">
        <v>70</v>
      </c>
      <c r="G33" s="7">
        <v>80</v>
      </c>
      <c r="H33" s="7">
        <v>90</v>
      </c>
      <c r="I33" s="7">
        <v>100</v>
      </c>
      <c r="J33" s="7">
        <v>200</v>
      </c>
      <c r="K33" s="7">
        <v>300</v>
      </c>
      <c r="L33" s="7">
        <v>400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8d50c4-3bab-4714-b3f4-dec575589850">
      <Terms xmlns="http://schemas.microsoft.com/office/infopath/2007/PartnerControls"/>
    </lcf76f155ced4ddcb4097134ff3c332f>
    <TaxCatchAll xmlns="dfaad8eb-4956-4881-b397-e6e7c45fa7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A3622F2D64C40A010777774C0DC58" ma:contentTypeVersion="15" ma:contentTypeDescription="Create a new document." ma:contentTypeScope="" ma:versionID="378612048a1595e8f5fea9d5c8101b13">
  <xsd:schema xmlns:xsd="http://www.w3.org/2001/XMLSchema" xmlns:xs="http://www.w3.org/2001/XMLSchema" xmlns:p="http://schemas.microsoft.com/office/2006/metadata/properties" xmlns:ns2="aa8d50c4-3bab-4714-b3f4-dec575589850" xmlns:ns3="dfaad8eb-4956-4881-b397-e6e7c45fa7d6" targetNamespace="http://schemas.microsoft.com/office/2006/metadata/properties" ma:root="true" ma:fieldsID="f438dc547a97f748eedde2cbe957713e" ns2:_="" ns3:_="">
    <xsd:import namespace="aa8d50c4-3bab-4714-b3f4-dec575589850"/>
    <xsd:import namespace="dfaad8eb-4956-4881-b397-e6e7c45fa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d50c4-3bab-4714-b3f4-dec575589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3528fcf-1bec-47a0-9b03-eb4275800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ad8eb-4956-4881-b397-e6e7c45fa7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0c66c2-34a0-4a54-a72a-50a9e26c1a00}" ma:internalName="TaxCatchAll" ma:showField="CatchAllData" ma:web="dfaad8eb-4956-4881-b397-e6e7c45fa7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64320B-4F45-46D4-890E-1F0504B74818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73a73551-1977-4cd9-9af3-b05edf94bc27"/>
    <ds:schemaRef ds:uri="1fc46900-d5c2-4d83-ba88-0908499b8de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2D53B7-021F-4B2C-BD1F-9771A4EA64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5F7F6-8CCC-4736-855C-DAD96A3DF60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FDB07C9-F7FF-44A7-B092-7E80B50EFAB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Demo Vlookup</vt:lpstr>
      <vt:lpstr>Demo Hlookup</vt:lpstr>
      <vt:lpstr>Customer Lookup</vt:lpstr>
      <vt:lpstr>Demo vlookup and True</vt:lpstr>
      <vt:lpstr>Exercise 1</vt:lpstr>
      <vt:lpstr>Exercise 2</vt:lpstr>
      <vt:lpstr>Exercise 2 complete</vt:lpstr>
      <vt:lpstr>Exercise 3</vt:lpstr>
      <vt:lpstr>Exercise 3 complete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Reid</dc:creator>
  <cp:keywords/>
  <dc:description/>
  <cp:lastModifiedBy>Andrea Reid</cp:lastModifiedBy>
  <cp:revision/>
  <dcterms:created xsi:type="dcterms:W3CDTF">2024-03-12T11:43:56Z</dcterms:created>
  <dcterms:modified xsi:type="dcterms:W3CDTF">2024-07-12T10:53:10Z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0x010100E4FA3622F2D64C40A010777774C0DC58</vt:lpwstr>
  </property>
  <property fmtid="{D5CDD505-2E9C-101B-9397-08002B2CF9AE}" pid="3" name="_dlc_DocIdItemGuid">
    <vt:lpwstr>7bd31cc7-08cf-4f16-ac2e-646e0cacf1cb</vt:lpwstr>
  </property>
  <property fmtid="{D5CDD505-2E9C-101B-9397-08002B2CF9AE}" pid="4" name="Order">
    <vt:r8>1201000</vt:r8>
  </property>
</Properties>
</file>