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tables/table1.xml" ContentType="application/vnd.openxmlformats-officedocument.spreadsheetml.table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acatalyst.sharepoint.com/sites/AndiTraining/CMG/Excel workplace essentials/"/>
    </mc:Choice>
  </mc:AlternateContent>
  <xr:revisionPtr revIDLastSave="12" documentId="8_{DD1086C2-A66C-491E-88B1-91DB24B99887}" xr6:coauthVersionLast="47" xr6:coauthVersionMax="47" xr10:uidLastSave="{4B1E03C3-B3ED-4CDD-A254-85C0FC148F37}"/>
  <bookViews>
    <workbookView xWindow="-108" yWindow="-108" windowWidth="23256" windowHeight="12456" tabRatio="823" firstSheet="24" activeTab="24" xr2:uid="{153ADBB2-FEDE-48C3-8E48-725D13118B22}"/>
  </bookViews>
  <sheets>
    <sheet name="Demo Navigating" sheetId="1" r:id="rId1"/>
    <sheet name="Exercise 1" sheetId="2" r:id="rId2"/>
    <sheet name="Exercise 1 Advanced" sheetId="3" r:id="rId3"/>
    <sheet name="Demo calculations" sheetId="4" r:id="rId4"/>
    <sheet name="Exercise 2" sheetId="5" r:id="rId5"/>
    <sheet name="Exercise 2 adv" sheetId="6" r:id="rId6"/>
    <sheet name="Demo Functions" sheetId="30" r:id="rId7"/>
    <sheet name="Exercise 3" sheetId="31" r:id="rId8"/>
    <sheet name="Exercise 3 advanced" sheetId="32" r:id="rId9"/>
    <sheet name="Demo Absolute References" sheetId="7" r:id="rId10"/>
    <sheet name="Exercise 4" sheetId="26" r:id="rId11"/>
    <sheet name="Demo Formats" sheetId="33" r:id="rId12"/>
    <sheet name="Exercise 5" sheetId="9" r:id="rId13"/>
    <sheet name="Exercise 5 Advanced" sheetId="10" r:id="rId14"/>
    <sheet name="Demo autofill and copy" sheetId="11" r:id="rId15"/>
    <sheet name="Exercise 6" sheetId="12" r:id="rId16"/>
    <sheet name="Exercise 6 adv" sheetId="13" r:id="rId17"/>
    <sheet name="Tables Sorting and Filtering" sheetId="40" r:id="rId18"/>
    <sheet name="Exercise 7" sheetId="41" r:id="rId19"/>
    <sheet name="Demo text" sheetId="17" r:id="rId20"/>
    <sheet name="Exercise 8" sheetId="18" r:id="rId21"/>
    <sheet name="Exercise 8 Adv" sheetId="19" r:id="rId22"/>
    <sheet name="Demo Vlookup" sheetId="38" r:id="rId23"/>
    <sheet name="Exercise 9" sheetId="39" r:id="rId24"/>
    <sheet name="Demo Charts" sheetId="42" r:id="rId25"/>
    <sheet name="Exercise 10" sheetId="43" r:id="rId26"/>
    <sheet name="Demo Layout " sheetId="24" r:id="rId27"/>
    <sheet name="Importing and exporting" sheetId="35" r:id="rId28"/>
    <sheet name="Exercise 11" sheetId="25" r:id="rId29"/>
  </sheets>
  <definedNames>
    <definedName name="_xlnm._FilterDatabase" localSheetId="3" hidden="1">'Demo Functions'!$A$9:$D$25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40" l="1"/>
  <c r="B4" i="40"/>
  <c r="B5" i="40"/>
  <c r="B6" i="40"/>
  <c r="B7" i="40"/>
  <c r="B8" i="40"/>
  <c r="B9" i="40"/>
  <c r="B10" i="40"/>
  <c r="B11" i="40"/>
  <c r="B12" i="40"/>
  <c r="B13" i="40"/>
  <c r="B14" i="40"/>
  <c r="B15" i="40"/>
  <c r="B16" i="40"/>
  <c r="B17" i="40"/>
  <c r="B18" i="40"/>
  <c r="B19" i="40"/>
  <c r="B20" i="40"/>
  <c r="B21" i="40"/>
  <c r="B22" i="40"/>
  <c r="B23" i="40"/>
  <c r="L33" i="39"/>
  <c r="L32" i="39"/>
  <c r="L31" i="39"/>
  <c r="E98" i="33"/>
  <c r="E99" i="33"/>
  <c r="E100" i="33"/>
  <c r="E101" i="33"/>
  <c r="E102" i="33"/>
  <c r="E103" i="33"/>
  <c r="E104" i="33"/>
  <c r="E105" i="33"/>
  <c r="E106" i="33"/>
  <c r="E107" i="33"/>
  <c r="E108" i="33"/>
  <c r="E109" i="33"/>
  <c r="E110" i="33"/>
  <c r="E111" i="33"/>
  <c r="E112" i="33"/>
  <c r="E113" i="33"/>
  <c r="E114" i="33"/>
  <c r="E115" i="33"/>
  <c r="E116" i="33"/>
  <c r="E117" i="33"/>
  <c r="E97" i="33"/>
  <c r="J44" i="26"/>
  <c r="J45" i="26"/>
  <c r="J46" i="26"/>
  <c r="J47" i="26"/>
  <c r="J48" i="26"/>
  <c r="J49" i="26"/>
  <c r="J50" i="26"/>
  <c r="J51" i="26"/>
  <c r="J52" i="26"/>
  <c r="J53" i="26"/>
  <c r="J54" i="26"/>
  <c r="J55" i="26"/>
  <c r="J56" i="26"/>
  <c r="J57" i="26"/>
  <c r="J58" i="26"/>
  <c r="J59" i="26"/>
  <c r="J60" i="26"/>
  <c r="J61" i="26"/>
  <c r="J62" i="26"/>
  <c r="J63" i="26"/>
  <c r="J64" i="26"/>
  <c r="J65" i="26"/>
  <c r="J66" i="26"/>
  <c r="J67" i="26"/>
  <c r="J68" i="26"/>
  <c r="J69" i="26"/>
  <c r="J43" i="26"/>
  <c r="E44" i="26"/>
  <c r="E45" i="26"/>
  <c r="E46" i="26"/>
  <c r="E47" i="26"/>
  <c r="E48" i="26"/>
  <c r="E49" i="26"/>
  <c r="E50" i="26"/>
  <c r="E51" i="26"/>
  <c r="E52" i="26"/>
  <c r="E53" i="26"/>
  <c r="E54" i="26"/>
  <c r="E55" i="26"/>
  <c r="E56" i="26"/>
  <c r="E57" i="26"/>
  <c r="E58" i="26"/>
  <c r="E59" i="26"/>
  <c r="E60" i="26"/>
  <c r="E61" i="26"/>
  <c r="E62" i="26"/>
  <c r="E63" i="26"/>
  <c r="E64" i="26"/>
  <c r="E65" i="26"/>
  <c r="E66" i="26"/>
  <c r="E67" i="26"/>
  <c r="E68" i="26"/>
  <c r="E69" i="26"/>
  <c r="E43" i="26"/>
  <c r="E47" i="31"/>
  <c r="B47" i="31"/>
  <c r="E46" i="31"/>
  <c r="B46" i="31"/>
  <c r="E45" i="31"/>
  <c r="B45" i="31"/>
  <c r="E44" i="31"/>
  <c r="B44" i="31"/>
  <c r="E43" i="31"/>
  <c r="B43" i="31"/>
  <c r="H53" i="6"/>
  <c r="H54" i="6"/>
  <c r="H55" i="6"/>
  <c r="H52" i="6"/>
  <c r="G53" i="6"/>
  <c r="G54" i="6"/>
  <c r="G55" i="6"/>
  <c r="G52" i="6"/>
  <c r="E53" i="6"/>
  <c r="E54" i="6"/>
  <c r="E55" i="6"/>
  <c r="E52" i="6"/>
  <c r="G36" i="6"/>
  <c r="G37" i="6"/>
  <c r="G38" i="6"/>
  <c r="G39" i="6"/>
  <c r="G40" i="6"/>
  <c r="G41" i="6"/>
  <c r="G35" i="6"/>
  <c r="E36" i="6"/>
  <c r="E37" i="6"/>
  <c r="E38" i="6"/>
  <c r="E39" i="6"/>
  <c r="E40" i="6"/>
  <c r="E41" i="6"/>
  <c r="E35" i="6"/>
  <c r="C36" i="6"/>
  <c r="C37" i="6"/>
  <c r="C38" i="6"/>
  <c r="C39" i="6"/>
  <c r="C40" i="6"/>
  <c r="C41" i="6"/>
  <c r="C35" i="6"/>
  <c r="G39" i="18" l="1"/>
  <c r="G38" i="18"/>
  <c r="G37" i="18"/>
  <c r="G36" i="18"/>
  <c r="G35" i="18"/>
  <c r="B35" i="18"/>
  <c r="C35" i="18" s="1"/>
  <c r="G34" i="18"/>
  <c r="B34" i="18"/>
  <c r="C34" i="18" s="1"/>
  <c r="G33" i="18"/>
  <c r="B33" i="18"/>
  <c r="C33" i="18" s="1"/>
  <c r="G32" i="18"/>
  <c r="B32" i="18"/>
  <c r="C32" i="18" s="1"/>
  <c r="G31" i="18"/>
  <c r="B31" i="18"/>
  <c r="C31" i="18" s="1"/>
  <c r="G30" i="18"/>
  <c r="B30" i="18"/>
  <c r="C30" i="18" s="1"/>
  <c r="G29" i="18"/>
  <c r="B29" i="18"/>
  <c r="C29" i="18" s="1"/>
  <c r="G28" i="18"/>
  <c r="B28" i="18"/>
  <c r="C28" i="18" s="1"/>
  <c r="G27" i="18"/>
  <c r="B27" i="18"/>
  <c r="C27" i="18" s="1"/>
  <c r="G26" i="18"/>
  <c r="B26" i="18"/>
  <c r="C26" i="18" s="1"/>
  <c r="G25" i="18"/>
  <c r="B25" i="18"/>
  <c r="C25" i="18" s="1"/>
  <c r="E69" i="13"/>
  <c r="E68" i="13"/>
  <c r="E67" i="13"/>
  <c r="E66" i="13"/>
  <c r="E65" i="13"/>
  <c r="E64" i="13"/>
  <c r="E63" i="13"/>
  <c r="E62" i="13"/>
  <c r="E61" i="13"/>
  <c r="E60" i="13"/>
  <c r="E59" i="13"/>
  <c r="E58" i="13"/>
  <c r="E57" i="13"/>
  <c r="E56" i="13"/>
  <c r="E55" i="13"/>
  <c r="E54" i="13"/>
  <c r="E53" i="13"/>
  <c r="E52" i="13"/>
  <c r="E51" i="13"/>
  <c r="E50" i="13"/>
  <c r="E49" i="13"/>
  <c r="E48" i="13"/>
  <c r="E47" i="13"/>
  <c r="E46" i="13"/>
  <c r="E45" i="13"/>
  <c r="E44" i="13"/>
  <c r="E43" i="13"/>
  <c r="E42" i="13"/>
  <c r="E41" i="13"/>
  <c r="P8" i="11"/>
  <c r="O8" i="11"/>
  <c r="N8" i="11"/>
  <c r="M8" i="11"/>
  <c r="L8" i="11"/>
  <c r="Q7" i="11"/>
  <c r="Q6" i="11"/>
  <c r="Q5" i="11"/>
  <c r="Q8" i="11" s="1"/>
  <c r="Q4" i="11"/>
  <c r="Q3" i="11"/>
  <c r="D30" i="5"/>
  <c r="D29" i="5"/>
  <c r="D28" i="5"/>
  <c r="D27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00BBF92-BA14-482E-92D8-76ABF7539F48}" keepAlive="1" name="Query - Table001 (Page 1)" description="Connection to the 'Table001 (Page 1)' query in the workbook." type="5" refreshedVersion="0" background="1" saveData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<sst xmlns="http://schemas.openxmlformats.org/spreadsheetml/2006/main" count="2522" uniqueCount="794">
  <si>
    <t>Staff Name</t>
  </si>
  <si>
    <t>Q1</t>
  </si>
  <si>
    <t>Q2</t>
  </si>
  <si>
    <t>Q3</t>
  </si>
  <si>
    <t>Q4</t>
  </si>
  <si>
    <t>Opening</t>
  </si>
  <si>
    <t>Andi Reid</t>
  </si>
  <si>
    <t>saving</t>
  </si>
  <si>
    <t>Cleo Trujillo</t>
  </si>
  <si>
    <t>Adding Data</t>
  </si>
  <si>
    <t>Apollo Kirby</t>
  </si>
  <si>
    <t>Jumping to cells with shortcuts</t>
  </si>
  <si>
    <t>Skyla Stokes</t>
  </si>
  <si>
    <t>Insering rows/Columns</t>
  </si>
  <si>
    <t>Santana Robinson</t>
  </si>
  <si>
    <t>Inserting worksheets</t>
  </si>
  <si>
    <t>Nora Ahmed</t>
  </si>
  <si>
    <t>Changing worksheet colour</t>
  </si>
  <si>
    <t>Harry Frazier</t>
  </si>
  <si>
    <t>Navigating worksheets</t>
  </si>
  <si>
    <t>Octavia Owen</t>
  </si>
  <si>
    <t>Zoom</t>
  </si>
  <si>
    <t>Cannon Soto</t>
  </si>
  <si>
    <t>Quick Access Toolbar</t>
  </si>
  <si>
    <t>Brynlee Yates</t>
  </si>
  <si>
    <t>Braylon Silva</t>
  </si>
  <si>
    <t>Lucia Olsen</t>
  </si>
  <si>
    <t>Skyler Mullins</t>
  </si>
  <si>
    <t>Maliyah Barnett</t>
  </si>
  <si>
    <t>Stephen Thornton</t>
  </si>
  <si>
    <t>Haisley Murray</t>
  </si>
  <si>
    <t xml:space="preserve"> </t>
  </si>
  <si>
    <t>Ashton Hamilton</t>
  </si>
  <si>
    <t>Mackenzie Arias</t>
  </si>
  <si>
    <t>Alec Stone</t>
  </si>
  <si>
    <t>Catalina Galvan</t>
  </si>
  <si>
    <t>Kingsley Chase</t>
  </si>
  <si>
    <t>Angie Cohen</t>
  </si>
  <si>
    <t>Killian Dudley</t>
  </si>
  <si>
    <t>Hadleigh Hardin</t>
  </si>
  <si>
    <t>Hassan Tate</t>
  </si>
  <si>
    <t>ADD</t>
  </si>
  <si>
    <t xml:space="preserve">SUBTRACT </t>
  </si>
  <si>
    <t>MULTIPLY</t>
  </si>
  <si>
    <t>DIVIDE</t>
  </si>
  <si>
    <t>Projected monthly income</t>
  </si>
  <si>
    <t>Actual monthly income</t>
  </si>
  <si>
    <t>Income 1</t>
  </si>
  <si>
    <t>Product</t>
  </si>
  <si>
    <t>Price per unit</t>
  </si>
  <si>
    <t xml:space="preserve">Shipping per unit </t>
  </si>
  <si>
    <t>Quantity</t>
  </si>
  <si>
    <t>Total Cost</t>
  </si>
  <si>
    <t>Extra income</t>
  </si>
  <si>
    <t>Laptop</t>
  </si>
  <si>
    <t>Total monthly income</t>
  </si>
  <si>
    <t>PC</t>
  </si>
  <si>
    <t>Printer</t>
  </si>
  <si>
    <t>Phone</t>
  </si>
  <si>
    <t>Actual daily income</t>
  </si>
  <si>
    <t>Weekly Income</t>
  </si>
  <si>
    <t>Difference</t>
  </si>
  <si>
    <t>Question 1</t>
  </si>
  <si>
    <t>Add</t>
  </si>
  <si>
    <t>Subtract</t>
  </si>
  <si>
    <t>Multiply</t>
  </si>
  <si>
    <t>Divide</t>
  </si>
  <si>
    <t>Daily Rate</t>
  </si>
  <si>
    <t>Weekly Wages</t>
  </si>
  <si>
    <t>Bonus</t>
  </si>
  <si>
    <t>Total Wages</t>
  </si>
  <si>
    <t>Pension deduction</t>
  </si>
  <si>
    <t>Take Home Pay</t>
  </si>
  <si>
    <t>Pricing Sheet</t>
  </si>
  <si>
    <t>Item</t>
  </si>
  <si>
    <t>Cost per Unit</t>
  </si>
  <si>
    <t>Packaging Charge per Unit</t>
  </si>
  <si>
    <t>Quantity Ordered</t>
  </si>
  <si>
    <t>Sales Price Per unit</t>
  </si>
  <si>
    <t>Total Sales</t>
  </si>
  <si>
    <t>Profit</t>
  </si>
  <si>
    <t>BT108</t>
  </si>
  <si>
    <t>SC224</t>
  </si>
  <si>
    <t>JF187</t>
  </si>
  <si>
    <t>BT306</t>
  </si>
  <si>
    <t>Monday</t>
  </si>
  <si>
    <t>Tuesday</t>
  </si>
  <si>
    <t>Wednesday</t>
  </si>
  <si>
    <t>Thursday</t>
  </si>
  <si>
    <t>Friday</t>
  </si>
  <si>
    <t>Total</t>
  </si>
  <si>
    <t>Week 1</t>
  </si>
  <si>
    <t>Week 2</t>
  </si>
  <si>
    <t>Week 3</t>
  </si>
  <si>
    <t>Week 4</t>
  </si>
  <si>
    <t>Category</t>
  </si>
  <si>
    <t>Projected
cost</t>
  </si>
  <si>
    <t>Actual 
cost</t>
  </si>
  <si>
    <t>Mortgage or rent</t>
  </si>
  <si>
    <t>Electricity</t>
  </si>
  <si>
    <t>Gas</t>
  </si>
  <si>
    <t>Water and sewer</t>
  </si>
  <si>
    <t>Cable</t>
  </si>
  <si>
    <t>Waste removal</t>
  </si>
  <si>
    <t>Maintenance or repairs</t>
  </si>
  <si>
    <t>Supplies</t>
  </si>
  <si>
    <t>subscriptions</t>
  </si>
  <si>
    <t>Movies</t>
  </si>
  <si>
    <t>Concerts</t>
  </si>
  <si>
    <t>Sporting events</t>
  </si>
  <si>
    <t>Food and drink</t>
  </si>
  <si>
    <t>Dining out</t>
  </si>
  <si>
    <t>Other</t>
  </si>
  <si>
    <t>Total Monthly outgoings</t>
  </si>
  <si>
    <t>Average Outgoings</t>
  </si>
  <si>
    <t>Number of Outgoings</t>
  </si>
  <si>
    <t>Highest Amount</t>
  </si>
  <si>
    <t>Lowest Amount</t>
  </si>
  <si>
    <t>Number of blanks</t>
  </si>
  <si>
    <t>How many staff members</t>
  </si>
  <si>
    <t>Exercise 3</t>
  </si>
  <si>
    <t>Data</t>
  </si>
  <si>
    <t>Sales</t>
  </si>
  <si>
    <t xml:space="preserve">Highest </t>
  </si>
  <si>
    <t>Lowest</t>
  </si>
  <si>
    <t>Average</t>
  </si>
  <si>
    <t xml:space="preserve">How Many </t>
  </si>
  <si>
    <t>total</t>
  </si>
  <si>
    <t>Date</t>
  </si>
  <si>
    <t>Invoice</t>
  </si>
  <si>
    <t>Amount</t>
  </si>
  <si>
    <t>Paid?</t>
  </si>
  <si>
    <t>inv3094</t>
  </si>
  <si>
    <t>Paid</t>
  </si>
  <si>
    <t>How many dates did we generate invoices?</t>
  </si>
  <si>
    <t>inv3096</t>
  </si>
  <si>
    <t>What was the total amount?</t>
  </si>
  <si>
    <t>inv3098</t>
  </si>
  <si>
    <t>What was the average amount?</t>
  </si>
  <si>
    <t>inv3100</t>
  </si>
  <si>
    <t>How many invoices have not been paid?</t>
  </si>
  <si>
    <t>inv3102</t>
  </si>
  <si>
    <t>inv3104</t>
  </si>
  <si>
    <t>inv3106</t>
  </si>
  <si>
    <t>inv3108</t>
  </si>
  <si>
    <t>inv3110</t>
  </si>
  <si>
    <t>inv3112</t>
  </si>
  <si>
    <t>inv3114</t>
  </si>
  <si>
    <t>inv3116</t>
  </si>
  <si>
    <t>inv3118</t>
  </si>
  <si>
    <t>inv3120</t>
  </si>
  <si>
    <t>inv3122</t>
  </si>
  <si>
    <t>inv3124</t>
  </si>
  <si>
    <t>inv3126</t>
  </si>
  <si>
    <t>inv3128</t>
  </si>
  <si>
    <t>inv3130</t>
  </si>
  <si>
    <t>inv3132</t>
  </si>
  <si>
    <t>inv3134</t>
  </si>
  <si>
    <t>VAT</t>
  </si>
  <si>
    <t>Vat</t>
  </si>
  <si>
    <t>Unit Price</t>
  </si>
  <si>
    <t>Quantity Sold</t>
  </si>
  <si>
    <t>Date Sold</t>
  </si>
  <si>
    <t>Invoice Number</t>
  </si>
  <si>
    <t>Department</t>
  </si>
  <si>
    <t>Sales Person</t>
  </si>
  <si>
    <t>Electronics</t>
  </si>
  <si>
    <t>Smartphone</t>
  </si>
  <si>
    <t>Chair</t>
  </si>
  <si>
    <t>Furniture</t>
  </si>
  <si>
    <t>Absolute References task</t>
  </si>
  <si>
    <t>Desk</t>
  </si>
  <si>
    <t>In column E work out how much VAT on each total</t>
  </si>
  <si>
    <t>Headphones</t>
  </si>
  <si>
    <t>In column J work out how much bonus each sales person will get (total multiplied by bonus rate N2)</t>
  </si>
  <si>
    <t>Keyboard</t>
  </si>
  <si>
    <t>If the manager decides to change the bonus to 4 % notice how all the bonus amounts will change</t>
  </si>
  <si>
    <t>Mouse</t>
  </si>
  <si>
    <t>Monitor</t>
  </si>
  <si>
    <t>Table</t>
  </si>
  <si>
    <t>Sofa</t>
  </si>
  <si>
    <t>Television</t>
  </si>
  <si>
    <t>Bookshelf</t>
  </si>
  <si>
    <t>Lamp</t>
  </si>
  <si>
    <t>Fan</t>
  </si>
  <si>
    <t>Demo Formats</t>
  </si>
  <si>
    <t>Text Formatting</t>
  </si>
  <si>
    <t>Cell Formatting</t>
  </si>
  <si>
    <t>March Figures</t>
  </si>
  <si>
    <t>comma</t>
  </si>
  <si>
    <t>Price</t>
  </si>
  <si>
    <t>Discount</t>
  </si>
  <si>
    <t>currency</t>
  </si>
  <si>
    <t>decimals</t>
  </si>
  <si>
    <t>Percentage</t>
  </si>
  <si>
    <t>April Figures</t>
  </si>
  <si>
    <t>inv3135</t>
  </si>
  <si>
    <t>inv3136</t>
  </si>
  <si>
    <t>inv3137</t>
  </si>
  <si>
    <t>inv3138</t>
  </si>
  <si>
    <t>inv3139</t>
  </si>
  <si>
    <t>inv3140</t>
  </si>
  <si>
    <t>inv3141</t>
  </si>
  <si>
    <t>inv3142</t>
  </si>
  <si>
    <t>inv3143</t>
  </si>
  <si>
    <t>inv3144</t>
  </si>
  <si>
    <t>inv3145</t>
  </si>
  <si>
    <t>inv3146</t>
  </si>
  <si>
    <t>inv3147</t>
  </si>
  <si>
    <t>inv3148</t>
  </si>
  <si>
    <t>inv3149</t>
  </si>
  <si>
    <t>inv3150</t>
  </si>
  <si>
    <t>inv3151</t>
  </si>
  <si>
    <t>inv3152</t>
  </si>
  <si>
    <t>inv3153</t>
  </si>
  <si>
    <t>inv3154</t>
  </si>
  <si>
    <t>inv3155</t>
  </si>
  <si>
    <t>Title</t>
  </si>
  <si>
    <t>Number</t>
  </si>
  <si>
    <t>%</t>
  </si>
  <si>
    <t>Decimal</t>
  </si>
  <si>
    <t>Formatting</t>
  </si>
  <si>
    <t>Staff Records</t>
  </si>
  <si>
    <t xml:space="preserve">Name            </t>
  </si>
  <si>
    <t xml:space="preserve"> Salary  </t>
  </si>
  <si>
    <t xml:space="preserve"> Date of Birth </t>
  </si>
  <si>
    <t xml:space="preserve"> Time Interviewed</t>
  </si>
  <si>
    <t>Date Interviewed</t>
  </si>
  <si>
    <t>% Salary Increase</t>
  </si>
  <si>
    <t xml:space="preserve">John Smith      </t>
  </si>
  <si>
    <t xml:space="preserve"> 09:00</t>
  </si>
  <si>
    <t xml:space="preserve">Emily Johnson   </t>
  </si>
  <si>
    <t xml:space="preserve"> 10:30</t>
  </si>
  <si>
    <t>Michael Williams</t>
  </si>
  <si>
    <t xml:space="preserve"> 11:45</t>
  </si>
  <si>
    <t xml:space="preserve">Sarah Brown     </t>
  </si>
  <si>
    <t xml:space="preserve"> 02:00</t>
  </si>
  <si>
    <t xml:space="preserve">David Jones     </t>
  </si>
  <si>
    <t xml:space="preserve"> 09:15</t>
  </si>
  <si>
    <t xml:space="preserve">Jennifer Lee    </t>
  </si>
  <si>
    <t xml:space="preserve"> 10:00</t>
  </si>
  <si>
    <t xml:space="preserve">Matthew Davis   </t>
  </si>
  <si>
    <t xml:space="preserve"> 01:30</t>
  </si>
  <si>
    <t xml:space="preserve">Amanda Taylor   </t>
  </si>
  <si>
    <t xml:space="preserve"> 11:00</t>
  </si>
  <si>
    <t>Christopher Clark</t>
  </si>
  <si>
    <t xml:space="preserve"> 09:45</t>
  </si>
  <si>
    <t xml:space="preserve">Jessica White   </t>
  </si>
  <si>
    <t xml:space="preserve"> 02:45</t>
  </si>
  <si>
    <t xml:space="preserve">Andrew Martinez </t>
  </si>
  <si>
    <t xml:space="preserve"> 10:15</t>
  </si>
  <si>
    <t xml:space="preserve">Lauren Hall     </t>
  </si>
  <si>
    <t xml:space="preserve"> 11:30</t>
  </si>
  <si>
    <t xml:space="preserve">Kevin Adams     </t>
  </si>
  <si>
    <t xml:space="preserve"> 12:00</t>
  </si>
  <si>
    <t xml:space="preserve">Michelle Turner </t>
  </si>
  <si>
    <t xml:space="preserve"> 01:15</t>
  </si>
  <si>
    <t xml:space="preserve">Daniel Harris   </t>
  </si>
  <si>
    <t xml:space="preserve"> 02:30</t>
  </si>
  <si>
    <t xml:space="preserve">Amy Rodriguez   </t>
  </si>
  <si>
    <t xml:space="preserve"> 10:45</t>
  </si>
  <si>
    <t xml:space="preserve">Joshua Carter   </t>
  </si>
  <si>
    <t xml:space="preserve"> 11:15</t>
  </si>
  <si>
    <t xml:space="preserve">Stephanie Scott </t>
  </si>
  <si>
    <t xml:space="preserve"> 12:30</t>
  </si>
  <si>
    <t xml:space="preserve">Ryan Thompson   </t>
  </si>
  <si>
    <t xml:space="preserve"> 02:15</t>
  </si>
  <si>
    <t xml:space="preserve">Rebecca Morris  </t>
  </si>
  <si>
    <t xml:space="preserve"> 09:30</t>
  </si>
  <si>
    <t xml:space="preserve">Justin Rivera   </t>
  </si>
  <si>
    <t xml:space="preserve">Katherine Ward  </t>
  </si>
  <si>
    <t xml:space="preserve"> 01:45</t>
  </si>
  <si>
    <t xml:space="preserve">Brandon Cook    </t>
  </si>
  <si>
    <t xml:space="preserve">Vanessa Nelson  </t>
  </si>
  <si>
    <t xml:space="preserve">Gregory Evans   </t>
  </si>
  <si>
    <t xml:space="preserve"> 12:15</t>
  </si>
  <si>
    <t xml:space="preserve">Hannah Allen    </t>
  </si>
  <si>
    <t xml:space="preserve"> 01:00</t>
  </si>
  <si>
    <t xml:space="preserve">Edward Murphy   </t>
  </si>
  <si>
    <t xml:space="preserve">Melissa Perez   </t>
  </si>
  <si>
    <t xml:space="preserve">Tyler King      </t>
  </si>
  <si>
    <t>Coffee</t>
  </si>
  <si>
    <t>Tea</t>
  </si>
  <si>
    <r>
      <t>§</t>
    </r>
    <r>
      <rPr>
        <sz val="8"/>
        <color rgb="FF4F6371"/>
        <rFont val="Arial"/>
        <family val="2"/>
      </rPr>
      <t xml:space="preserve">Select cells </t>
    </r>
  </si>
  <si>
    <r>
      <t>§</t>
    </r>
    <r>
      <rPr>
        <sz val="8"/>
        <color rgb="FF4F6371"/>
        <rFont val="Arial"/>
        <family val="2"/>
      </rPr>
      <t xml:space="preserve">Cut, copy, and paste data </t>
    </r>
  </si>
  <si>
    <r>
      <t>§</t>
    </r>
    <r>
      <rPr>
        <sz val="8"/>
        <color rgb="FF4F6371"/>
        <rFont val="Arial"/>
        <family val="2"/>
      </rPr>
      <t>Use paste options/Values</t>
    </r>
  </si>
  <si>
    <r>
      <t>§</t>
    </r>
    <r>
      <rPr>
        <sz val="8"/>
        <color rgb="FF4F6371"/>
        <rFont val="Arial"/>
        <family val="2"/>
      </rPr>
      <t xml:space="preserve">Use the transpose option </t>
    </r>
  </si>
  <si>
    <r>
      <t>§</t>
    </r>
    <r>
      <rPr>
        <sz val="8"/>
        <color rgb="FF4F6371"/>
        <rFont val="Arial"/>
        <family val="2"/>
      </rPr>
      <t xml:space="preserve">Use Live Preview </t>
    </r>
  </si>
  <si>
    <t>Week 5</t>
  </si>
  <si>
    <r>
      <t>§</t>
    </r>
    <r>
      <rPr>
        <sz val="8"/>
        <color rgb="FF4F6371"/>
        <rFont val="Arial"/>
        <family val="2"/>
      </rPr>
      <t xml:space="preserve">Move data with drag and drop </t>
    </r>
  </si>
  <si>
    <r>
      <t>§</t>
    </r>
    <r>
      <rPr>
        <sz val="8"/>
        <color rgb="FF4F6371"/>
        <rFont val="Arial"/>
        <family val="2"/>
      </rPr>
      <t xml:space="preserve">Use Undo and Redo </t>
    </r>
  </si>
  <si>
    <r>
      <t>§</t>
    </r>
    <r>
      <rPr>
        <sz val="8"/>
        <color rgb="FF4F6371"/>
        <rFont val="Arial"/>
        <family val="2"/>
      </rPr>
      <t xml:space="preserve">Use AutoFill and Flash Fill </t>
    </r>
  </si>
  <si>
    <t xml:space="preserve">use styles and formatting </t>
  </si>
  <si>
    <t>paste just values</t>
  </si>
  <si>
    <t>Jan</t>
  </si>
  <si>
    <t>JAN</t>
  </si>
  <si>
    <t>Paste just Formats</t>
  </si>
  <si>
    <t>Transpose</t>
  </si>
  <si>
    <t>Days</t>
  </si>
  <si>
    <t>Weekdays</t>
  </si>
  <si>
    <t>Months</t>
  </si>
  <si>
    <t>Series</t>
  </si>
  <si>
    <t>January</t>
  </si>
  <si>
    <t>February</t>
  </si>
  <si>
    <t>March</t>
  </si>
  <si>
    <t>April</t>
  </si>
  <si>
    <t>May</t>
  </si>
  <si>
    <t>Saturday</t>
  </si>
  <si>
    <t>June</t>
  </si>
  <si>
    <t>Sunday</t>
  </si>
  <si>
    <t>July</t>
  </si>
  <si>
    <t>August</t>
  </si>
  <si>
    <t>September</t>
  </si>
  <si>
    <t>October</t>
  </si>
  <si>
    <t>November</t>
  </si>
  <si>
    <t>December</t>
  </si>
  <si>
    <t xml:space="preserve">Sales person </t>
  </si>
  <si>
    <t>Number sold</t>
  </si>
  <si>
    <t>John</t>
  </si>
  <si>
    <t>Ray</t>
  </si>
  <si>
    <t>Colin</t>
  </si>
  <si>
    <t>Jill</t>
  </si>
  <si>
    <t>Keith</t>
  </si>
  <si>
    <t>Jim</t>
  </si>
  <si>
    <t>Andi</t>
  </si>
  <si>
    <t>Simon</t>
  </si>
  <si>
    <t>Right</t>
  </si>
  <si>
    <t xml:space="preserve">Text to columns </t>
  </si>
  <si>
    <t>Flash Fill</t>
  </si>
  <si>
    <t>left</t>
  </si>
  <si>
    <t xml:space="preserve">trim </t>
  </si>
  <si>
    <t>Upper</t>
  </si>
  <si>
    <t>Lower</t>
  </si>
  <si>
    <t>Proper+Trim</t>
  </si>
  <si>
    <t>Concat</t>
  </si>
  <si>
    <t>&amp;</t>
  </si>
  <si>
    <t>Remove Duplicates</t>
  </si>
  <si>
    <t>Find</t>
  </si>
  <si>
    <t>Reid</t>
  </si>
  <si>
    <t>Replace</t>
  </si>
  <si>
    <t>twitter with X and Facebook with Meta</t>
  </si>
  <si>
    <t>$</t>
  </si>
  <si>
    <t>Andi replaced by Jim</t>
  </si>
  <si>
    <t>East</t>
  </si>
  <si>
    <t xml:space="preserve">Country Code </t>
  </si>
  <si>
    <t>Name</t>
  </si>
  <si>
    <t>Initials</t>
  </si>
  <si>
    <t xml:space="preserve">  Administrative Assistant </t>
  </si>
  <si>
    <t>First Name</t>
  </si>
  <si>
    <t>Surname</t>
  </si>
  <si>
    <t>George_UK</t>
  </si>
  <si>
    <t>M Ferguson</t>
  </si>
  <si>
    <t xml:space="preserve">Software Developer </t>
  </si>
  <si>
    <t>Mr</t>
  </si>
  <si>
    <t>Smyth</t>
  </si>
  <si>
    <t>Staff</t>
  </si>
  <si>
    <t>Invoice Numbers</t>
  </si>
  <si>
    <t>Customer</t>
  </si>
  <si>
    <t>Account manager</t>
  </si>
  <si>
    <t>Region</t>
  </si>
  <si>
    <t>London_UK</t>
  </si>
  <si>
    <t>Z Maye</t>
  </si>
  <si>
    <t xml:space="preserve">Operations Manager </t>
  </si>
  <si>
    <t>Mrs</t>
  </si>
  <si>
    <t>Paula</t>
  </si>
  <si>
    <t>Whyte</t>
  </si>
  <si>
    <t>Saudi Aramco</t>
  </si>
  <si>
    <t>$800</t>
  </si>
  <si>
    <t>Southern</t>
  </si>
  <si>
    <t>Houston_TX</t>
  </si>
  <si>
    <t>D Arriete</t>
  </si>
  <si>
    <t xml:space="preserve">  Senior Business Analyst </t>
  </si>
  <si>
    <t>Greene</t>
  </si>
  <si>
    <t>Amazon</t>
  </si>
  <si>
    <t>$600</t>
  </si>
  <si>
    <t>Valentino_UK</t>
  </si>
  <si>
    <t>E Dreifuss</t>
  </si>
  <si>
    <t xml:space="preserve">Applications Support </t>
  </si>
  <si>
    <t>Jane</t>
  </si>
  <si>
    <t>Parks</t>
  </si>
  <si>
    <t>State Grid Corporation of China</t>
  </si>
  <si>
    <t>$200</t>
  </si>
  <si>
    <t>Eastern</t>
  </si>
  <si>
    <t>Birgit_SA</t>
  </si>
  <si>
    <t>F Dumas</t>
  </si>
  <si>
    <t xml:space="preserve">Programmer </t>
  </si>
  <si>
    <t>Charles</t>
  </si>
  <si>
    <t>Vitol</t>
  </si>
  <si>
    <t>$100</t>
  </si>
  <si>
    <t>Western</t>
  </si>
  <si>
    <t>Tom_SA</t>
  </si>
  <si>
    <t>G Gravani</t>
  </si>
  <si>
    <t xml:space="preserve">Business Analyst </t>
  </si>
  <si>
    <t>Campbell</t>
  </si>
  <si>
    <t>China National Petroleum Corporation</t>
  </si>
  <si>
    <t>$300</t>
  </si>
  <si>
    <t>Christa_UK</t>
  </si>
  <si>
    <t>E Wilson</t>
  </si>
  <si>
    <t xml:space="preserve">HR Executive </t>
  </si>
  <si>
    <t>Miss</t>
  </si>
  <si>
    <t>Evans</t>
  </si>
  <si>
    <t>China Petrochemical Corporation</t>
  </si>
  <si>
    <t>$50</t>
  </si>
  <si>
    <t>Zora_SA</t>
  </si>
  <si>
    <t>H Feeney</t>
  </si>
  <si>
    <t xml:space="preserve">   Analyst</t>
  </si>
  <si>
    <t>Linda</t>
  </si>
  <si>
    <t>Brown</t>
  </si>
  <si>
    <t>Jim Reid</t>
  </si>
  <si>
    <t>ExxonMobil</t>
  </si>
  <si>
    <t>$30</t>
  </si>
  <si>
    <t>Lou_UK</t>
  </si>
  <si>
    <t>F Mach</t>
  </si>
  <si>
    <t xml:space="preserve">Software       Engineer </t>
  </si>
  <si>
    <t>Apple</t>
  </si>
  <si>
    <t>$20</t>
  </si>
  <si>
    <t>Mark_NZ</t>
  </si>
  <si>
    <t>E Cox</t>
  </si>
  <si>
    <t>Hamilton</t>
  </si>
  <si>
    <t>Shell</t>
  </si>
  <si>
    <t>$150</t>
  </si>
  <si>
    <t>West</t>
  </si>
  <si>
    <t>Robert_UK</t>
  </si>
  <si>
    <t>W DeLay</t>
  </si>
  <si>
    <t xml:space="preserve">Officer </t>
  </si>
  <si>
    <t>Harris</t>
  </si>
  <si>
    <t>Store</t>
  </si>
  <si>
    <t>UnitedHealth Group</t>
  </si>
  <si>
    <t>$80</t>
  </si>
  <si>
    <t>Hilda_AU</t>
  </si>
  <si>
    <t>J Hugo</t>
  </si>
  <si>
    <t xml:space="preserve">Administrative Assistant </t>
  </si>
  <si>
    <t>Fred</t>
  </si>
  <si>
    <t>Belfast</t>
  </si>
  <si>
    <t>Jim Reed</t>
  </si>
  <si>
    <t>Twitter</t>
  </si>
  <si>
    <t>$500</t>
  </si>
  <si>
    <t>Enrique_NZ</t>
  </si>
  <si>
    <t>D Hurston</t>
  </si>
  <si>
    <t xml:space="preserve">Senior Business Analyst </t>
  </si>
  <si>
    <t>Dublin</t>
  </si>
  <si>
    <t>Trafigura</t>
  </si>
  <si>
    <t>$1000</t>
  </si>
  <si>
    <t>Jan_NZ</t>
  </si>
  <si>
    <t>F Murray</t>
  </si>
  <si>
    <t>Norma</t>
  </si>
  <si>
    <t>Wilson</t>
  </si>
  <si>
    <t>London</t>
  </si>
  <si>
    <t>China State Construction Engineering</t>
  </si>
  <si>
    <t>Girish_AU</t>
  </si>
  <si>
    <t>K Blunt</t>
  </si>
  <si>
    <t xml:space="preserve">   Operations Manager </t>
  </si>
  <si>
    <t>Ryan</t>
  </si>
  <si>
    <t>Glasgow</t>
  </si>
  <si>
    <t>Berkshire Hathaway</t>
  </si>
  <si>
    <t>$25</t>
  </si>
  <si>
    <t>Mallika_NZ</t>
  </si>
  <si>
    <t>M Bloggs</t>
  </si>
  <si>
    <t>Kerry</t>
  </si>
  <si>
    <t>Cardiff</t>
  </si>
  <si>
    <t>Volkswagen Group</t>
  </si>
  <si>
    <t>Amerigo_AU</t>
  </si>
  <si>
    <t>H Graves</t>
  </si>
  <si>
    <t>Paul</t>
  </si>
  <si>
    <t>Uniper</t>
  </si>
  <si>
    <t>North</t>
  </si>
  <si>
    <t>Facebook</t>
  </si>
  <si>
    <t>$120</t>
  </si>
  <si>
    <t xml:space="preserve">Software Engineer </t>
  </si>
  <si>
    <t>Harry</t>
  </si>
  <si>
    <t>McKesson</t>
  </si>
  <si>
    <t>Analyst</t>
  </si>
  <si>
    <t>Nancy</t>
  </si>
  <si>
    <t xml:space="preserve">    Officer </t>
  </si>
  <si>
    <t>Joanne</t>
  </si>
  <si>
    <t>Ferris</t>
  </si>
  <si>
    <t>Kevin</t>
  </si>
  <si>
    <t>Murphy</t>
  </si>
  <si>
    <t>Wendy</t>
  </si>
  <si>
    <t>Peterson</t>
  </si>
  <si>
    <t>William</t>
  </si>
  <si>
    <t>Bolt</t>
  </si>
  <si>
    <t>Richard</t>
  </si>
  <si>
    <t>Rita</t>
  </si>
  <si>
    <t xml:space="preserve">   Programmer </t>
  </si>
  <si>
    <t>Tim</t>
  </si>
  <si>
    <t>Harvey</t>
  </si>
  <si>
    <t>Mary</t>
  </si>
  <si>
    <t>Dunlop</t>
  </si>
  <si>
    <t>Larry</t>
  </si>
  <si>
    <t>Thompson</t>
  </si>
  <si>
    <t xml:space="preserve">  </t>
  </si>
  <si>
    <t>Job Role</t>
  </si>
  <si>
    <t>TRIM</t>
  </si>
  <si>
    <t>Proper</t>
  </si>
  <si>
    <t>Last Name</t>
  </si>
  <si>
    <t>Full Name</t>
  </si>
  <si>
    <t xml:space="preserve">  ADMINISTRATIVE ASSISTANT </t>
  </si>
  <si>
    <t xml:space="preserve">SOFTWARE DEVELOPER </t>
  </si>
  <si>
    <t xml:space="preserve">OPERATIONS MANAGER </t>
  </si>
  <si>
    <t xml:space="preserve">  SENIOR BUSINESS ANALYST </t>
  </si>
  <si>
    <t xml:space="preserve">APPLICATIONS SUPPORT </t>
  </si>
  <si>
    <t xml:space="preserve">PROGRAMMER </t>
  </si>
  <si>
    <t xml:space="preserve">BUSINESS ANALYST </t>
  </si>
  <si>
    <t xml:space="preserve">HR EXECUTIVE </t>
  </si>
  <si>
    <t xml:space="preserve">   ANALYST</t>
  </si>
  <si>
    <t xml:space="preserve">SOFTWARE       ENGINEER </t>
  </si>
  <si>
    <t>S.no</t>
  </si>
  <si>
    <t>Employee Name</t>
  </si>
  <si>
    <t>Country Code Employee number</t>
  </si>
  <si>
    <t>Zip</t>
  </si>
  <si>
    <t>Age</t>
  </si>
  <si>
    <t>Sex</t>
  </si>
  <si>
    <t>MaritalDesc</t>
  </si>
  <si>
    <t>CitizenDesc</t>
  </si>
  <si>
    <t>Date of Hire</t>
  </si>
  <si>
    <t>Position</t>
  </si>
  <si>
    <t>Pay Rate</t>
  </si>
  <si>
    <t>Hours Worked</t>
  </si>
  <si>
    <t>Manager Name</t>
  </si>
  <si>
    <t>Employee Source</t>
  </si>
  <si>
    <t>Performance Score</t>
  </si>
  <si>
    <t>Brown, Mia</t>
  </si>
  <si>
    <t xml:space="preserve">  US1103024456MA</t>
  </si>
  <si>
    <t>Female</t>
  </si>
  <si>
    <t>Married</t>
  </si>
  <si>
    <t>US Citizen</t>
  </si>
  <si>
    <t>Admin Offices</t>
  </si>
  <si>
    <t>Accountant I</t>
  </si>
  <si>
    <t>h21</t>
  </si>
  <si>
    <t>Brandon R. LeBlanc</t>
  </si>
  <si>
    <t>Internal</t>
  </si>
  <si>
    <t>Fully Meets</t>
  </si>
  <si>
    <t xml:space="preserve">LaRotonda, William  </t>
  </si>
  <si>
    <t>UK1106026572MA</t>
  </si>
  <si>
    <t>Male</t>
  </si>
  <si>
    <t>Divorced</t>
  </si>
  <si>
    <t>h36</t>
  </si>
  <si>
    <t>Website Banner Ads</t>
  </si>
  <si>
    <t xml:space="preserve">Steans, Tyrone  </t>
  </si>
  <si>
    <t>FR1302053333MA</t>
  </si>
  <si>
    <t>Single</t>
  </si>
  <si>
    <t>7/14/2020</t>
  </si>
  <si>
    <t>h27</t>
  </si>
  <si>
    <t>Internet Search</t>
  </si>
  <si>
    <t>Howard, Estelle</t>
  </si>
  <si>
    <t>US1211050782MA</t>
  </si>
  <si>
    <t>7/15/2020</t>
  </si>
  <si>
    <t>Administrative Assistant</t>
  </si>
  <si>
    <t>h35</t>
  </si>
  <si>
    <t>Pay Per Click - Google</t>
  </si>
  <si>
    <t>N/A- too early to review</t>
  </si>
  <si>
    <t xml:space="preserve">Singh, Nan </t>
  </si>
  <si>
    <t>US1307059817MA</t>
  </si>
  <si>
    <t>h38</t>
  </si>
  <si>
    <t>Smith, Leigh Ann</t>
  </si>
  <si>
    <t>UK711007713MA</t>
  </si>
  <si>
    <t>o35</t>
  </si>
  <si>
    <t>LeBlanc, Brandon  R</t>
  </si>
  <si>
    <t>FR1102024115MA</t>
  </si>
  <si>
    <t>Shared Services Manager</t>
  </si>
  <si>
    <t>h20</t>
  </si>
  <si>
    <t>Janet King</t>
  </si>
  <si>
    <t>Monster.com</t>
  </si>
  <si>
    <t>Quinn, Sean</t>
  </si>
  <si>
    <t>US1206043417MA</t>
  </si>
  <si>
    <t>Eligible NonCitizen</t>
  </si>
  <si>
    <t>p21</t>
  </si>
  <si>
    <t>Boutwell, Bonalyn</t>
  </si>
  <si>
    <t xml:space="preserve">   US1307060188MA</t>
  </si>
  <si>
    <t>Sr. Accountant</t>
  </si>
  <si>
    <t>h41</t>
  </si>
  <si>
    <t>90-day meets</t>
  </si>
  <si>
    <t>Foster-Baker, Amy</t>
  </si>
  <si>
    <t>UK1201031308MA</t>
  </si>
  <si>
    <t>h37</t>
  </si>
  <si>
    <t>Board of Directors</t>
  </si>
  <si>
    <t>Glassdoor</t>
  </si>
  <si>
    <t>King, Janet</t>
  </si>
  <si>
    <t>FR1001495124MA</t>
  </si>
  <si>
    <t>Executive Office</t>
  </si>
  <si>
    <t>President &amp; CEO</t>
  </si>
  <si>
    <t>h42</t>
  </si>
  <si>
    <t>Zamora, Jennifer</t>
  </si>
  <si>
    <t xml:space="preserve">   US1112030816MA</t>
  </si>
  <si>
    <t>7/16/2020</t>
  </si>
  <si>
    <t>IT/IS</t>
  </si>
  <si>
    <t>CIO</t>
  </si>
  <si>
    <t>h31</t>
  </si>
  <si>
    <t>Employee Ext. Referral</t>
  </si>
  <si>
    <t>Exceptional</t>
  </si>
  <si>
    <t>Bansal, Renu</t>
  </si>
  <si>
    <t>US1102024056MA</t>
  </si>
  <si>
    <t>Database Administrator</t>
  </si>
  <si>
    <t>h22</t>
  </si>
  <si>
    <t>Simon Roup</t>
  </si>
  <si>
    <t>Search Engine - Google Bing Yahoo</t>
  </si>
  <si>
    <t>Goble, Taisha</t>
  </si>
  <si>
    <t>UK9050137381MA</t>
  </si>
  <si>
    <t>Hernandez, Daniff</t>
  </si>
  <si>
    <t>FR1410071156MA</t>
  </si>
  <si>
    <t>o40</t>
  </si>
  <si>
    <t>Horton, Jayne</t>
  </si>
  <si>
    <t>US1105025718MA</t>
  </si>
  <si>
    <t>h30</t>
  </si>
  <si>
    <t xml:space="preserve">Johnson, Noelle </t>
  </si>
  <si>
    <t>US1003018246MA</t>
  </si>
  <si>
    <t>h25</t>
  </si>
  <si>
    <t>Murray, Thomas</t>
  </si>
  <si>
    <t>UK1406068403TX</t>
  </si>
  <si>
    <t>h33</t>
  </si>
  <si>
    <t>Pearson, Randall</t>
  </si>
  <si>
    <t>FR1102023965MA</t>
  </si>
  <si>
    <t>h28</t>
  </si>
  <si>
    <t>Petrowsky, Thelma</t>
  </si>
  <si>
    <t>US1108027853MA</t>
  </si>
  <si>
    <t xml:space="preserve">Roby, Lori </t>
  </si>
  <si>
    <t>US1407068885MA</t>
  </si>
  <si>
    <t>h39</t>
  </si>
  <si>
    <t>Rogers, Ivan</t>
  </si>
  <si>
    <t>UK1203032255MA</t>
  </si>
  <si>
    <t>p20</t>
  </si>
  <si>
    <t>Salter, Jason</t>
  </si>
  <si>
    <t>FR1111030148MA</t>
  </si>
  <si>
    <t>l38</t>
  </si>
  <si>
    <t>Vendor Referral</t>
  </si>
  <si>
    <t>Simard, Kramer</t>
  </si>
  <si>
    <t>US8080102781MA</t>
  </si>
  <si>
    <t>Zhou, Julia</t>
  </si>
  <si>
    <t>US1110029732MA</t>
  </si>
  <si>
    <t>h45</t>
  </si>
  <si>
    <t>Foss, Jason</t>
  </si>
  <si>
    <t>UK1192991000MA</t>
  </si>
  <si>
    <t>IT Director</t>
  </si>
  <si>
    <t>Jennifer Zamora</t>
  </si>
  <si>
    <t>Professional Society</t>
  </si>
  <si>
    <t>Roup,Simon</t>
  </si>
  <si>
    <t>FR1106026933MA</t>
  </si>
  <si>
    <t>IT Manager - DB</t>
  </si>
  <si>
    <t>Ruiz, Ricardo</t>
  </si>
  <si>
    <t>US1001175250MA</t>
  </si>
  <si>
    <t>Monroe, Peter</t>
  </si>
  <si>
    <t>US1011022863MA</t>
  </si>
  <si>
    <t>IT Manager - Infra</t>
  </si>
  <si>
    <t>t42</t>
  </si>
  <si>
    <t>Needs Improvement</t>
  </si>
  <si>
    <t>Dougall, Eric</t>
  </si>
  <si>
    <t>UK1101023754MA</t>
  </si>
  <si>
    <t>IT Manager - Support</t>
  </si>
  <si>
    <t>Exceeds</t>
  </si>
  <si>
    <t>Clayton, Rick</t>
  </si>
  <si>
    <t>FR1301052902MA</t>
  </si>
  <si>
    <t>IT Support</t>
  </si>
  <si>
    <t>Eric Dougall</t>
  </si>
  <si>
    <t>Galia, Lisa</t>
  </si>
  <si>
    <t>US1501072093CT</t>
  </si>
  <si>
    <t xml:space="preserve">Lindsay, Leonara </t>
  </si>
  <si>
    <t>US6020003121CT</t>
  </si>
  <si>
    <t>n38</t>
  </si>
  <si>
    <t xml:space="preserve">Soto, Julia </t>
  </si>
  <si>
    <t>UK1203032263MA</t>
  </si>
  <si>
    <t>Information Session</t>
  </si>
  <si>
    <t xml:space="preserve">Bacong, Alejandro </t>
  </si>
  <si>
    <t>FR1212052023MA</t>
  </si>
  <si>
    <t>Network Engineer</t>
  </si>
  <si>
    <t>Peter Monroe</t>
  </si>
  <si>
    <t>Cisco, Anthony</t>
  </si>
  <si>
    <t>US1102024173MA</t>
  </si>
  <si>
    <t>Dolan, Linda</t>
  </si>
  <si>
    <t>US1101023540MA</t>
  </si>
  <si>
    <t>h40</t>
  </si>
  <si>
    <t>Gonzalez, Maria</t>
  </si>
  <si>
    <t>UK1988299991MA</t>
  </si>
  <si>
    <t>Separated</t>
  </si>
  <si>
    <t>Merlos, Carlos</t>
  </si>
  <si>
    <t>FR1012023013MA</t>
  </si>
  <si>
    <t>h26</t>
  </si>
  <si>
    <t>Morway, Tanya</t>
  </si>
  <si>
    <t>US1001956578MA</t>
  </si>
  <si>
    <t xml:space="preserve">Shepard, Anita </t>
  </si>
  <si>
    <t>US9060141831MA</t>
  </si>
  <si>
    <t xml:space="preserve">Tredinnick, Neville </t>
  </si>
  <si>
    <t>UK1104025466MA</t>
  </si>
  <si>
    <t>Turpin, Jumil</t>
  </si>
  <si>
    <t>FR1411071506MA</t>
  </si>
  <si>
    <t xml:space="preserve">Ait Sidi, Karthikeyan   </t>
  </si>
  <si>
    <t>US1307060199MA</t>
  </si>
  <si>
    <t>Sr. DBA</t>
  </si>
  <si>
    <t>Andi's Shop</t>
  </si>
  <si>
    <t xml:space="preserve">Charts and Working with Sheets </t>
  </si>
  <si>
    <t>Inserting Charts</t>
  </si>
  <si>
    <t>Month</t>
  </si>
  <si>
    <t>F11 shortcut</t>
  </si>
  <si>
    <t>Revenue</t>
  </si>
  <si>
    <t>Costs</t>
  </si>
  <si>
    <t>Exercise 10: Create a Chart and Manage Sheets</t>
  </si>
  <si>
    <t>Turn a small table into a clear column chart.</t>
  </si>
  <si>
    <t>Bookings</t>
  </si>
  <si>
    <t>Tasks</t>
  </si>
  <si>
    <t>Turn the data in cells A5:B11 into a column chart</t>
  </si>
  <si>
    <t>1. Select the cells</t>
  </si>
  <si>
    <t>2. From the Insert Menu select column Chart</t>
  </si>
  <si>
    <t>3. Reposition the chart as you prefer</t>
  </si>
  <si>
    <t>Sheet tasks</t>
  </si>
  <si>
    <t>Rename this sheet “Bookings Chart”.</t>
  </si>
  <si>
    <t>Move it to the end of the workbook.</t>
  </si>
  <si>
    <t>Make a copy and rename the copy “Chart Practice”.</t>
  </si>
  <si>
    <t>Delete only the copy when asked by the trainer.</t>
  </si>
  <si>
    <t>Exercise 10 advance (only if time)</t>
  </si>
  <si>
    <t>Using the data above create a different type of chart</t>
  </si>
  <si>
    <t>format the chart using a colour scheme of your choice</t>
  </si>
  <si>
    <t>make sure that it has a suitable title</t>
  </si>
  <si>
    <t>Staff Information</t>
  </si>
  <si>
    <t>Time Interviewed</t>
  </si>
  <si>
    <t xml:space="preserve"> $50,000 </t>
  </si>
  <si>
    <t>09:00 AM</t>
  </si>
  <si>
    <t>INV3049</t>
  </si>
  <si>
    <t xml:space="preserve"> $55,000 </t>
  </si>
  <si>
    <t>10:30 AM</t>
  </si>
  <si>
    <t>INV3050</t>
  </si>
  <si>
    <t xml:space="preserve"> $60,000 </t>
  </si>
  <si>
    <t>11:45 AM</t>
  </si>
  <si>
    <t>INV3051</t>
  </si>
  <si>
    <t xml:space="preserve"> $48,000 </t>
  </si>
  <si>
    <t>02:00 PM</t>
  </si>
  <si>
    <t>INV3052</t>
  </si>
  <si>
    <t xml:space="preserve"> $52,000 </t>
  </si>
  <si>
    <t>09:15 AM</t>
  </si>
  <si>
    <t>INV3053</t>
  </si>
  <si>
    <t xml:space="preserve"> $58,000 </t>
  </si>
  <si>
    <t>10:00 AM</t>
  </si>
  <si>
    <t>INV3054</t>
  </si>
  <si>
    <t xml:space="preserve"> $56,000 </t>
  </si>
  <si>
    <t>01:30 PM</t>
  </si>
  <si>
    <t>INV3055</t>
  </si>
  <si>
    <t xml:space="preserve"> $53,000 </t>
  </si>
  <si>
    <t>11:00 AM</t>
  </si>
  <si>
    <t>INV3056</t>
  </si>
  <si>
    <t xml:space="preserve"> $62,000</t>
  </si>
  <si>
    <t>09:45 AM</t>
  </si>
  <si>
    <t>INV3057</t>
  </si>
  <si>
    <t xml:space="preserve"> $47,000 </t>
  </si>
  <si>
    <t>02:45 PM</t>
  </si>
  <si>
    <t>INV3058</t>
  </si>
  <si>
    <t xml:space="preserve"> $54,000 </t>
  </si>
  <si>
    <t>10:15 AM</t>
  </si>
  <si>
    <t>INV3059</t>
  </si>
  <si>
    <t xml:space="preserve"> $51,000 </t>
  </si>
  <si>
    <t>11:30 AM</t>
  </si>
  <si>
    <t>INV3060</t>
  </si>
  <si>
    <t xml:space="preserve"> $59,000 </t>
  </si>
  <si>
    <t>12:00 PM</t>
  </si>
  <si>
    <t>INV3061</t>
  </si>
  <si>
    <t xml:space="preserve"> $49,000 </t>
  </si>
  <si>
    <t>01:15 PM</t>
  </si>
  <si>
    <t>INV3062</t>
  </si>
  <si>
    <t xml:space="preserve"> $57,000 </t>
  </si>
  <si>
    <t>02:30 PM</t>
  </si>
  <si>
    <t>INV3063</t>
  </si>
  <si>
    <t xml:space="preserve"> $46,000 </t>
  </si>
  <si>
    <t>10:45 AM</t>
  </si>
  <si>
    <t>INV3064</t>
  </si>
  <si>
    <t xml:space="preserve"> $63,000 </t>
  </si>
  <si>
    <t>11:15 AM</t>
  </si>
  <si>
    <t>INV3065</t>
  </si>
  <si>
    <t xml:space="preserve"> $50,000</t>
  </si>
  <si>
    <t>12:30 PM</t>
  </si>
  <si>
    <t>INV3066</t>
  </si>
  <si>
    <t xml:space="preserve"> $61,000 </t>
  </si>
  <si>
    <t>02:15 PM</t>
  </si>
  <si>
    <t>INV3067</t>
  </si>
  <si>
    <t>09:30 AM</t>
  </si>
  <si>
    <t>INV3068</t>
  </si>
  <si>
    <t>INV3069</t>
  </si>
  <si>
    <t>01:45 PM</t>
  </si>
  <si>
    <t>INV3070</t>
  </si>
  <si>
    <t>INV3071</t>
  </si>
  <si>
    <t>INV3072</t>
  </si>
  <si>
    <t>12:15 PM</t>
  </si>
  <si>
    <t>INV3073</t>
  </si>
  <si>
    <t>01:00 PM</t>
  </si>
  <si>
    <t>INV3074</t>
  </si>
  <si>
    <t>INV3075</t>
  </si>
  <si>
    <t>INV3076</t>
  </si>
  <si>
    <t xml:space="preserve"> $62,000 </t>
  </si>
  <si>
    <t>INV3077</t>
  </si>
  <si>
    <t>INV3078</t>
  </si>
  <si>
    <t>INV3079</t>
  </si>
  <si>
    <t>Apply the formatting you prefer to the data</t>
  </si>
  <si>
    <t>Make sure the Date, Unit Price and Total are in correct formats</t>
  </si>
  <si>
    <t>Add a footer that includes the current page number and total pages</t>
  </si>
  <si>
    <t>Make sure it looks good when printed</t>
  </si>
  <si>
    <t xml:space="preserve">Set the print area for the table only </t>
  </si>
  <si>
    <t>check that it looks OK in the print preview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</si>
</sst>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&quot;$&quot;#,##0.00"/>
    <numFmt numFmtId="166" formatCode="[$-F400]h:mm:ss\ AM/PM"/>
    <numFmt numFmtId="167" formatCode="[$$-409]#,##0.00"/>
    <numFmt numFmtId="168" formatCode="[$€-2]\ #,##0"/>
    <numFmt numFmtId="169" formatCode="0.0%"/>
    <numFmt numFmtId="170" formatCode="[$£-809]#,##0.00;\-[$£-809]#,##0.00"/>
    <numFmt numFmtId="171" formatCode="[$-F800]dddd\,\ mmmm\ dd\,\ yyyy"/>
    <numFmt numFmtId="172" formatCode="_-* #,##0_-;\-* #,##0_-;_-* &quot;-&quot;??_-;_-@_-"/>
    <numFmt numFmtId="173" formatCode="_-[$£-809]* #,##0.00_-;\-[$£-809]* #,##0.00_-;_-[$£-809]* &quot;-&quot;??_-;_-@_-"/>
  </numFmts>
  <fonts count="4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sz val="10"/>
      <color theme="8"/>
      <name val="Aptos Display"/>
      <family val="2"/>
      <scheme val="major"/>
    </font>
    <font>
      <sz val="10"/>
      <color theme="1" tint="0.24994659260841701"/>
      <name val="Aptos Display"/>
      <family val="2"/>
      <scheme val="major"/>
    </font>
    <font>
      <sz val="12"/>
      <color theme="1" tint="0.24994659260841701"/>
      <name val="Aptos Narrow"/>
      <family val="2"/>
      <scheme val="minor"/>
    </font>
    <font>
      <b/>
      <sz val="10"/>
      <name val="Arial"/>
      <family val="2"/>
    </font>
    <font>
      <sz val="12"/>
      <color rgb="FF00AFE3"/>
      <name val="Wingdings"/>
      <charset val="2"/>
    </font>
    <font>
      <b/>
      <sz val="14"/>
      <color theme="4" tint="-0.249977111117893"/>
      <name val="Aptos Narrow"/>
      <family val="2"/>
      <scheme val="minor"/>
    </font>
    <font>
      <b/>
      <sz val="11"/>
      <color theme="4" tint="-0.249977111117893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rgb="FF002060"/>
      <name val="Aptos Narrow"/>
      <family val="2"/>
      <scheme val="minor"/>
    </font>
    <font>
      <sz val="8"/>
      <color rgb="FF4F6371"/>
      <name val="Arial"/>
      <family val="2"/>
    </font>
    <font>
      <sz val="12"/>
      <color rgb="FF00AFE3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4"/>
      <color rgb="FFFF0000"/>
      <name val="Aptos Narrow"/>
      <family val="2"/>
      <scheme val="minor"/>
    </font>
    <font>
      <b/>
      <sz val="12"/>
      <color theme="4"/>
      <name val="Aptos Narrow"/>
      <family val="2"/>
      <scheme val="minor"/>
    </font>
    <font>
      <b/>
      <sz val="10"/>
      <color rgb="FF202122"/>
      <name val="Arial"/>
      <family val="2"/>
    </font>
    <font>
      <sz val="11"/>
      <color rgb="FF000000"/>
      <name val="Aptos Narrow"/>
      <family val="2"/>
      <scheme val="minor"/>
    </font>
    <font>
      <b/>
      <sz val="11"/>
      <color rgb="FF4472C4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833C0C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4" tint="-0.249977111117893"/>
      <name val="Aptos Narrow"/>
      <family val="2"/>
      <scheme val="minor"/>
    </font>
    <font>
      <sz val="18"/>
      <color theme="3"/>
      <name val="Aptos Display"/>
      <family val="2"/>
      <scheme val="maj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0"/>
      <name val="Aptos Narrow"/>
      <family val="2"/>
      <scheme val="minor"/>
    </font>
    <font>
      <b/>
      <sz val="15"/>
      <color rgb="FF1F497D"/>
      <name val="Calibri"/>
      <family val="2"/>
    </font>
    <font>
      <sz val="11"/>
      <color rgb="FF000000"/>
      <name val="Calibri"/>
      <family val="2"/>
      <charset val="1"/>
    </font>
    <font>
      <b/>
      <sz val="22"/>
      <color rgb="FFFFFFFF"/>
      <name val="Cambria"/>
      <family val="1"/>
    </font>
    <font>
      <i/>
      <sz val="11"/>
      <color rgb="FF5B6573"/>
      <name val="Cambria"/>
      <family val="1"/>
    </font>
    <font>
      <b/>
      <sz val="11"/>
      <color rgb="FF12324A"/>
      <name val="Cambria"/>
      <family val="1"/>
    </font>
    <font>
      <sz val="11"/>
      <color rgb="FF0000FF"/>
      <name val="Cambria"/>
      <family val="1"/>
    </font>
    <font>
      <b/>
      <sz val="14"/>
      <color rgb="FF12324A"/>
      <name val="Cambria"/>
      <family val="1"/>
    </font>
  </fonts>
  <fills count="2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theme="5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theme="0"/>
        <bgColor theme="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89999084444715716"/>
        <bgColor theme="4" tint="0.79998168889431442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2E7D32"/>
        <bgColor rgb="FF008000"/>
      </patternFill>
    </fill>
    <fill>
      <patternFill patternType="solid">
        <fgColor rgb="FFF2B134"/>
        <bgColor rgb="FFFFCC00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  <border>
      <left/>
      <right/>
      <top style="thin">
        <color rgb="FF8EA9DB"/>
      </top>
      <bottom style="thin">
        <color rgb="FF8EA9DB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0"/>
      </left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0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ck">
        <color rgb="FF4F81BD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18" borderId="0" applyNumberFormat="0" applyBorder="0" applyAlignment="0" applyProtection="0"/>
    <xf numFmtId="0" fontId="1" fillId="19" borderId="0" applyNumberFormat="0" applyBorder="0" applyAlignment="0" applyProtection="0"/>
  </cellStyleXfs>
  <cellXfs count="133">
    <xf numFmtId="0" fontId="0" fillId="0" borderId="0" xfId="0"/>
    <xf numFmtId="0" fontId="4" fillId="0" borderId="0" xfId="0" applyFont="1"/>
    <xf numFmtId="0" fontId="7" fillId="0" borderId="0" xfId="8"/>
    <xf numFmtId="10" fontId="7" fillId="0" borderId="0" xfId="8" applyNumberFormat="1"/>
    <xf numFmtId="0" fontId="7" fillId="5" borderId="0" xfId="8" applyFill="1"/>
    <xf numFmtId="0" fontId="0" fillId="0" borderId="3" xfId="0" applyBorder="1"/>
    <xf numFmtId="0" fontId="0" fillId="5" borderId="0" xfId="0" applyFill="1"/>
    <xf numFmtId="0" fontId="8" fillId="0" borderId="0" xfId="0" applyFont="1" applyAlignment="1">
      <alignment horizontal="left" vertical="center" indent="1"/>
    </xf>
    <xf numFmtId="0" fontId="9" fillId="0" borderId="0" xfId="0" applyFont="1"/>
    <xf numFmtId="0" fontId="10" fillId="0" borderId="0" xfId="0" applyFont="1"/>
    <xf numFmtId="0" fontId="0" fillId="0" borderId="4" xfId="0" applyBorder="1"/>
    <xf numFmtId="0" fontId="0" fillId="0" borderId="5" xfId="0" applyBorder="1"/>
    <xf numFmtId="0" fontId="0" fillId="0" borderId="0" xfId="3" applyFont="1" applyBorder="1" applyAlignment="1">
      <alignment vertical="center"/>
    </xf>
    <xf numFmtId="0" fontId="0" fillId="0" borderId="0" xfId="3" applyFont="1" applyBorder="1" applyAlignment="1">
      <alignment horizontal="left" vertical="center"/>
    </xf>
    <xf numFmtId="0" fontId="0" fillId="0" borderId="6" xfId="0" applyBorder="1"/>
    <xf numFmtId="0" fontId="7" fillId="0" borderId="3" xfId="8" applyBorder="1"/>
    <xf numFmtId="0" fontId="11" fillId="0" borderId="0" xfId="8" applyFont="1"/>
    <xf numFmtId="0" fontId="4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2" borderId="11" xfId="4" applyBorder="1"/>
    <xf numFmtId="0" fontId="0" fillId="0" borderId="12" xfId="0" applyBorder="1"/>
    <xf numFmtId="0" fontId="0" fillId="0" borderId="13" xfId="0" applyBorder="1"/>
    <xf numFmtId="0" fontId="1" fillId="2" borderId="14" xfId="4" applyBorder="1"/>
    <xf numFmtId="0" fontId="0" fillId="0" borderId="11" xfId="0" applyBorder="1"/>
    <xf numFmtId="0" fontId="12" fillId="0" borderId="0" xfId="0" applyFont="1" applyAlignment="1">
      <alignment horizontal="left" vertical="center" indent="4" readingOrder="1"/>
    </xf>
    <xf numFmtId="0" fontId="1" fillId="2" borderId="0" xfId="4" applyBorder="1"/>
    <xf numFmtId="0" fontId="7" fillId="0" borderId="13" xfId="8" applyBorder="1"/>
    <xf numFmtId="0" fontId="1" fillId="2" borderId="13" xfId="4" applyBorder="1"/>
    <xf numFmtId="0" fontId="1" fillId="2" borderId="0" xfId="4"/>
    <xf numFmtId="0" fontId="7" fillId="6" borderId="0" xfId="8" applyFill="1"/>
    <xf numFmtId="0" fontId="13" fillId="0" borderId="0" xfId="0" applyFont="1"/>
    <xf numFmtId="9" fontId="0" fillId="0" borderId="0" xfId="0" applyNumberFormat="1" applyAlignment="1">
      <alignment horizontal="center"/>
    </xf>
    <xf numFmtId="0" fontId="14" fillId="0" borderId="15" xfId="0" applyFont="1" applyBorder="1" applyAlignment="1">
      <alignment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5" fontId="0" fillId="0" borderId="0" xfId="9" applyNumberFormat="1" applyFont="1" applyAlignment="1">
      <alignment horizontal="center"/>
    </xf>
    <xf numFmtId="1" fontId="0" fillId="0" borderId="0" xfId="9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0" applyNumberFormat="1"/>
    <xf numFmtId="10" fontId="0" fillId="0" borderId="0" xfId="0" applyNumberFormat="1"/>
    <xf numFmtId="9" fontId="0" fillId="0" borderId="0" xfId="0" applyNumberFormat="1"/>
    <xf numFmtId="166" fontId="0" fillId="0" borderId="0" xfId="0" applyNumberFormat="1"/>
    <xf numFmtId="14" fontId="0" fillId="0" borderId="0" xfId="0" applyNumberFormat="1"/>
    <xf numFmtId="0" fontId="15" fillId="7" borderId="0" xfId="0" applyFont="1" applyFill="1"/>
    <xf numFmtId="0" fontId="16" fillId="0" borderId="0" xfId="0" applyFont="1"/>
    <xf numFmtId="167" fontId="0" fillId="0" borderId="0" xfId="0" applyNumberFormat="1"/>
    <xf numFmtId="9" fontId="0" fillId="0" borderId="0" xfId="1" applyFont="1"/>
    <xf numFmtId="2" fontId="0" fillId="0" borderId="0" xfId="0" applyNumberFormat="1"/>
    <xf numFmtId="0" fontId="4" fillId="0" borderId="0" xfId="0" applyFont="1" applyAlignment="1">
      <alignment horizontal="centerContinuous"/>
    </xf>
    <xf numFmtId="168" fontId="0" fillId="0" borderId="0" xfId="0" applyNumberFormat="1"/>
    <xf numFmtId="169" fontId="0" fillId="0" borderId="0" xfId="0" applyNumberFormat="1"/>
    <xf numFmtId="0" fontId="7" fillId="8" borderId="0" xfId="8" applyFill="1"/>
    <xf numFmtId="0" fontId="7" fillId="9" borderId="0" xfId="8" applyFill="1"/>
    <xf numFmtId="0" fontId="7" fillId="10" borderId="0" xfId="8" applyFill="1"/>
    <xf numFmtId="0" fontId="11" fillId="10" borderId="16" xfId="0" applyFont="1" applyFill="1" applyBorder="1"/>
    <xf numFmtId="0" fontId="18" fillId="0" borderId="0" xfId="0" applyFont="1" applyAlignment="1">
      <alignment horizontal="left" vertical="center" indent="4" readingOrder="1"/>
    </xf>
    <xf numFmtId="0" fontId="19" fillId="0" borderId="1" xfId="2" applyFont="1"/>
    <xf numFmtId="0" fontId="20" fillId="3" borderId="0" xfId="5" applyFont="1"/>
    <xf numFmtId="0" fontId="20" fillId="4" borderId="0" xfId="6" applyFont="1"/>
    <xf numFmtId="170" fontId="0" fillId="0" borderId="0" xfId="0" applyNumberFormat="1"/>
    <xf numFmtId="0" fontId="21" fillId="0" borderId="0" xfId="0" applyFont="1" applyAlignment="1">
      <alignment textRotation="45"/>
    </xf>
    <xf numFmtId="0" fontId="22" fillId="6" borderId="17" xfId="0" applyFont="1" applyFill="1" applyBorder="1"/>
    <xf numFmtId="0" fontId="23" fillId="11" borderId="17" xfId="0" applyFont="1" applyFill="1" applyBorder="1" applyAlignment="1">
      <alignment vertical="center"/>
    </xf>
    <xf numFmtId="0" fontId="3" fillId="0" borderId="2" xfId="3"/>
    <xf numFmtId="0" fontId="4" fillId="0" borderId="4" xfId="0" applyFont="1" applyBorder="1"/>
    <xf numFmtId="0" fontId="6" fillId="0" borderId="0" xfId="7" applyAlignment="1">
      <alignment vertical="center" wrapText="1"/>
    </xf>
    <xf numFmtId="0" fontId="24" fillId="0" borderId="0" xfId="0" applyFont="1" applyAlignment="1">
      <alignment horizontal="center" vertical="center" wrapText="1"/>
    </xf>
    <xf numFmtId="0" fontId="4" fillId="0" borderId="8" xfId="0" applyFont="1" applyBorder="1"/>
    <xf numFmtId="0" fontId="4" fillId="0" borderId="9" xfId="0" applyFont="1" applyBorder="1"/>
    <xf numFmtId="0" fontId="0" fillId="0" borderId="14" xfId="0" applyBorder="1"/>
    <xf numFmtId="14" fontId="0" fillId="0" borderId="13" xfId="0" applyNumberFormat="1" applyBorder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25" fillId="12" borderId="0" xfId="0" applyFont="1" applyFill="1"/>
    <xf numFmtId="0" fontId="25" fillId="13" borderId="0" xfId="0" applyFont="1" applyFill="1"/>
    <xf numFmtId="0" fontId="30" fillId="0" borderId="18" xfId="0" applyFont="1" applyBorder="1"/>
    <xf numFmtId="0" fontId="30" fillId="0" borderId="19" xfId="0" applyFont="1" applyBorder="1"/>
    <xf numFmtId="0" fontId="25" fillId="0" borderId="15" xfId="0" applyFont="1" applyBorder="1"/>
    <xf numFmtId="0" fontId="25" fillId="14" borderId="20" xfId="0" applyFont="1" applyFill="1" applyBorder="1"/>
    <xf numFmtId="0" fontId="25" fillId="14" borderId="21" xfId="0" applyFont="1" applyFill="1" applyBorder="1"/>
    <xf numFmtId="0" fontId="25" fillId="14" borderId="22" xfId="0" applyFont="1" applyFill="1" applyBorder="1"/>
    <xf numFmtId="0" fontId="25" fillId="0" borderId="23" xfId="0" applyFont="1" applyBorder="1"/>
    <xf numFmtId="14" fontId="25" fillId="0" borderId="0" xfId="0" applyNumberFormat="1" applyFont="1"/>
    <xf numFmtId="0" fontId="25" fillId="0" borderId="24" xfId="0" applyFont="1" applyBorder="1"/>
    <xf numFmtId="0" fontId="25" fillId="0" borderId="25" xfId="0" applyFont="1" applyBorder="1"/>
    <xf numFmtId="0" fontId="25" fillId="0" borderId="26" xfId="0" applyFont="1" applyBorder="1"/>
    <xf numFmtId="0" fontId="31" fillId="16" borderId="28" xfId="0" applyFont="1" applyFill="1" applyBorder="1"/>
    <xf numFmtId="0" fontId="31" fillId="16" borderId="30" xfId="0" applyFont="1" applyFill="1" applyBorder="1"/>
    <xf numFmtId="171" fontId="31" fillId="16" borderId="30" xfId="0" applyNumberFormat="1" applyFont="1" applyFill="1" applyBorder="1"/>
    <xf numFmtId="0" fontId="31" fillId="16" borderId="31" xfId="0" applyFont="1" applyFill="1" applyBorder="1"/>
    <xf numFmtId="0" fontId="31" fillId="16" borderId="27" xfId="0" applyFont="1" applyFill="1" applyBorder="1"/>
    <xf numFmtId="0" fontId="31" fillId="16" borderId="32" xfId="0" applyFont="1" applyFill="1" applyBorder="1"/>
    <xf numFmtId="171" fontId="31" fillId="16" borderId="32" xfId="0" applyNumberFormat="1" applyFont="1" applyFill="1" applyBorder="1"/>
    <xf numFmtId="0" fontId="31" fillId="16" borderId="29" xfId="0" applyFont="1" applyFill="1" applyBorder="1"/>
    <xf numFmtId="0" fontId="32" fillId="15" borderId="28" xfId="0" applyFont="1" applyFill="1" applyBorder="1"/>
    <xf numFmtId="0" fontId="32" fillId="15" borderId="30" xfId="0" applyFont="1" applyFill="1" applyBorder="1"/>
    <xf numFmtId="0" fontId="32" fillId="15" borderId="31" xfId="0" applyFont="1" applyFill="1" applyBorder="1"/>
    <xf numFmtId="0" fontId="31" fillId="17" borderId="30" xfId="0" applyFont="1" applyFill="1" applyBorder="1"/>
    <xf numFmtId="0" fontId="31" fillId="17" borderId="32" xfId="0" applyFont="1" applyFill="1" applyBorder="1"/>
    <xf numFmtId="0" fontId="2" fillId="0" borderId="1" xfId="2"/>
    <xf numFmtId="4" fontId="0" fillId="0" borderId="0" xfId="0" applyNumberFormat="1"/>
    <xf numFmtId="0" fontId="2" fillId="0" borderId="1" xfId="2" applyAlignment="1">
      <alignment wrapText="1"/>
    </xf>
    <xf numFmtId="0" fontId="0" fillId="0" borderId="17" xfId="0" applyBorder="1"/>
    <xf numFmtId="0" fontId="35" fillId="20" borderId="21" xfId="0" applyFont="1" applyFill="1" applyBorder="1" applyAlignment="1">
      <alignment horizontal="centerContinuous"/>
    </xf>
    <xf numFmtId="0" fontId="0" fillId="20" borderId="21" xfId="0" applyFill="1" applyBorder="1" applyAlignment="1">
      <alignment horizontal="centerContinuous"/>
    </xf>
    <xf numFmtId="0" fontId="0" fillId="6" borderId="0" xfId="0" applyFill="1" applyAlignment="1">
      <alignment horizontal="center"/>
    </xf>
    <xf numFmtId="0" fontId="4" fillId="0" borderId="0" xfId="0" applyFont="1" applyAlignment="1">
      <alignment horizontal="center"/>
    </xf>
    <xf numFmtId="172" fontId="0" fillId="0" borderId="0" xfId="10" applyNumberFormat="1" applyFont="1"/>
    <xf numFmtId="173" fontId="0" fillId="0" borderId="0" xfId="0" applyNumberFormat="1"/>
    <xf numFmtId="171" fontId="0" fillId="0" borderId="0" xfId="0" applyNumberFormat="1"/>
    <xf numFmtId="0" fontId="33" fillId="0" borderId="0" xfId="11"/>
    <xf numFmtId="0" fontId="36" fillId="19" borderId="10" xfId="13" applyFont="1" applyBorder="1"/>
    <xf numFmtId="0" fontId="36" fillId="19" borderId="12" xfId="13" applyFont="1" applyBorder="1"/>
    <xf numFmtId="0" fontId="37" fillId="18" borderId="7" xfId="12" applyFont="1" applyBorder="1"/>
    <xf numFmtId="0" fontId="37" fillId="18" borderId="8" xfId="12" applyFont="1" applyBorder="1"/>
    <xf numFmtId="0" fontId="37" fillId="18" borderId="9" xfId="12" applyFont="1" applyBorder="1"/>
    <xf numFmtId="0" fontId="0" fillId="6" borderId="0" xfId="0" applyFill="1"/>
    <xf numFmtId="0" fontId="38" fillId="0" borderId="33" xfId="0" applyFont="1" applyBorder="1"/>
    <xf numFmtId="0" fontId="39" fillId="0" borderId="0" xfId="0" applyFont="1"/>
    <xf numFmtId="0" fontId="39" fillId="0" borderId="0" xfId="0" applyFont="1" applyAlignment="1">
      <alignment vertical="center"/>
    </xf>
    <xf numFmtId="0" fontId="42" fillId="22" borderId="0" xfId="0" applyFont="1" applyFill="1" applyAlignment="1">
      <alignment vertical="center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6" fillId="0" borderId="0" xfId="0" applyFont="1"/>
    <xf numFmtId="0" fontId="40" fillId="21" borderId="0" xfId="0" applyFont="1" applyFill="1" applyAlignment="1">
      <alignment vertical="center"/>
    </xf>
    <xf numFmtId="0" fontId="41" fillId="0" borderId="0" xfId="0" applyFont="1" applyAlignment="1">
      <alignment vertical="center"/>
    </xf>
    <xf numFmtId="0" fontId="25" fillId="0" borderId="15" xfId="0" applyFont="1" applyBorder="1" applyAlignment="1"/>
    <xf numFmtId="0" fontId="39" fillId="0" borderId="0" xfId="0" applyFont="1" applyAlignment="1"/>
  </cellXfs>
  <cellStyles count="14">
    <cellStyle name="20% - Accent1" xfId="4" builtinId="30"/>
    <cellStyle name="40% - Accent1" xfId="13" builtinId="31"/>
    <cellStyle name="40% - Accent5" xfId="6" builtinId="47"/>
    <cellStyle name="60% - Accent1" xfId="5" builtinId="32"/>
    <cellStyle name="Accent1" xfId="12" builtinId="29"/>
    <cellStyle name="Comma" xfId="10" builtinId="3"/>
    <cellStyle name="Currency 2" xfId="9" xr:uid="{1D444D24-8143-4892-912C-594D6F8137FF}"/>
    <cellStyle name="Heading 1" xfId="2" builtinId="16"/>
    <cellStyle name="Heading 2" xfId="3" builtinId="17"/>
    <cellStyle name="Hyperlink" xfId="7" builtinId="8"/>
    <cellStyle name="Normal" xfId="0" builtinId="0"/>
    <cellStyle name="Normal 2" xfId="8" xr:uid="{2F6BFE7E-1005-42F9-88D4-8D628970FEC4}"/>
    <cellStyle name="Per cent" xfId="1" builtinId="5"/>
    <cellStyle name="Title" xfId="11" builtinId="15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5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38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37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mp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mp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tmp"/><Relationship Id="rId1" Type="http://schemas.openxmlformats.org/officeDocument/2006/relationships/image" Target="../media/image6.tmp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tmp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tmp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tmp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tmp"/><Relationship Id="rId1" Type="http://schemas.openxmlformats.org/officeDocument/2006/relationships/image" Target="../media/image1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6</xdr:row>
      <xdr:rowOff>0</xdr:rowOff>
    </xdr:from>
    <xdr:to>
      <xdr:col>21</xdr:col>
      <xdr:colOff>221422</xdr:colOff>
      <xdr:row>20</xdr:row>
      <xdr:rowOff>84049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E8FF45F-B9D6-3541-DE5F-E4CF88B14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1097280"/>
          <a:ext cx="5098222" cy="26443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137160</xdr:colOff>
      <xdr:row>1</xdr:row>
      <xdr:rowOff>22860</xdr:rowOff>
    </xdr:from>
    <xdr:to>
      <xdr:col>17</xdr:col>
      <xdr:colOff>347154</xdr:colOff>
      <xdr:row>14</xdr:row>
      <xdr:rowOff>160020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ED66EF4-A804-75FA-86DB-BC473C973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3940" y="205740"/>
          <a:ext cx="6305994" cy="2514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1</xdr:row>
      <xdr:rowOff>144780</xdr:rowOff>
    </xdr:from>
    <xdr:to>
      <xdr:col>4</xdr:col>
      <xdr:colOff>571723</xdr:colOff>
      <xdr:row>14</xdr:row>
      <xdr:rowOff>137365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58439B5-9983-6D68-8D4E-7F65A5632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340" y="327660"/>
          <a:ext cx="2575783" cy="2370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468631</xdr:colOff>
      <xdr:row>0</xdr:row>
      <xdr:rowOff>129540</xdr:rowOff>
    </xdr:from>
    <xdr:to>
      <xdr:col>10</xdr:col>
      <xdr:colOff>1363981</xdr:colOff>
      <xdr:row>7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C04C937-21CE-4CF2-B620-0B4AAE24C0E9}"/>
            </a:ext>
          </a:extLst>
        </xdr:cNvPr>
        <xdr:cNvSpPr txBox="1">
          <a:spLocks noChangeArrowheads="1"/>
        </xdr:cNvSpPr>
      </xdr:nvSpPr>
      <xdr:spPr bwMode="auto">
        <a:xfrm>
          <a:off x="7174231" y="129540"/>
          <a:ext cx="5223510" cy="10820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 eaLnBrk="1" fontAlgn="base" latinLnBrk="0" hangingPunct="1"/>
          <a:r>
            <a:rPr lang="en-GB" sz="1100">
              <a:effectLst/>
              <a:latin typeface="+mn-lt"/>
              <a:ea typeface="+mn-ea"/>
              <a:cs typeface="+mn-cs"/>
            </a:rPr>
            <a:t>Excel formulas  </a:t>
          </a:r>
          <a:endParaRPr lang="en-GB" sz="1100">
            <a:effectLst/>
          </a:endParaRPr>
        </a:p>
        <a:p>
          <a:pPr rtl="0" eaLnBrk="1" fontAlgn="base" latinLnBrk="0" hangingPunct="1"/>
          <a:r>
            <a:rPr lang="en-GB" sz="1100">
              <a:effectLst/>
              <a:latin typeface="+mn-lt"/>
              <a:ea typeface="+mn-ea"/>
              <a:cs typeface="+mn-cs"/>
            </a:rPr>
            <a:t>The Formula Bar  </a:t>
          </a:r>
          <a:endParaRPr lang="en-GB" sz="1000">
            <a:effectLst/>
          </a:endParaRPr>
        </a:p>
        <a:p>
          <a:pPr rtl="0" eaLnBrk="1" fontAlgn="base" latinLnBrk="0" hangingPunct="1"/>
          <a:r>
            <a:rPr lang="en-GB" sz="1100">
              <a:effectLst/>
              <a:latin typeface="+mn-lt"/>
              <a:ea typeface="+mn-ea"/>
              <a:cs typeface="+mn-cs"/>
            </a:rPr>
            <a:t>The elements of an Excel formula  </a:t>
          </a:r>
          <a:endParaRPr lang="en-GB" sz="1000">
            <a:effectLst/>
          </a:endParaRPr>
        </a:p>
        <a:p>
          <a:pPr rtl="0" eaLnBrk="1" fontAlgn="base" latinLnBrk="0" hangingPunct="1"/>
          <a:r>
            <a:rPr lang="en-GB" sz="1100">
              <a:effectLst/>
              <a:latin typeface="+mn-lt"/>
              <a:ea typeface="+mn-ea"/>
              <a:cs typeface="+mn-cs"/>
            </a:rPr>
            <a:t>Common mathematical operators  = + - * /</a:t>
          </a:r>
          <a:endParaRPr lang="en-GB" sz="1000">
            <a:effectLst/>
          </a:endParaRPr>
        </a:p>
        <a:p>
          <a:pPr rtl="0" eaLnBrk="1" fontAlgn="base" latinLnBrk="0" hangingPunct="1"/>
          <a:r>
            <a:rPr lang="en-GB" sz="1100">
              <a:effectLst/>
              <a:latin typeface="+mn-lt"/>
              <a:ea typeface="+mn-ea"/>
              <a:cs typeface="+mn-cs"/>
            </a:rPr>
            <a:t>The order of operations - BEDMAS</a:t>
          </a:r>
          <a:endParaRPr lang="en-GB" sz="1000">
            <a:effectLst/>
          </a:endParaRPr>
        </a:p>
        <a:p>
          <a:pPr algn="l" rtl="0"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22860</xdr:colOff>
      <xdr:row>2</xdr:row>
      <xdr:rowOff>30480</xdr:rowOff>
    </xdr:from>
    <xdr:to>
      <xdr:col>15</xdr:col>
      <xdr:colOff>304800</xdr:colOff>
      <xdr:row>21</xdr:row>
      <xdr:rowOff>116762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FC33B2-5734-49EC-B9F1-5BCE43365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61660" y="396240"/>
          <a:ext cx="3939540" cy="361434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586740</xdr:colOff>
      <xdr:row>16</xdr:row>
      <xdr:rowOff>91440</xdr:rowOff>
    </xdr:from>
    <xdr:to>
      <xdr:col>17</xdr:col>
      <xdr:colOff>563880</xdr:colOff>
      <xdr:row>21</xdr:row>
      <xdr:rowOff>121920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D48E01D-6A75-4034-AFCA-0B276D7E7187}"/>
            </a:ext>
          </a:extLst>
        </xdr:cNvPr>
        <xdr:cNvSpPr txBox="1"/>
      </xdr:nvSpPr>
      <xdr:spPr>
        <a:xfrm>
          <a:off x="8153400" y="3063240"/>
          <a:ext cx="5463540" cy="13030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Work</a:t>
          </a:r>
          <a:r>
            <a:rPr lang="en-GB" sz="1100" baseline="0"/>
            <a:t> out the total in column E (cost and packaging multiplied by quantity)</a:t>
          </a:r>
        </a:p>
        <a:p>
          <a:r>
            <a:rPr lang="en-GB" sz="1100" baseline="0"/>
            <a:t>Work out the Total Sales in column G (sales multiplied by quantity)</a:t>
          </a:r>
        </a:p>
        <a:p>
          <a:r>
            <a:rPr lang="en-GB" sz="1100" baseline="0"/>
            <a:t>Work out the Profit in Column H (total sales - total cost)</a:t>
          </a:r>
        </a:p>
        <a:p>
          <a:endParaRPr lang="en-GB" sz="1100" baseline="0"/>
        </a:p>
        <a:p>
          <a:r>
            <a:rPr lang="en-GB" sz="1100" baseline="0"/>
            <a:t>ANSWERS SHOWN ROW 51</a:t>
          </a:r>
        </a:p>
        <a:p>
          <a:endParaRPr lang="en-GB" sz="1100"/>
        </a:p>
      </xdr:txBody>
    </xdr:sp>
    <xdr:clientData/>
  </xdr:twoCellAnchor>
  <xdr:twoCellAnchor>
    <xdr:from>
      <xdr:col>9</xdr:col>
      <xdr:colOff>15240</xdr:colOff>
      <xdr:row>1</xdr:row>
      <xdr:rowOff>15240</xdr:rowOff>
    </xdr:from>
    <xdr:to>
      <xdr:col>17</xdr:col>
      <xdr:colOff>510540</xdr:colOff>
      <xdr:row>9</xdr:row>
      <xdr:rowOff>60960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21CB4C4-839E-6313-8455-E98A83140663}"/>
            </a:ext>
          </a:extLst>
        </xdr:cNvPr>
        <xdr:cNvSpPr txBox="1"/>
      </xdr:nvSpPr>
      <xdr:spPr>
        <a:xfrm>
          <a:off x="7345680" y="198120"/>
          <a:ext cx="5372100" cy="15087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Work out the weekly wages (multiply the daily rate for each staff member by 5)</a:t>
          </a:r>
        </a:p>
        <a:p>
          <a:r>
            <a:rPr lang="en-GB" sz="1100"/>
            <a:t>Work out the total wages (add the bonus amount to the weekly wages)</a:t>
          </a:r>
        </a:p>
        <a:p>
          <a:r>
            <a:rPr lang="en-GB" sz="1100"/>
            <a:t>Work out the take home pay (subtract the pension deduction amount from the total wages)</a:t>
          </a:r>
        </a:p>
        <a:p>
          <a:endParaRPr lang="en-GB" sz="1100"/>
        </a:p>
        <a:p>
          <a:r>
            <a:rPr lang="en-GB" sz="1100"/>
            <a:t>ANSWERS</a:t>
          </a:r>
          <a:r>
            <a:rPr lang="en-GB" sz="1100" baseline="0"/>
            <a:t> SHOWN ROW 34</a:t>
          </a:r>
          <a:endParaRPr lang="en-GB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53340</xdr:colOff>
      <xdr:row>1</xdr:row>
      <xdr:rowOff>99060</xdr:rowOff>
    </xdr:from>
    <xdr:to>
      <xdr:col>18</xdr:col>
      <xdr:colOff>26974</xdr:colOff>
      <xdr:row>24</xdr:row>
      <xdr:rowOff>175260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CA37A5-CCB6-4DE1-9589-61203FFCB0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479"/>
        <a:stretch>
          <a:fillRect/>
        </a:stretch>
      </xdr:blipFill>
      <xdr:spPr>
        <a:xfrm>
          <a:off x="6758940" y="289560"/>
          <a:ext cx="4240834" cy="429006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525780</xdr:colOff>
      <xdr:row>1</xdr:row>
      <xdr:rowOff>7620</xdr:rowOff>
    </xdr:from>
    <xdr:to>
      <xdr:col>16</xdr:col>
      <xdr:colOff>8051</xdr:colOff>
      <xdr:row>31</xdr:row>
      <xdr:rowOff>15716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1D7C75B-3281-5B07-C79B-DE030F6488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3720" y="190500"/>
          <a:ext cx="4968671" cy="5494496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31</xdr:row>
      <xdr:rowOff>53340</xdr:rowOff>
    </xdr:from>
    <xdr:to>
      <xdr:col>15</xdr:col>
      <xdr:colOff>145162</xdr:colOff>
      <xdr:row>58</xdr:row>
      <xdr:rowOff>99492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D22B9AE-FE85-651D-414B-21C165204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7540" y="5722620"/>
          <a:ext cx="4412362" cy="498391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762000</xdr:colOff>
      <xdr:row>3</xdr:row>
      <xdr:rowOff>15239</xdr:rowOff>
    </xdr:from>
    <xdr:to>
      <xdr:col>14</xdr:col>
      <xdr:colOff>358490</xdr:colOff>
      <xdr:row>7</xdr:row>
      <xdr:rowOff>68580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12817DB-EFAC-F0D5-7376-71A5C79856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383" b="18597"/>
        <a:stretch>
          <a:fillRect/>
        </a:stretch>
      </xdr:blipFill>
      <xdr:spPr>
        <a:xfrm>
          <a:off x="7444740" y="563879"/>
          <a:ext cx="4038950" cy="78486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533400</xdr:colOff>
      <xdr:row>1</xdr:row>
      <xdr:rowOff>180975</xdr:rowOff>
    </xdr:from>
    <xdr:to>
      <xdr:col>18</xdr:col>
      <xdr:colOff>381000</xdr:colOff>
      <xdr:row>22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716AC0-B0F2-4CAB-8289-5CB70E164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072"/>
        <a:stretch>
          <a:fillRect/>
        </a:stretch>
      </xdr:blipFill>
      <xdr:spPr>
        <a:xfrm>
          <a:off x="6210300" y="381000"/>
          <a:ext cx="5334000" cy="37909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53340</xdr:colOff>
      <xdr:row>1</xdr:row>
      <xdr:rowOff>45720</xdr:rowOff>
    </xdr:from>
    <xdr:to>
      <xdr:col>14</xdr:col>
      <xdr:colOff>396240</xdr:colOff>
      <xdr:row>12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05315EA-5DCE-42C8-ACD7-F43E943938AF}"/>
            </a:ext>
          </a:extLst>
        </xdr:cNvPr>
        <xdr:cNvSpPr txBox="1"/>
      </xdr:nvSpPr>
      <xdr:spPr>
        <a:xfrm>
          <a:off x="7002780" y="312420"/>
          <a:ext cx="3390900" cy="23850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 the  worksheet work out the totals in cells F2:F6</a:t>
          </a:r>
        </a:p>
        <a:p>
          <a:pPr lvl="0"/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Use autofill to fill in cells D1, E1 and cells A3:A6</a:t>
          </a:r>
        </a:p>
        <a:p>
          <a:pPr lvl="0"/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Use a copy and paste function to paste the data so that it appears as below </a:t>
          </a:r>
          <a:b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Complete the calculation to fill in cells D20:D30</a:t>
          </a:r>
        </a:p>
        <a:p>
          <a:pPr lvl="0"/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Use formatting and styles of your choice to the data in cells A20:D30</a:t>
          </a:r>
        </a:p>
        <a:p>
          <a:pPr lvl="0"/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Cells A40:E69 keep the data from A20:D30 but remove the formatting</a:t>
          </a:r>
        </a:p>
        <a:p>
          <a:endParaRPr lang="en-GB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</xdr:colOff>
      <xdr:row>2</xdr:row>
      <xdr:rowOff>129540</xdr:rowOff>
    </xdr:from>
    <xdr:to>
      <xdr:col>19</xdr:col>
      <xdr:colOff>510540</xdr:colOff>
      <xdr:row>15</xdr:row>
      <xdr:rowOff>167640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55680F-86ED-98C9-0A62-DAC3BA465448}"/>
            </a:ext>
          </a:extLst>
        </xdr:cNvPr>
        <xdr:cNvSpPr txBox="1"/>
      </xdr:nvSpPr>
      <xdr:spPr>
        <a:xfrm>
          <a:off x="6103620" y="495300"/>
          <a:ext cx="5989320" cy="24155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Turn this data into an official excel table called Salary</a:t>
          </a:r>
        </a:p>
        <a:p>
          <a:endParaRPr lang="en-GB" sz="1100"/>
        </a:p>
        <a:p>
          <a:r>
            <a:rPr lang="en-GB" sz="1100"/>
            <a:t>Click anywhere in the data </a:t>
          </a:r>
        </a:p>
        <a:p>
          <a:r>
            <a:rPr lang="en-GB" sz="1100"/>
            <a:t>from the home tab, choose Format as Table </a:t>
          </a:r>
        </a:p>
        <a:p>
          <a:r>
            <a:rPr lang="en-GB" sz="1100"/>
            <a:t>Choose a style you like</a:t>
          </a:r>
        </a:p>
        <a:p>
          <a:endParaRPr lang="en-GB" sz="1100"/>
        </a:p>
        <a:p>
          <a:r>
            <a:rPr lang="en-GB" sz="1100"/>
            <a:t>From the Table Design Tab - at the lefthand side - under table name - type Salary</a:t>
          </a:r>
        </a:p>
        <a:p>
          <a:endParaRPr lang="en-GB" sz="1100"/>
        </a:p>
        <a:p>
          <a:r>
            <a:rPr lang="en-GB" sz="1100" b="1"/>
            <a:t>Advanced - if time </a:t>
          </a:r>
        </a:p>
        <a:p>
          <a:r>
            <a:rPr lang="en-GB" sz="1100"/>
            <a:t>Sort the table so the most recently interviewed people are at the top</a:t>
          </a:r>
        </a:p>
        <a:p>
          <a:r>
            <a:rPr lang="en-GB" sz="1100"/>
            <a:t>Filter the table so that it only shows those with salaries over 55000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431165</xdr:colOff>
      <xdr:row>3</xdr:row>
      <xdr:rowOff>66675</xdr:rowOff>
    </xdr:from>
    <xdr:to>
      <xdr:col>17</xdr:col>
      <xdr:colOff>178435</xdr:colOff>
      <xdr:row>19</xdr:row>
      <xdr:rowOff>28891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851E9F-07BB-4A51-9C0B-E329CB46E7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277"/>
        <a:stretch>
          <a:fillRect/>
        </a:stretch>
      </xdr:blipFill>
      <xdr:spPr>
        <a:xfrm>
          <a:off x="10165715" y="609600"/>
          <a:ext cx="4014470" cy="285781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525780</xdr:colOff>
      <xdr:row>2</xdr:row>
      <xdr:rowOff>45720</xdr:rowOff>
    </xdr:from>
    <xdr:to>
      <xdr:col>25</xdr:col>
      <xdr:colOff>495300</xdr:colOff>
      <xdr:row>14</xdr:row>
      <xdr:rowOff>15240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611B703-2AB1-4F84-8BB2-E7C05EF14435}"/>
            </a:ext>
          </a:extLst>
        </xdr:cNvPr>
        <xdr:cNvSpPr txBox="1"/>
      </xdr:nvSpPr>
      <xdr:spPr>
        <a:xfrm>
          <a:off x="12108180" y="411480"/>
          <a:ext cx="3627120" cy="21640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Use a text function to change marital status to uppercase </a:t>
          </a:r>
        </a:p>
        <a:p>
          <a:pPr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Remove the original marital status column (remember paste special) </a:t>
          </a:r>
        </a:p>
        <a:p>
          <a:pPr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Use a text function to split the country code from the employee number – also use TRIM here to ensure there are no extra spaces </a:t>
          </a:r>
        </a:p>
        <a:p>
          <a:pPr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Insert a column to show their take home pay multiplying the hours worked by the pay rate (you may need to remove the letter before the number in the hours worked column) </a:t>
          </a:r>
        </a:p>
        <a:p>
          <a:pPr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Add the letters SER to the serial numbers in the first column </a:t>
          </a:r>
        </a:p>
        <a:p>
          <a:pPr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Remove the original first column </a:t>
          </a:r>
        </a:p>
        <a:p>
          <a:pPr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Format this as you prefer </a:t>
          </a:r>
        </a:p>
        <a:p>
          <a:endParaRPr lang="en-GB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601980</xdr:colOff>
      <xdr:row>8</xdr:row>
      <xdr:rowOff>175260</xdr:rowOff>
    </xdr:from>
    <xdr:to>
      <xdr:col>14</xdr:col>
      <xdr:colOff>228600</xdr:colOff>
      <xdr:row>24</xdr:row>
      <xdr:rowOff>144780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FE962E3-C798-961B-A3D7-BEB5268030C1}"/>
            </a:ext>
          </a:extLst>
        </xdr:cNvPr>
        <xdr:cNvSpPr txBox="1"/>
      </xdr:nvSpPr>
      <xdr:spPr>
        <a:xfrm>
          <a:off x="7787640" y="1638300"/>
          <a:ext cx="3726180" cy="2895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In cell l4 use a vlookup on the shop table to show the product for the invoice number in cell l3</a:t>
          </a:r>
        </a:p>
        <a:p>
          <a:endParaRPr lang="en-GB" sz="1100"/>
        </a:p>
        <a:p>
          <a:r>
            <a:rPr lang="en-GB" sz="1100"/>
            <a:t>type =vlookup($l$3,Shop,2,0)</a:t>
          </a:r>
        </a:p>
        <a:p>
          <a:endParaRPr lang="en-GB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cell l5 use a vlookup on the shop table to show the Unit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Price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 the invoice number in cell l3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type =vlookup($l$3,Shop,3,0)</a:t>
          </a:r>
          <a:endParaRPr lang="en-GB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>
            <a:effectLst/>
          </a:endParaRPr>
        </a:p>
        <a:p>
          <a:endParaRPr lang="en-GB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cell l6 use a vlookup on the shop table to show the Sales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Person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 the invoice number in cell l3</a:t>
          </a:r>
          <a:endParaRPr lang="en-GB">
            <a:effectLst/>
          </a:endParaRPr>
        </a:p>
        <a:p>
          <a:endParaRPr lang="en-GB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type =vlookup($l$3,Shop,8,0)</a:t>
          </a:r>
          <a:endParaRPr lang="en-GB">
            <a:effectLst/>
          </a:endParaRPr>
        </a:p>
        <a:p>
          <a:endParaRPr lang="en-GB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350520</xdr:colOff>
      <xdr:row>1</xdr:row>
      <xdr:rowOff>53340</xdr:rowOff>
    </xdr:from>
    <xdr:to>
      <xdr:col>23</xdr:col>
      <xdr:colOff>350520</xdr:colOff>
      <xdr:row>23</xdr:row>
      <xdr:rowOff>116739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DAD476-5634-44B2-BD72-4BD77BD90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66960" y="236220"/>
          <a:ext cx="4876800" cy="4086759"/>
        </a:xfrm>
        <a:prstGeom prst="rect">
          <a:avLst/>
        </a:prstGeom>
      </xdr:spPr>
    </xdr:pic>
    <xdr:clientData/>
  </xdr:twoCellAnchor>
  <xdr:twoCellAnchor editAs="oneCell">
    <xdr:from>
      <xdr:col>14</xdr:col>
      <xdr:colOff>426720</xdr:colOff>
      <xdr:row>24</xdr:row>
      <xdr:rowOff>114300</xdr:rowOff>
    </xdr:from>
    <xdr:to>
      <xdr:col>22</xdr:col>
      <xdr:colOff>588341</xdr:colOff>
      <xdr:row>43</xdr:row>
      <xdr:rowOff>99060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81839F2-43B9-4F1A-B5A1-58EC04CA9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3560" y="4503420"/>
          <a:ext cx="5038421" cy="34594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48A59F0-F72C-481F-AD66-1BA8D98092CC}" name="SalaryComplete" displayName="SalaryComplete" ref="A39:F61" totalsRowShown="0">
  <autoFilter ref="A39:F61" xr:uid="{E48A59F0-F72C-481F-AD66-1BA8D98092CC}">
    <filterColumn colId="1">
      <customFilters>
        <customFilter operator="greaterThan" val="55000"/>
      </customFilters>
    </filterColumn>
  </autoFilter>
  <sortState xmlns:xlrd2="http://schemas.microsoft.com/office/spreadsheetml/2017/richdata2" ref="A40:F61">
    <sortCondition descending="1" ref="E39:E61"/>
  </sortState>
  <tableColumns count="6">
    <tableColumn id="1" xr3:uid="{D28CC9D1-CBC5-4DEB-8123-D73567F1A1E9}" name="Name            "/>
    <tableColumn id="2" xr3:uid="{557E50E6-088F-495D-A465-B3F9305B3BBF}" name=" Salary  "/>
    <tableColumn id="3" xr3:uid="{2C30A458-ED10-4FC6-A180-B2E19E219523}" name=" Date of Birth " dataDxfId="1"/>
    <tableColumn id="4" xr3:uid="{D53DA1D4-26F9-437B-B503-4D48C6438A13}" name=" Time Interviewed"/>
    <tableColumn id="5" xr3:uid="{F676C202-32E2-4832-B187-4C708FB49CFA}" name="Date Interviewed" dataDxfId="0"/>
    <tableColumn id="6" xr3:uid="{7F3BAFCE-6244-4BD5-AC37-AF5E962A6B8C}" name="% Salary Increase"/>
  </tableColumns>
  <tableStyleInfo name="TableStyleLight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E815DA-D184-40F1-AAD4-1B23CD4F2950}" name="Shop" displayName="Shop" ref="A3:H12" totalsRowShown="0">
  <autoFilter ref="A3:H12" xr:uid="{97E815DA-D184-40F1-AAD4-1B23CD4F2950}"/>
  <tableColumns count="8">
    <tableColumn id="1" xr3:uid="{906CCD69-F444-402E-A2A8-3A5D8FACD710}" name="Invoice Number"/>
    <tableColumn id="2" xr3:uid="{8485FE0D-C9F1-4628-97C0-283D7FEFA0D4}" name="Product"/>
    <tableColumn id="3" xr3:uid="{1450A23F-876D-4C07-B995-DCBF0AFB8183}" name="Unit Price"/>
    <tableColumn id="4" xr3:uid="{620B3A44-1DB6-4597-AE74-2655BE7482CF}" name="Quantity Sold"/>
    <tableColumn id="5" xr3:uid="{2F5384BD-E227-41D1-9A14-946385530BF6}" name="Total"/>
    <tableColumn id="6" xr3:uid="{958CD01F-F912-4FCB-91AA-51E826F26103}" name="Date Sold"/>
    <tableColumn id="7" xr3:uid="{81A39846-3F5E-486C-AA24-E0C89A8C7475}" name="Department"/>
    <tableColumn id="8" xr3:uid="{071B646E-C6ED-4D73-8AC5-E49D2B5A48E1}" name="Sales Person"/>
  </tableColumns>
  <tableStyleInfo name="TableStyleLight1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949802C-CA0F-4D60-AAB1-9CA7144DE813}" name="Shop3" displayName="Shop3" ref="A30:H39" totalsRowShown="0">
  <autoFilter ref="A30:H39" xr:uid="{3949802C-CA0F-4D60-AAB1-9CA7144DE813}"/>
  <tableColumns count="8">
    <tableColumn id="1" xr3:uid="{174551FD-C277-409C-ABBE-5D8F220E2B80}" name="Invoice Number"/>
    <tableColumn id="2" xr3:uid="{9E2CCF53-852D-4A0C-81C7-4AC84184363A}" name="Product"/>
    <tableColumn id="3" xr3:uid="{C2D67AF7-2F73-4830-BD34-38BB677D611D}" name="Unit Price"/>
    <tableColumn id="4" xr3:uid="{CD532C24-30FF-4A71-8951-6E08D3E80F98}" name="Quantity Sold"/>
    <tableColumn id="5" xr3:uid="{1B1D6A1E-831A-416B-8156-805E0F95D37D}" name="Total"/>
    <tableColumn id="6" xr3:uid="{F7E8B1F0-E82C-4852-86DA-FD0E54216A2A}" name="Date Sold"/>
    <tableColumn id="7" xr3:uid="{373828A9-52FF-43B7-B5A9-A66C1C2B54C9}" name="Department"/>
    <tableColumn id="8" xr3:uid="{C2704D0E-184D-4AB0-8E32-2FB22C124694}" name="Sales Person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2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drawing" Target="../drawings/drawing1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C3645-C322-4DD0-B4F6-4C611FB64386}">
  <sheetPr>
    <tabColor theme="8" tint="0.79998168889431442"/>
  </sheetPr>
  <dimension ref="A3:I28"/>
  <sheetViews>
    <sheetView workbookViewId="0">
      <selection activeCell="I3" sqref="I3"/>
    </sheetView>
  </sheetViews>
  <sheetFormatPr defaultRowHeight="14.45"/>
  <cols>
    <col min="1" max="1" width="15.42578125" customWidth="1"/>
    <col min="9" max="9" width="26.5703125" customWidth="1"/>
  </cols>
  <sheetData>
    <row r="3" spans="1:9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I3" t="s">
        <v>5</v>
      </c>
    </row>
    <row r="4" spans="1:9">
      <c r="A4" t="s">
        <v>6</v>
      </c>
      <c r="B4">
        <v>775</v>
      </c>
      <c r="C4">
        <v>789</v>
      </c>
      <c r="D4">
        <v>512</v>
      </c>
      <c r="E4">
        <v>734</v>
      </c>
      <c r="I4" t="s">
        <v>7</v>
      </c>
    </row>
    <row r="5" spans="1:9">
      <c r="A5" t="s">
        <v>8</v>
      </c>
      <c r="B5">
        <v>744</v>
      </c>
      <c r="C5">
        <v>437</v>
      </c>
      <c r="D5">
        <v>769</v>
      </c>
      <c r="E5">
        <v>715</v>
      </c>
      <c r="I5" t="s">
        <v>9</v>
      </c>
    </row>
    <row r="6" spans="1:9">
      <c r="A6" t="s">
        <v>10</v>
      </c>
      <c r="B6">
        <v>582</v>
      </c>
      <c r="C6">
        <v>607</v>
      </c>
      <c r="D6">
        <v>620</v>
      </c>
      <c r="E6">
        <v>557</v>
      </c>
      <c r="I6" t="s">
        <v>11</v>
      </c>
    </row>
    <row r="7" spans="1:9">
      <c r="A7" t="s">
        <v>12</v>
      </c>
      <c r="B7">
        <v>486</v>
      </c>
      <c r="C7">
        <v>785</v>
      </c>
      <c r="D7">
        <v>413</v>
      </c>
      <c r="E7">
        <v>692</v>
      </c>
      <c r="I7" t="s">
        <v>13</v>
      </c>
    </row>
    <row r="8" spans="1:9">
      <c r="A8" t="s">
        <v>14</v>
      </c>
      <c r="B8">
        <v>519</v>
      </c>
      <c r="C8">
        <v>473</v>
      </c>
      <c r="D8">
        <v>591</v>
      </c>
      <c r="E8">
        <v>597</v>
      </c>
      <c r="I8" t="s">
        <v>15</v>
      </c>
    </row>
    <row r="9" spans="1:9">
      <c r="A9" t="s">
        <v>16</v>
      </c>
      <c r="B9">
        <v>510</v>
      </c>
      <c r="C9">
        <v>795</v>
      </c>
      <c r="D9">
        <v>713</v>
      </c>
      <c r="E9">
        <v>402</v>
      </c>
      <c r="I9" t="s">
        <v>17</v>
      </c>
    </row>
    <row r="10" spans="1:9">
      <c r="A10" t="s">
        <v>18</v>
      </c>
      <c r="B10">
        <v>775</v>
      </c>
      <c r="C10">
        <v>789</v>
      </c>
      <c r="D10">
        <v>512</v>
      </c>
      <c r="E10">
        <v>734</v>
      </c>
      <c r="I10" t="s">
        <v>19</v>
      </c>
    </row>
    <row r="11" spans="1:9">
      <c r="A11" t="s">
        <v>20</v>
      </c>
      <c r="B11">
        <v>744</v>
      </c>
      <c r="C11">
        <v>437</v>
      </c>
      <c r="D11">
        <v>769</v>
      </c>
      <c r="E11">
        <v>715</v>
      </c>
      <c r="I11" t="s">
        <v>21</v>
      </c>
    </row>
    <row r="12" spans="1:9">
      <c r="A12" t="s">
        <v>22</v>
      </c>
      <c r="B12">
        <v>582</v>
      </c>
      <c r="C12">
        <v>607</v>
      </c>
      <c r="D12">
        <v>620</v>
      </c>
      <c r="E12">
        <v>557</v>
      </c>
      <c r="I12" t="s">
        <v>23</v>
      </c>
    </row>
    <row r="13" spans="1:9">
      <c r="A13" t="s">
        <v>24</v>
      </c>
      <c r="B13">
        <v>486</v>
      </c>
      <c r="C13">
        <v>785</v>
      </c>
      <c r="D13">
        <v>413</v>
      </c>
      <c r="E13">
        <v>692</v>
      </c>
    </row>
    <row r="14" spans="1:9">
      <c r="A14" t="s">
        <v>25</v>
      </c>
      <c r="B14">
        <v>519</v>
      </c>
      <c r="C14">
        <v>473</v>
      </c>
      <c r="D14">
        <v>591</v>
      </c>
      <c r="E14">
        <v>597</v>
      </c>
    </row>
    <row r="15" spans="1:9">
      <c r="A15" t="s">
        <v>26</v>
      </c>
      <c r="B15">
        <v>510</v>
      </c>
      <c r="C15">
        <v>795</v>
      </c>
      <c r="D15">
        <v>713</v>
      </c>
      <c r="E15">
        <v>402</v>
      </c>
    </row>
    <row r="16" spans="1:9">
      <c r="A16" t="s">
        <v>27</v>
      </c>
      <c r="B16">
        <v>775</v>
      </c>
      <c r="C16">
        <v>789</v>
      </c>
      <c r="D16">
        <v>512</v>
      </c>
      <c r="E16">
        <v>734</v>
      </c>
    </row>
    <row r="17" spans="1:6">
      <c r="A17" t="s">
        <v>28</v>
      </c>
      <c r="B17">
        <v>744</v>
      </c>
      <c r="C17">
        <v>437</v>
      </c>
      <c r="D17">
        <v>769</v>
      </c>
      <c r="E17">
        <v>715</v>
      </c>
    </row>
    <row r="18" spans="1:6">
      <c r="A18" t="s">
        <v>29</v>
      </c>
      <c r="B18">
        <v>582</v>
      </c>
      <c r="C18">
        <v>607</v>
      </c>
      <c r="D18">
        <v>620</v>
      </c>
      <c r="E18">
        <v>557</v>
      </c>
    </row>
    <row r="19" spans="1:6">
      <c r="A19" t="s">
        <v>30</v>
      </c>
      <c r="B19">
        <v>486</v>
      </c>
      <c r="C19">
        <v>785</v>
      </c>
      <c r="D19">
        <v>413</v>
      </c>
      <c r="E19">
        <v>692</v>
      </c>
      <c r="F19" t="s">
        <v>31</v>
      </c>
    </row>
    <row r="20" spans="1:6">
      <c r="A20" t="s">
        <v>32</v>
      </c>
      <c r="B20">
        <v>519</v>
      </c>
      <c r="C20">
        <v>473</v>
      </c>
      <c r="D20">
        <v>591</v>
      </c>
      <c r="E20">
        <v>597</v>
      </c>
    </row>
    <row r="21" spans="1:6">
      <c r="A21" t="s">
        <v>33</v>
      </c>
      <c r="B21">
        <v>510</v>
      </c>
      <c r="C21">
        <v>795</v>
      </c>
      <c r="D21">
        <v>713</v>
      </c>
      <c r="E21">
        <v>402</v>
      </c>
    </row>
    <row r="22" spans="1:6">
      <c r="A22" t="s">
        <v>34</v>
      </c>
      <c r="B22">
        <v>775</v>
      </c>
      <c r="C22">
        <v>789</v>
      </c>
      <c r="D22">
        <v>512</v>
      </c>
      <c r="E22">
        <v>734</v>
      </c>
    </row>
    <row r="23" spans="1:6">
      <c r="A23" t="s">
        <v>35</v>
      </c>
      <c r="B23">
        <v>744</v>
      </c>
      <c r="C23">
        <v>437</v>
      </c>
      <c r="D23">
        <v>769</v>
      </c>
      <c r="E23">
        <v>715</v>
      </c>
    </row>
    <row r="24" spans="1:6">
      <c r="A24" t="s">
        <v>36</v>
      </c>
      <c r="B24">
        <v>582</v>
      </c>
      <c r="C24">
        <v>607</v>
      </c>
      <c r="D24">
        <v>620</v>
      </c>
      <c r="E24">
        <v>557</v>
      </c>
    </row>
    <row r="25" spans="1:6">
      <c r="A25" t="s">
        <v>37</v>
      </c>
      <c r="B25">
        <v>486</v>
      </c>
      <c r="C25">
        <v>785</v>
      </c>
      <c r="D25">
        <v>413</v>
      </c>
      <c r="E25">
        <v>692</v>
      </c>
    </row>
    <row r="26" spans="1:6">
      <c r="A26" t="s">
        <v>38</v>
      </c>
      <c r="B26">
        <v>519</v>
      </c>
      <c r="C26">
        <v>473</v>
      </c>
      <c r="D26">
        <v>591</v>
      </c>
      <c r="E26">
        <v>597</v>
      </c>
    </row>
    <row r="27" spans="1:6">
      <c r="A27" t="s">
        <v>39</v>
      </c>
      <c r="B27">
        <v>510</v>
      </c>
      <c r="C27">
        <v>795</v>
      </c>
      <c r="D27">
        <v>713</v>
      </c>
      <c r="E27">
        <v>402</v>
      </c>
    </row>
    <row r="28" spans="1:6">
      <c r="A28" t="s">
        <v>40</v>
      </c>
      <c r="B28">
        <v>519</v>
      </c>
      <c r="C28">
        <v>473</v>
      </c>
      <c r="D28">
        <v>591</v>
      </c>
      <c r="E28">
        <v>597</v>
      </c>
    </row>
  </sheetData>
  <phoneticPr fontId="5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1F645-9536-4E5D-B82A-26482F1843ED}">
  <dimension ref="A1:E10"/>
  <sheetViews>
    <sheetView workbookViewId="0"/>
  </sheetViews>
  <sheetFormatPr defaultRowHeight="14.45"/>
  <cols>
    <col min="1" max="1" width="15.425781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6</v>
      </c>
      <c r="B2">
        <v>775</v>
      </c>
      <c r="C2">
        <v>789</v>
      </c>
      <c r="D2">
        <v>512</v>
      </c>
      <c r="E2">
        <v>734</v>
      </c>
    </row>
    <row r="3" spans="1:5">
      <c r="A3" t="s">
        <v>8</v>
      </c>
      <c r="B3">
        <v>744</v>
      </c>
      <c r="C3">
        <v>437</v>
      </c>
      <c r="D3">
        <v>769</v>
      </c>
      <c r="E3">
        <v>715</v>
      </c>
    </row>
    <row r="4" spans="1:5">
      <c r="A4" t="s">
        <v>10</v>
      </c>
      <c r="B4">
        <v>582</v>
      </c>
      <c r="C4">
        <v>607</v>
      </c>
      <c r="D4">
        <v>620</v>
      </c>
      <c r="E4">
        <v>557</v>
      </c>
    </row>
    <row r="5" spans="1:5">
      <c r="A5" t="s">
        <v>12</v>
      </c>
      <c r="B5">
        <v>486</v>
      </c>
      <c r="C5">
        <v>785</v>
      </c>
      <c r="D5">
        <v>413</v>
      </c>
      <c r="E5">
        <v>692</v>
      </c>
    </row>
    <row r="6" spans="1:5">
      <c r="A6" t="s">
        <v>14</v>
      </c>
      <c r="B6">
        <v>519</v>
      </c>
      <c r="C6">
        <v>473</v>
      </c>
      <c r="D6">
        <v>591</v>
      </c>
      <c r="E6">
        <v>597</v>
      </c>
    </row>
    <row r="7" spans="1:5">
      <c r="A7" t="s">
        <v>16</v>
      </c>
      <c r="B7">
        <v>510</v>
      </c>
      <c r="C7">
        <v>795</v>
      </c>
      <c r="D7">
        <v>713</v>
      </c>
      <c r="E7">
        <v>402</v>
      </c>
    </row>
    <row r="8" spans="1:5">
      <c r="A8" t="s">
        <v>18</v>
      </c>
      <c r="B8">
        <v>775</v>
      </c>
      <c r="C8">
        <v>789</v>
      </c>
      <c r="D8">
        <v>512</v>
      </c>
      <c r="E8">
        <v>734</v>
      </c>
    </row>
    <row r="9" spans="1:5">
      <c r="A9" t="s">
        <v>20</v>
      </c>
      <c r="B9">
        <v>744</v>
      </c>
      <c r="C9">
        <v>437</v>
      </c>
      <c r="D9">
        <v>769</v>
      </c>
      <c r="E9">
        <v>715</v>
      </c>
    </row>
    <row r="10" spans="1:5">
      <c r="A10" t="s">
        <v>22</v>
      </c>
      <c r="B10">
        <v>582</v>
      </c>
      <c r="C10">
        <v>607</v>
      </c>
      <c r="D10">
        <v>620</v>
      </c>
      <c r="E10">
        <v>557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EF318-F687-4982-AC3E-45FC4F906ECF}">
  <dimension ref="A1"/>
  <sheetViews>
    <sheetView workbookViewId="0">
      <selection activeCell="L16" sqref="L16"/>
    </sheetView>
  </sheetViews>
  <sheetFormatPr defaultRowHeight="14.45"/>
  <sheetData/>
  <pageMargins left="0.7" right="0.7" top="0.75" bottom="0.75" header="0.3" footer="0.3"/>
  <pageSetup paperSize="9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3E02A-CD58-47CC-90E9-8F3C0C1F7680}">
  <sheetPr>
    <tabColor rgb="FFD1B2E8"/>
  </sheetPr>
  <dimension ref="A1:O48"/>
  <sheetViews>
    <sheetView workbookViewId="0">
      <selection activeCell="D25" sqref="D25"/>
    </sheetView>
  </sheetViews>
  <sheetFormatPr defaultRowHeight="13.15"/>
  <cols>
    <col min="1" max="1" width="26" style="2" customWidth="1"/>
    <col min="2" max="2" width="20.7109375" style="2" customWidth="1"/>
    <col min="3" max="3" width="12.28515625" style="2" customWidth="1"/>
    <col min="4" max="4" width="19.28515625" style="2" customWidth="1"/>
    <col min="5" max="5" width="9.7109375" style="2" customWidth="1"/>
    <col min="6" max="6" width="13.42578125" style="2" customWidth="1"/>
    <col min="7" max="7" width="13" style="2" customWidth="1"/>
    <col min="8" max="8" width="12.28515625" style="2" customWidth="1"/>
    <col min="9" max="9" width="16.5703125" style="2" customWidth="1"/>
    <col min="10" max="11" width="21.28515625" style="2" customWidth="1"/>
    <col min="12" max="13" width="12.7109375" style="2" customWidth="1"/>
    <col min="14" max="257" width="8.85546875" style="2"/>
    <col min="258" max="258" width="10.28515625" style="2" bestFit="1" customWidth="1"/>
    <col min="259" max="259" width="8.85546875" style="2"/>
    <col min="260" max="260" width="11.28515625" style="2" bestFit="1" customWidth="1"/>
    <col min="261" max="261" width="9.85546875" style="2" bestFit="1" customWidth="1"/>
    <col min="262" max="513" width="8.85546875" style="2"/>
    <col min="514" max="514" width="10.28515625" style="2" bestFit="1" customWidth="1"/>
    <col min="515" max="515" width="8.85546875" style="2"/>
    <col min="516" max="516" width="11.28515625" style="2" bestFit="1" customWidth="1"/>
    <col min="517" max="517" width="9.85546875" style="2" bestFit="1" customWidth="1"/>
    <col min="518" max="769" width="8.85546875" style="2"/>
    <col min="770" max="770" width="10.28515625" style="2" bestFit="1" customWidth="1"/>
    <col min="771" max="771" width="8.85546875" style="2"/>
    <col min="772" max="772" width="11.28515625" style="2" bestFit="1" customWidth="1"/>
    <col min="773" max="773" width="9.85546875" style="2" bestFit="1" customWidth="1"/>
    <col min="774" max="1025" width="8.85546875" style="2"/>
    <col min="1026" max="1026" width="10.28515625" style="2" bestFit="1" customWidth="1"/>
    <col min="1027" max="1027" width="8.85546875" style="2"/>
    <col min="1028" max="1028" width="11.28515625" style="2" bestFit="1" customWidth="1"/>
    <col min="1029" max="1029" width="9.85546875" style="2" bestFit="1" customWidth="1"/>
    <col min="1030" max="1281" width="8.85546875" style="2"/>
    <col min="1282" max="1282" width="10.28515625" style="2" bestFit="1" customWidth="1"/>
    <col min="1283" max="1283" width="8.85546875" style="2"/>
    <col min="1284" max="1284" width="11.28515625" style="2" bestFit="1" customWidth="1"/>
    <col min="1285" max="1285" width="9.85546875" style="2" bestFit="1" customWidth="1"/>
    <col min="1286" max="1537" width="8.85546875" style="2"/>
    <col min="1538" max="1538" width="10.28515625" style="2" bestFit="1" customWidth="1"/>
    <col min="1539" max="1539" width="8.85546875" style="2"/>
    <col min="1540" max="1540" width="11.28515625" style="2" bestFit="1" customWidth="1"/>
    <col min="1541" max="1541" width="9.85546875" style="2" bestFit="1" customWidth="1"/>
    <col min="1542" max="1793" width="8.85546875" style="2"/>
    <col min="1794" max="1794" width="10.28515625" style="2" bestFit="1" customWidth="1"/>
    <col min="1795" max="1795" width="8.85546875" style="2"/>
    <col min="1796" max="1796" width="11.28515625" style="2" bestFit="1" customWidth="1"/>
    <col min="1797" max="1797" width="9.85546875" style="2" bestFit="1" customWidth="1"/>
    <col min="1798" max="2049" width="8.85546875" style="2"/>
    <col min="2050" max="2050" width="10.28515625" style="2" bestFit="1" customWidth="1"/>
    <col min="2051" max="2051" width="8.85546875" style="2"/>
    <col min="2052" max="2052" width="11.28515625" style="2" bestFit="1" customWidth="1"/>
    <col min="2053" max="2053" width="9.85546875" style="2" bestFit="1" customWidth="1"/>
    <col min="2054" max="2305" width="8.85546875" style="2"/>
    <col min="2306" max="2306" width="10.28515625" style="2" bestFit="1" customWidth="1"/>
    <col min="2307" max="2307" width="8.85546875" style="2"/>
    <col min="2308" max="2308" width="11.28515625" style="2" bestFit="1" customWidth="1"/>
    <col min="2309" max="2309" width="9.85546875" style="2" bestFit="1" customWidth="1"/>
    <col min="2310" max="2561" width="8.85546875" style="2"/>
    <col min="2562" max="2562" width="10.28515625" style="2" bestFit="1" customWidth="1"/>
    <col min="2563" max="2563" width="8.85546875" style="2"/>
    <col min="2564" max="2564" width="11.28515625" style="2" bestFit="1" customWidth="1"/>
    <col min="2565" max="2565" width="9.85546875" style="2" bestFit="1" customWidth="1"/>
    <col min="2566" max="2817" width="8.85546875" style="2"/>
    <col min="2818" max="2818" width="10.28515625" style="2" bestFit="1" customWidth="1"/>
    <col min="2819" max="2819" width="8.85546875" style="2"/>
    <col min="2820" max="2820" width="11.28515625" style="2" bestFit="1" customWidth="1"/>
    <col min="2821" max="2821" width="9.85546875" style="2" bestFit="1" customWidth="1"/>
    <col min="2822" max="3073" width="8.85546875" style="2"/>
    <col min="3074" max="3074" width="10.28515625" style="2" bestFit="1" customWidth="1"/>
    <col min="3075" max="3075" width="8.85546875" style="2"/>
    <col min="3076" max="3076" width="11.28515625" style="2" bestFit="1" customWidth="1"/>
    <col min="3077" max="3077" width="9.85546875" style="2" bestFit="1" customWidth="1"/>
    <col min="3078" max="3329" width="8.85546875" style="2"/>
    <col min="3330" max="3330" width="10.28515625" style="2" bestFit="1" customWidth="1"/>
    <col min="3331" max="3331" width="8.85546875" style="2"/>
    <col min="3332" max="3332" width="11.28515625" style="2" bestFit="1" customWidth="1"/>
    <col min="3333" max="3333" width="9.85546875" style="2" bestFit="1" customWidth="1"/>
    <col min="3334" max="3585" width="8.85546875" style="2"/>
    <col min="3586" max="3586" width="10.28515625" style="2" bestFit="1" customWidth="1"/>
    <col min="3587" max="3587" width="8.85546875" style="2"/>
    <col min="3588" max="3588" width="11.28515625" style="2" bestFit="1" customWidth="1"/>
    <col min="3589" max="3589" width="9.85546875" style="2" bestFit="1" customWidth="1"/>
    <col min="3590" max="3841" width="8.85546875" style="2"/>
    <col min="3842" max="3842" width="10.28515625" style="2" bestFit="1" customWidth="1"/>
    <col min="3843" max="3843" width="8.85546875" style="2"/>
    <col min="3844" max="3844" width="11.28515625" style="2" bestFit="1" customWidth="1"/>
    <col min="3845" max="3845" width="9.85546875" style="2" bestFit="1" customWidth="1"/>
    <col min="3846" max="4097" width="8.85546875" style="2"/>
    <col min="4098" max="4098" width="10.28515625" style="2" bestFit="1" customWidth="1"/>
    <col min="4099" max="4099" width="8.85546875" style="2"/>
    <col min="4100" max="4100" width="11.28515625" style="2" bestFit="1" customWidth="1"/>
    <col min="4101" max="4101" width="9.85546875" style="2" bestFit="1" customWidth="1"/>
    <col min="4102" max="4353" width="8.85546875" style="2"/>
    <col min="4354" max="4354" width="10.28515625" style="2" bestFit="1" customWidth="1"/>
    <col min="4355" max="4355" width="8.85546875" style="2"/>
    <col min="4356" max="4356" width="11.28515625" style="2" bestFit="1" customWidth="1"/>
    <col min="4357" max="4357" width="9.85546875" style="2" bestFit="1" customWidth="1"/>
    <col min="4358" max="4609" width="8.85546875" style="2"/>
    <col min="4610" max="4610" width="10.28515625" style="2" bestFit="1" customWidth="1"/>
    <col min="4611" max="4611" width="8.85546875" style="2"/>
    <col min="4612" max="4612" width="11.28515625" style="2" bestFit="1" customWidth="1"/>
    <col min="4613" max="4613" width="9.85546875" style="2" bestFit="1" customWidth="1"/>
    <col min="4614" max="4865" width="8.85546875" style="2"/>
    <col min="4866" max="4866" width="10.28515625" style="2" bestFit="1" customWidth="1"/>
    <col min="4867" max="4867" width="8.85546875" style="2"/>
    <col min="4868" max="4868" width="11.28515625" style="2" bestFit="1" customWidth="1"/>
    <col min="4869" max="4869" width="9.85546875" style="2" bestFit="1" customWidth="1"/>
    <col min="4870" max="5121" width="8.85546875" style="2"/>
    <col min="5122" max="5122" width="10.28515625" style="2" bestFit="1" customWidth="1"/>
    <col min="5123" max="5123" width="8.85546875" style="2"/>
    <col min="5124" max="5124" width="11.28515625" style="2" bestFit="1" customWidth="1"/>
    <col min="5125" max="5125" width="9.85546875" style="2" bestFit="1" customWidth="1"/>
    <col min="5126" max="5377" width="8.85546875" style="2"/>
    <col min="5378" max="5378" width="10.28515625" style="2" bestFit="1" customWidth="1"/>
    <col min="5379" max="5379" width="8.85546875" style="2"/>
    <col min="5380" max="5380" width="11.28515625" style="2" bestFit="1" customWidth="1"/>
    <col min="5381" max="5381" width="9.85546875" style="2" bestFit="1" customWidth="1"/>
    <col min="5382" max="5633" width="8.85546875" style="2"/>
    <col min="5634" max="5634" width="10.28515625" style="2" bestFit="1" customWidth="1"/>
    <col min="5635" max="5635" width="8.85546875" style="2"/>
    <col min="5636" max="5636" width="11.28515625" style="2" bestFit="1" customWidth="1"/>
    <col min="5637" max="5637" width="9.85546875" style="2" bestFit="1" customWidth="1"/>
    <col min="5638" max="5889" width="8.85546875" style="2"/>
    <col min="5890" max="5890" width="10.28515625" style="2" bestFit="1" customWidth="1"/>
    <col min="5891" max="5891" width="8.85546875" style="2"/>
    <col min="5892" max="5892" width="11.28515625" style="2" bestFit="1" customWidth="1"/>
    <col min="5893" max="5893" width="9.85546875" style="2" bestFit="1" customWidth="1"/>
    <col min="5894" max="6145" width="8.85546875" style="2"/>
    <col min="6146" max="6146" width="10.28515625" style="2" bestFit="1" customWidth="1"/>
    <col min="6147" max="6147" width="8.85546875" style="2"/>
    <col min="6148" max="6148" width="11.28515625" style="2" bestFit="1" customWidth="1"/>
    <col min="6149" max="6149" width="9.85546875" style="2" bestFit="1" customWidth="1"/>
    <col min="6150" max="6401" width="8.85546875" style="2"/>
    <col min="6402" max="6402" width="10.28515625" style="2" bestFit="1" customWidth="1"/>
    <col min="6403" max="6403" width="8.85546875" style="2"/>
    <col min="6404" max="6404" width="11.28515625" style="2" bestFit="1" customWidth="1"/>
    <col min="6405" max="6405" width="9.85546875" style="2" bestFit="1" customWidth="1"/>
    <col min="6406" max="6657" width="8.85546875" style="2"/>
    <col min="6658" max="6658" width="10.28515625" style="2" bestFit="1" customWidth="1"/>
    <col min="6659" max="6659" width="8.85546875" style="2"/>
    <col min="6660" max="6660" width="11.28515625" style="2" bestFit="1" customWidth="1"/>
    <col min="6661" max="6661" width="9.85546875" style="2" bestFit="1" customWidth="1"/>
    <col min="6662" max="6913" width="8.85546875" style="2"/>
    <col min="6914" max="6914" width="10.28515625" style="2" bestFit="1" customWidth="1"/>
    <col min="6915" max="6915" width="8.85546875" style="2"/>
    <col min="6916" max="6916" width="11.28515625" style="2" bestFit="1" customWidth="1"/>
    <col min="6917" max="6917" width="9.85546875" style="2" bestFit="1" customWidth="1"/>
    <col min="6918" max="7169" width="8.85546875" style="2"/>
    <col min="7170" max="7170" width="10.28515625" style="2" bestFit="1" customWidth="1"/>
    <col min="7171" max="7171" width="8.85546875" style="2"/>
    <col min="7172" max="7172" width="11.28515625" style="2" bestFit="1" customWidth="1"/>
    <col min="7173" max="7173" width="9.85546875" style="2" bestFit="1" customWidth="1"/>
    <col min="7174" max="7425" width="8.85546875" style="2"/>
    <col min="7426" max="7426" width="10.28515625" style="2" bestFit="1" customWidth="1"/>
    <col min="7427" max="7427" width="8.85546875" style="2"/>
    <col min="7428" max="7428" width="11.28515625" style="2" bestFit="1" customWidth="1"/>
    <col min="7429" max="7429" width="9.85546875" style="2" bestFit="1" customWidth="1"/>
    <col min="7430" max="7681" width="8.85546875" style="2"/>
    <col min="7682" max="7682" width="10.28515625" style="2" bestFit="1" customWidth="1"/>
    <col min="7683" max="7683" width="8.85546875" style="2"/>
    <col min="7684" max="7684" width="11.28515625" style="2" bestFit="1" customWidth="1"/>
    <col min="7685" max="7685" width="9.85546875" style="2" bestFit="1" customWidth="1"/>
    <col min="7686" max="7937" width="8.85546875" style="2"/>
    <col min="7938" max="7938" width="10.28515625" style="2" bestFit="1" customWidth="1"/>
    <col min="7939" max="7939" width="8.85546875" style="2"/>
    <col min="7940" max="7940" width="11.28515625" style="2" bestFit="1" customWidth="1"/>
    <col min="7941" max="7941" width="9.85546875" style="2" bestFit="1" customWidth="1"/>
    <col min="7942" max="8193" width="8.85546875" style="2"/>
    <col min="8194" max="8194" width="10.28515625" style="2" bestFit="1" customWidth="1"/>
    <col min="8195" max="8195" width="8.85546875" style="2"/>
    <col min="8196" max="8196" width="11.28515625" style="2" bestFit="1" customWidth="1"/>
    <col min="8197" max="8197" width="9.85546875" style="2" bestFit="1" customWidth="1"/>
    <col min="8198" max="8449" width="8.85546875" style="2"/>
    <col min="8450" max="8450" width="10.28515625" style="2" bestFit="1" customWidth="1"/>
    <col min="8451" max="8451" width="8.85546875" style="2"/>
    <col min="8452" max="8452" width="11.28515625" style="2" bestFit="1" customWidth="1"/>
    <col min="8453" max="8453" width="9.85546875" style="2" bestFit="1" customWidth="1"/>
    <col min="8454" max="8705" width="8.85546875" style="2"/>
    <col min="8706" max="8706" width="10.28515625" style="2" bestFit="1" customWidth="1"/>
    <col min="8707" max="8707" width="8.85546875" style="2"/>
    <col min="8708" max="8708" width="11.28515625" style="2" bestFit="1" customWidth="1"/>
    <col min="8709" max="8709" width="9.85546875" style="2" bestFit="1" customWidth="1"/>
    <col min="8710" max="8961" width="8.85546875" style="2"/>
    <col min="8962" max="8962" width="10.28515625" style="2" bestFit="1" customWidth="1"/>
    <col min="8963" max="8963" width="8.85546875" style="2"/>
    <col min="8964" max="8964" width="11.28515625" style="2" bestFit="1" customWidth="1"/>
    <col min="8965" max="8965" width="9.85546875" style="2" bestFit="1" customWidth="1"/>
    <col min="8966" max="9217" width="8.85546875" style="2"/>
    <col min="9218" max="9218" width="10.28515625" style="2" bestFit="1" customWidth="1"/>
    <col min="9219" max="9219" width="8.85546875" style="2"/>
    <col min="9220" max="9220" width="11.28515625" style="2" bestFit="1" customWidth="1"/>
    <col min="9221" max="9221" width="9.85546875" style="2" bestFit="1" customWidth="1"/>
    <col min="9222" max="9473" width="8.85546875" style="2"/>
    <col min="9474" max="9474" width="10.28515625" style="2" bestFit="1" customWidth="1"/>
    <col min="9475" max="9475" width="8.85546875" style="2"/>
    <col min="9476" max="9476" width="11.28515625" style="2" bestFit="1" customWidth="1"/>
    <col min="9477" max="9477" width="9.85546875" style="2" bestFit="1" customWidth="1"/>
    <col min="9478" max="9729" width="8.85546875" style="2"/>
    <col min="9730" max="9730" width="10.28515625" style="2" bestFit="1" customWidth="1"/>
    <col min="9731" max="9731" width="8.85546875" style="2"/>
    <col min="9732" max="9732" width="11.28515625" style="2" bestFit="1" customWidth="1"/>
    <col min="9733" max="9733" width="9.85546875" style="2" bestFit="1" customWidth="1"/>
    <col min="9734" max="9985" width="8.85546875" style="2"/>
    <col min="9986" max="9986" width="10.28515625" style="2" bestFit="1" customWidth="1"/>
    <col min="9987" max="9987" width="8.85546875" style="2"/>
    <col min="9988" max="9988" width="11.28515625" style="2" bestFit="1" customWidth="1"/>
    <col min="9989" max="9989" width="9.85546875" style="2" bestFit="1" customWidth="1"/>
    <col min="9990" max="10241" width="8.85546875" style="2"/>
    <col min="10242" max="10242" width="10.28515625" style="2" bestFit="1" customWidth="1"/>
    <col min="10243" max="10243" width="8.85546875" style="2"/>
    <col min="10244" max="10244" width="11.28515625" style="2" bestFit="1" customWidth="1"/>
    <col min="10245" max="10245" width="9.85546875" style="2" bestFit="1" customWidth="1"/>
    <col min="10246" max="10497" width="8.85546875" style="2"/>
    <col min="10498" max="10498" width="10.28515625" style="2" bestFit="1" customWidth="1"/>
    <col min="10499" max="10499" width="8.85546875" style="2"/>
    <col min="10500" max="10500" width="11.28515625" style="2" bestFit="1" customWidth="1"/>
    <col min="10501" max="10501" width="9.85546875" style="2" bestFit="1" customWidth="1"/>
    <col min="10502" max="10753" width="8.85546875" style="2"/>
    <col min="10754" max="10754" width="10.28515625" style="2" bestFit="1" customWidth="1"/>
    <col min="10755" max="10755" width="8.85546875" style="2"/>
    <col min="10756" max="10756" width="11.28515625" style="2" bestFit="1" customWidth="1"/>
    <col min="10757" max="10757" width="9.85546875" style="2" bestFit="1" customWidth="1"/>
    <col min="10758" max="11009" width="8.85546875" style="2"/>
    <col min="11010" max="11010" width="10.28515625" style="2" bestFit="1" customWidth="1"/>
    <col min="11011" max="11011" width="8.85546875" style="2"/>
    <col min="11012" max="11012" width="11.28515625" style="2" bestFit="1" customWidth="1"/>
    <col min="11013" max="11013" width="9.85546875" style="2" bestFit="1" customWidth="1"/>
    <col min="11014" max="11265" width="8.85546875" style="2"/>
    <col min="11266" max="11266" width="10.28515625" style="2" bestFit="1" customWidth="1"/>
    <col min="11267" max="11267" width="8.85546875" style="2"/>
    <col min="11268" max="11268" width="11.28515625" style="2" bestFit="1" customWidth="1"/>
    <col min="11269" max="11269" width="9.85546875" style="2" bestFit="1" customWidth="1"/>
    <col min="11270" max="11521" width="8.85546875" style="2"/>
    <col min="11522" max="11522" width="10.28515625" style="2" bestFit="1" customWidth="1"/>
    <col min="11523" max="11523" width="8.85546875" style="2"/>
    <col min="11524" max="11524" width="11.28515625" style="2" bestFit="1" customWidth="1"/>
    <col min="11525" max="11525" width="9.85546875" style="2" bestFit="1" customWidth="1"/>
    <col min="11526" max="11777" width="8.85546875" style="2"/>
    <col min="11778" max="11778" width="10.28515625" style="2" bestFit="1" customWidth="1"/>
    <col min="11779" max="11779" width="8.85546875" style="2"/>
    <col min="11780" max="11780" width="11.28515625" style="2" bestFit="1" customWidth="1"/>
    <col min="11781" max="11781" width="9.85546875" style="2" bestFit="1" customWidth="1"/>
    <col min="11782" max="12033" width="8.85546875" style="2"/>
    <col min="12034" max="12034" width="10.28515625" style="2" bestFit="1" customWidth="1"/>
    <col min="12035" max="12035" width="8.85546875" style="2"/>
    <col min="12036" max="12036" width="11.28515625" style="2" bestFit="1" customWidth="1"/>
    <col min="12037" max="12037" width="9.85546875" style="2" bestFit="1" customWidth="1"/>
    <col min="12038" max="12289" width="8.85546875" style="2"/>
    <col min="12290" max="12290" width="10.28515625" style="2" bestFit="1" customWidth="1"/>
    <col min="12291" max="12291" width="8.85546875" style="2"/>
    <col min="12292" max="12292" width="11.28515625" style="2" bestFit="1" customWidth="1"/>
    <col min="12293" max="12293" width="9.85546875" style="2" bestFit="1" customWidth="1"/>
    <col min="12294" max="12545" width="8.85546875" style="2"/>
    <col min="12546" max="12546" width="10.28515625" style="2" bestFit="1" customWidth="1"/>
    <col min="12547" max="12547" width="8.85546875" style="2"/>
    <col min="12548" max="12548" width="11.28515625" style="2" bestFit="1" customWidth="1"/>
    <col min="12549" max="12549" width="9.85546875" style="2" bestFit="1" customWidth="1"/>
    <col min="12550" max="12801" width="8.85546875" style="2"/>
    <col min="12802" max="12802" width="10.28515625" style="2" bestFit="1" customWidth="1"/>
    <col min="12803" max="12803" width="8.85546875" style="2"/>
    <col min="12804" max="12804" width="11.28515625" style="2" bestFit="1" customWidth="1"/>
    <col min="12805" max="12805" width="9.85546875" style="2" bestFit="1" customWidth="1"/>
    <col min="12806" max="13057" width="8.85546875" style="2"/>
    <col min="13058" max="13058" width="10.28515625" style="2" bestFit="1" customWidth="1"/>
    <col min="13059" max="13059" width="8.85546875" style="2"/>
    <col min="13060" max="13060" width="11.28515625" style="2" bestFit="1" customWidth="1"/>
    <col min="13061" max="13061" width="9.85546875" style="2" bestFit="1" customWidth="1"/>
    <col min="13062" max="13313" width="8.85546875" style="2"/>
    <col min="13314" max="13314" width="10.28515625" style="2" bestFit="1" customWidth="1"/>
    <col min="13315" max="13315" width="8.85546875" style="2"/>
    <col min="13316" max="13316" width="11.28515625" style="2" bestFit="1" customWidth="1"/>
    <col min="13317" max="13317" width="9.85546875" style="2" bestFit="1" customWidth="1"/>
    <col min="13318" max="13569" width="8.85546875" style="2"/>
    <col min="13570" max="13570" width="10.28515625" style="2" bestFit="1" customWidth="1"/>
    <col min="13571" max="13571" width="8.85546875" style="2"/>
    <col min="13572" max="13572" width="11.28515625" style="2" bestFit="1" customWidth="1"/>
    <col min="13573" max="13573" width="9.85546875" style="2" bestFit="1" customWidth="1"/>
    <col min="13574" max="13825" width="8.85546875" style="2"/>
    <col min="13826" max="13826" width="10.28515625" style="2" bestFit="1" customWidth="1"/>
    <col min="13827" max="13827" width="8.85546875" style="2"/>
    <col min="13828" max="13828" width="11.28515625" style="2" bestFit="1" customWidth="1"/>
    <col min="13829" max="13829" width="9.85546875" style="2" bestFit="1" customWidth="1"/>
    <col min="13830" max="14081" width="8.85546875" style="2"/>
    <col min="14082" max="14082" width="10.28515625" style="2" bestFit="1" customWidth="1"/>
    <col min="14083" max="14083" width="8.85546875" style="2"/>
    <col min="14084" max="14084" width="11.28515625" style="2" bestFit="1" customWidth="1"/>
    <col min="14085" max="14085" width="9.85546875" style="2" bestFit="1" customWidth="1"/>
    <col min="14086" max="14337" width="8.85546875" style="2"/>
    <col min="14338" max="14338" width="10.28515625" style="2" bestFit="1" customWidth="1"/>
    <col min="14339" max="14339" width="8.85546875" style="2"/>
    <col min="14340" max="14340" width="11.28515625" style="2" bestFit="1" customWidth="1"/>
    <col min="14341" max="14341" width="9.85546875" style="2" bestFit="1" customWidth="1"/>
    <col min="14342" max="14593" width="8.85546875" style="2"/>
    <col min="14594" max="14594" width="10.28515625" style="2" bestFit="1" customWidth="1"/>
    <col min="14595" max="14595" width="8.85546875" style="2"/>
    <col min="14596" max="14596" width="11.28515625" style="2" bestFit="1" customWidth="1"/>
    <col min="14597" max="14597" width="9.85546875" style="2" bestFit="1" customWidth="1"/>
    <col min="14598" max="14849" width="8.85546875" style="2"/>
    <col min="14850" max="14850" width="10.28515625" style="2" bestFit="1" customWidth="1"/>
    <col min="14851" max="14851" width="8.85546875" style="2"/>
    <col min="14852" max="14852" width="11.28515625" style="2" bestFit="1" customWidth="1"/>
    <col min="14853" max="14853" width="9.85546875" style="2" bestFit="1" customWidth="1"/>
    <col min="14854" max="15105" width="8.85546875" style="2"/>
    <col min="15106" max="15106" width="10.28515625" style="2" bestFit="1" customWidth="1"/>
    <col min="15107" max="15107" width="8.85546875" style="2"/>
    <col min="15108" max="15108" width="11.28515625" style="2" bestFit="1" customWidth="1"/>
    <col min="15109" max="15109" width="9.85546875" style="2" bestFit="1" customWidth="1"/>
    <col min="15110" max="15361" width="8.85546875" style="2"/>
    <col min="15362" max="15362" width="10.28515625" style="2" bestFit="1" customWidth="1"/>
    <col min="15363" max="15363" width="8.85546875" style="2"/>
    <col min="15364" max="15364" width="11.28515625" style="2" bestFit="1" customWidth="1"/>
    <col min="15365" max="15365" width="9.85546875" style="2" bestFit="1" customWidth="1"/>
    <col min="15366" max="15617" width="8.85546875" style="2"/>
    <col min="15618" max="15618" width="10.28515625" style="2" bestFit="1" customWidth="1"/>
    <col min="15619" max="15619" width="8.85546875" style="2"/>
    <col min="15620" max="15620" width="11.28515625" style="2" bestFit="1" customWidth="1"/>
    <col min="15621" max="15621" width="9.85546875" style="2" bestFit="1" customWidth="1"/>
    <col min="15622" max="15873" width="8.85546875" style="2"/>
    <col min="15874" max="15874" width="10.28515625" style="2" bestFit="1" customWidth="1"/>
    <col min="15875" max="15875" width="8.85546875" style="2"/>
    <col min="15876" max="15876" width="11.28515625" style="2" bestFit="1" customWidth="1"/>
    <col min="15877" max="15877" width="9.85546875" style="2" bestFit="1" customWidth="1"/>
    <col min="15878" max="16129" width="8.85546875" style="2"/>
    <col min="16130" max="16130" width="10.28515625" style="2" bestFit="1" customWidth="1"/>
    <col min="16131" max="16131" width="8.85546875" style="2"/>
    <col min="16132" max="16132" width="11.28515625" style="2" bestFit="1" customWidth="1"/>
    <col min="16133" max="16133" width="9.85546875" style="2" bestFit="1" customWidth="1"/>
    <col min="16134" max="16384" width="8.85546875" style="2"/>
  </cols>
  <sheetData>
    <row r="1" spans="1:15">
      <c r="O1" s="3"/>
    </row>
    <row r="2" spans="1:15">
      <c r="C2" s="16" t="s">
        <v>41</v>
      </c>
      <c r="D2" s="16" t="s">
        <v>42</v>
      </c>
      <c r="E2" s="16" t="s">
        <v>43</v>
      </c>
      <c r="F2" s="16" t="s">
        <v>44</v>
      </c>
    </row>
    <row r="3" spans="1:15">
      <c r="A3" s="2">
        <v>5</v>
      </c>
      <c r="B3" s="2">
        <v>5</v>
      </c>
    </row>
    <row r="4" spans="1:15">
      <c r="A4" s="2">
        <v>2</v>
      </c>
      <c r="B4" s="2">
        <v>6</v>
      </c>
    </row>
    <row r="5" spans="1:15">
      <c r="A5" s="2">
        <v>10</v>
      </c>
      <c r="B5" s="2">
        <v>2</v>
      </c>
    </row>
    <row r="10" spans="1:15">
      <c r="A10" s="4"/>
      <c r="B10" s="4"/>
      <c r="C10" s="4"/>
      <c r="D10" s="4"/>
      <c r="E10" s="4"/>
      <c r="F10" s="4"/>
    </row>
    <row r="11" spans="1:15" ht="14.45">
      <c r="A11" s="1" t="s">
        <v>45</v>
      </c>
      <c r="B11"/>
      <c r="C11"/>
      <c r="D11" s="1" t="s">
        <v>46</v>
      </c>
      <c r="E11"/>
      <c r="F11" s="6"/>
    </row>
    <row r="12" spans="1:15" ht="20.45" thickBot="1">
      <c r="A12" t="s">
        <v>47</v>
      </c>
      <c r="B12">
        <v>4300</v>
      </c>
      <c r="C12"/>
      <c r="D12" t="s">
        <v>47</v>
      </c>
      <c r="E12">
        <v>4000</v>
      </c>
      <c r="F12" s="6"/>
      <c r="H12" s="104" t="s">
        <v>48</v>
      </c>
      <c r="I12" s="104" t="s">
        <v>49</v>
      </c>
      <c r="J12" s="104" t="s">
        <v>50</v>
      </c>
      <c r="K12" s="104" t="s">
        <v>51</v>
      </c>
      <c r="L12" s="104" t="s">
        <v>52</v>
      </c>
    </row>
    <row r="13" spans="1:15" ht="15.6" thickTop="1" thickBot="1">
      <c r="A13" t="s">
        <v>53</v>
      </c>
      <c r="B13">
        <v>300</v>
      </c>
      <c r="C13"/>
      <c r="D13" t="s">
        <v>53</v>
      </c>
      <c r="E13">
        <v>300</v>
      </c>
      <c r="F13" s="6"/>
      <c r="H13" s="2" t="s">
        <v>54</v>
      </c>
      <c r="I13" s="2">
        <v>200</v>
      </c>
      <c r="J13" s="2">
        <v>20</v>
      </c>
      <c r="K13" s="2">
        <v>5</v>
      </c>
    </row>
    <row r="14" spans="1:15" ht="15" thickBot="1">
      <c r="A14" t="s">
        <v>55</v>
      </c>
      <c r="B14" s="5"/>
      <c r="C14"/>
      <c r="D14" t="s">
        <v>55</v>
      </c>
      <c r="E14" s="5"/>
      <c r="F14" s="6"/>
      <c r="H14" s="2" t="s">
        <v>56</v>
      </c>
      <c r="I14" s="2">
        <v>350</v>
      </c>
      <c r="J14" s="2">
        <v>35</v>
      </c>
      <c r="K14" s="2">
        <v>3</v>
      </c>
    </row>
    <row r="15" spans="1:15" ht="14.45">
      <c r="A15"/>
      <c r="B15"/>
      <c r="C15"/>
      <c r="F15" s="6"/>
      <c r="H15" s="2" t="s">
        <v>57</v>
      </c>
      <c r="I15" s="2">
        <v>100</v>
      </c>
      <c r="J15" s="2">
        <v>35</v>
      </c>
      <c r="K15" s="2">
        <v>7</v>
      </c>
    </row>
    <row r="16" spans="1:15" ht="14.45">
      <c r="C16"/>
      <c r="D16"/>
      <c r="E16"/>
      <c r="F16" s="6"/>
      <c r="H16" s="2" t="s">
        <v>58</v>
      </c>
      <c r="I16" s="2">
        <v>200</v>
      </c>
      <c r="J16" s="2">
        <v>10</v>
      </c>
      <c r="K16" s="2">
        <v>2</v>
      </c>
    </row>
    <row r="17" spans="1:9" ht="15" thickBot="1">
      <c r="A17" s="2" t="s">
        <v>59</v>
      </c>
      <c r="B17" s="2" t="s">
        <v>60</v>
      </c>
      <c r="C17"/>
      <c r="D17"/>
      <c r="E17"/>
      <c r="F17" s="6"/>
    </row>
    <row r="18" spans="1:9" ht="15" thickBot="1">
      <c r="A18" s="2">
        <v>200</v>
      </c>
      <c r="B18" s="5"/>
      <c r="C18"/>
      <c r="F18" s="6"/>
    </row>
    <row r="19" spans="1:9" ht="15" thickBot="1">
      <c r="C19"/>
      <c r="D19" t="s">
        <v>61</v>
      </c>
      <c r="E19" s="5"/>
      <c r="F19" s="6"/>
    </row>
    <row r="20" spans="1:9" ht="14.45">
      <c r="C20"/>
      <c r="D20"/>
      <c r="E20"/>
      <c r="F20" s="6"/>
    </row>
    <row r="21" spans="1:9" ht="14.45">
      <c r="C21" s="7"/>
      <c r="D21" s="7"/>
      <c r="E21" s="8"/>
      <c r="F21" s="6"/>
    </row>
    <row r="27" spans="1:9" ht="28.9" customHeight="1">
      <c r="G27"/>
      <c r="H27"/>
    </row>
    <row r="28" spans="1:9" ht="14.45">
      <c r="G28"/>
      <c r="H28" s="12"/>
      <c r="I28"/>
    </row>
    <row r="29" spans="1:9" ht="14.45">
      <c r="G29"/>
      <c r="H29" s="12"/>
      <c r="I29"/>
    </row>
    <row r="30" spans="1:9" ht="14.45">
      <c r="G30"/>
      <c r="H30" s="12"/>
      <c r="I30"/>
    </row>
    <row r="31" spans="1:9" ht="14.45">
      <c r="G31"/>
      <c r="H31" s="12"/>
      <c r="I31"/>
    </row>
    <row r="32" spans="1:9" ht="14.45">
      <c r="G32"/>
      <c r="H32" s="13"/>
      <c r="I32"/>
    </row>
    <row r="33" spans="1:9" ht="14.45">
      <c r="G33"/>
      <c r="H33" s="12"/>
      <c r="I33"/>
    </row>
    <row r="34" spans="1:9" ht="14.45">
      <c r="G34"/>
      <c r="H34" s="12"/>
      <c r="I34"/>
    </row>
    <row r="35" spans="1:9" ht="14.45">
      <c r="G35"/>
      <c r="H35"/>
      <c r="I35"/>
    </row>
    <row r="36" spans="1:9" ht="14.45">
      <c r="G36"/>
      <c r="H36"/>
      <c r="I36"/>
    </row>
    <row r="37" spans="1:9" ht="14.45">
      <c r="G37"/>
      <c r="H37"/>
      <c r="I37"/>
    </row>
    <row r="38" spans="1:9" ht="14.45">
      <c r="G38"/>
      <c r="H38"/>
      <c r="I38"/>
    </row>
    <row r="39" spans="1:9" ht="14.45">
      <c r="G39"/>
      <c r="H39"/>
      <c r="I39"/>
    </row>
    <row r="40" spans="1:9" ht="14.45">
      <c r="G40"/>
      <c r="H40"/>
      <c r="I40"/>
    </row>
    <row r="41" spans="1:9" ht="14.45">
      <c r="G41"/>
      <c r="H41"/>
      <c r="I41"/>
    </row>
    <row r="42" spans="1:9" ht="14.45">
      <c r="G42"/>
      <c r="H42"/>
      <c r="I42"/>
    </row>
    <row r="43" spans="1:9" ht="14.45">
      <c r="G43"/>
      <c r="H43"/>
      <c r="I43"/>
    </row>
    <row r="44" spans="1:9" ht="14.45">
      <c r="G44"/>
      <c r="H44"/>
      <c r="I44"/>
    </row>
    <row r="45" spans="1:9" ht="14.45">
      <c r="G45"/>
      <c r="H45"/>
      <c r="I45"/>
    </row>
    <row r="46" spans="1:9" ht="14.45">
      <c r="A46" s="16"/>
      <c r="G46"/>
      <c r="H46"/>
      <c r="I46"/>
    </row>
    <row r="47" spans="1:9" ht="14.45">
      <c r="G47"/>
      <c r="H47"/>
      <c r="I47"/>
    </row>
    <row r="48" spans="1:9" ht="14.45">
      <c r="G48"/>
      <c r="H48"/>
      <c r="I48"/>
    </row>
  </sheetData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577CF-590E-493F-A20A-BAD20707C670}">
  <dimension ref="A1:J30"/>
  <sheetViews>
    <sheetView topLeftCell="A31" workbookViewId="0">
      <selection activeCell="B35" sqref="B35"/>
    </sheetView>
  </sheetViews>
  <sheetFormatPr defaultRowHeight="14.45"/>
  <cols>
    <col min="1" max="2" width="10" customWidth="1"/>
  </cols>
  <sheetData>
    <row r="1" spans="1:10">
      <c r="A1" s="17" t="s">
        <v>62</v>
      </c>
      <c r="B1" s="18"/>
      <c r="C1" s="18"/>
      <c r="D1" s="18"/>
      <c r="E1" s="19"/>
    </row>
    <row r="2" spans="1:10">
      <c r="A2" s="20"/>
      <c r="B2" t="s">
        <v>63</v>
      </c>
      <c r="C2">
        <v>5</v>
      </c>
      <c r="D2">
        <v>5</v>
      </c>
      <c r="E2" s="21"/>
      <c r="J2" t="s">
        <v>62</v>
      </c>
    </row>
    <row r="3" spans="1:10">
      <c r="A3" s="20"/>
      <c r="B3" t="s">
        <v>64</v>
      </c>
      <c r="C3">
        <v>5</v>
      </c>
      <c r="D3">
        <v>5</v>
      </c>
      <c r="E3" s="21"/>
    </row>
    <row r="4" spans="1:10">
      <c r="A4" s="20"/>
      <c r="B4" t="s">
        <v>65</v>
      </c>
      <c r="C4">
        <v>5</v>
      </c>
      <c r="D4">
        <v>5</v>
      </c>
      <c r="E4" s="21"/>
    </row>
    <row r="5" spans="1:10" ht="15" thickBot="1">
      <c r="A5" s="22"/>
      <c r="B5" s="23" t="s">
        <v>66</v>
      </c>
      <c r="C5" s="23">
        <v>5</v>
      </c>
      <c r="D5" s="23">
        <v>5</v>
      </c>
      <c r="E5" s="24"/>
    </row>
    <row r="8" spans="1:10" ht="15">
      <c r="I8" s="26"/>
    </row>
    <row r="9" spans="1:10" ht="15">
      <c r="I9" s="26"/>
    </row>
    <row r="10" spans="1:10" ht="15">
      <c r="I10" s="26"/>
    </row>
    <row r="11" spans="1:10" ht="15">
      <c r="I11" s="26"/>
    </row>
    <row r="12" spans="1:10" ht="15">
      <c r="I12" s="26"/>
    </row>
    <row r="13" spans="1:10" ht="15">
      <c r="I13" s="26"/>
    </row>
    <row r="27" spans="1:4">
      <c r="A27" t="s">
        <v>63</v>
      </c>
      <c r="B27">
        <v>5</v>
      </c>
      <c r="C27">
        <v>5</v>
      </c>
      <c r="D27" s="30">
        <f>B27+C27</f>
        <v>10</v>
      </c>
    </row>
    <row r="28" spans="1:4">
      <c r="A28" t="s">
        <v>64</v>
      </c>
      <c r="B28">
        <v>5</v>
      </c>
      <c r="C28">
        <v>5</v>
      </c>
      <c r="D28" s="30">
        <f>B28-C28</f>
        <v>0</v>
      </c>
    </row>
    <row r="29" spans="1:4">
      <c r="A29" t="s">
        <v>65</v>
      </c>
      <c r="B29">
        <v>5</v>
      </c>
      <c r="C29">
        <v>5</v>
      </c>
      <c r="D29" s="30">
        <f>B29*C29</f>
        <v>25</v>
      </c>
    </row>
    <row r="30" spans="1:4">
      <c r="A30" t="s">
        <v>66</v>
      </c>
      <c r="B30">
        <v>5</v>
      </c>
      <c r="C30">
        <v>5</v>
      </c>
      <c r="D30" s="30">
        <f>B30/C30</f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9D66E-52DE-4C60-89D4-DB49CBE40E3F}">
  <dimension ref="A2:H55"/>
  <sheetViews>
    <sheetView workbookViewId="0">
      <selection activeCell="H52" sqref="H52:H55"/>
    </sheetView>
  </sheetViews>
  <sheetFormatPr defaultRowHeight="14.45"/>
  <cols>
    <col min="1" max="1" width="15.42578125" customWidth="1"/>
    <col min="2" max="2" width="11.85546875" customWidth="1"/>
    <col min="3" max="3" width="17.7109375" customWidth="1"/>
    <col min="4" max="4" width="14.28515625" customWidth="1"/>
    <col min="5" max="5" width="12" customWidth="1"/>
    <col min="6" max="6" width="16.42578125" customWidth="1"/>
    <col min="7" max="7" width="13.7109375" customWidth="1"/>
  </cols>
  <sheetData>
    <row r="2" spans="1:7">
      <c r="A2" s="1" t="s">
        <v>0</v>
      </c>
      <c r="B2" s="1" t="s">
        <v>67</v>
      </c>
      <c r="C2" s="1" t="s">
        <v>68</v>
      </c>
      <c r="D2" s="1" t="s">
        <v>69</v>
      </c>
      <c r="E2" s="1" t="s">
        <v>70</v>
      </c>
      <c r="F2" s="1" t="s">
        <v>71</v>
      </c>
      <c r="G2" s="1" t="s">
        <v>72</v>
      </c>
    </row>
    <row r="3" spans="1:7">
      <c r="A3" t="s">
        <v>6</v>
      </c>
      <c r="B3">
        <v>386</v>
      </c>
      <c r="D3">
        <v>65</v>
      </c>
      <c r="F3">
        <v>0</v>
      </c>
    </row>
    <row r="4" spans="1:7">
      <c r="A4" t="s">
        <v>8</v>
      </c>
      <c r="B4">
        <v>496</v>
      </c>
      <c r="D4">
        <v>33</v>
      </c>
      <c r="F4">
        <v>100</v>
      </c>
    </row>
    <row r="5" spans="1:7">
      <c r="A5" t="s">
        <v>10</v>
      </c>
      <c r="B5">
        <v>374</v>
      </c>
      <c r="D5">
        <v>31</v>
      </c>
      <c r="F5">
        <v>150</v>
      </c>
    </row>
    <row r="6" spans="1:7">
      <c r="A6" t="s">
        <v>12</v>
      </c>
      <c r="B6">
        <v>409</v>
      </c>
      <c r="D6">
        <v>9</v>
      </c>
      <c r="F6">
        <v>0</v>
      </c>
    </row>
    <row r="7" spans="1:7">
      <c r="A7" t="s">
        <v>14</v>
      </c>
      <c r="B7">
        <v>281</v>
      </c>
      <c r="D7">
        <v>87</v>
      </c>
      <c r="F7">
        <v>50</v>
      </c>
    </row>
    <row r="8" spans="1:7">
      <c r="A8" t="s">
        <v>16</v>
      </c>
      <c r="B8">
        <v>401</v>
      </c>
      <c r="D8">
        <v>21</v>
      </c>
      <c r="F8">
        <v>100</v>
      </c>
    </row>
    <row r="9" spans="1:7">
      <c r="A9" t="s">
        <v>18</v>
      </c>
      <c r="B9">
        <v>465</v>
      </c>
      <c r="D9">
        <v>44</v>
      </c>
      <c r="F9">
        <v>0</v>
      </c>
    </row>
    <row r="15" spans="1:7" ht="18">
      <c r="A15" s="32" t="s">
        <v>73</v>
      </c>
    </row>
    <row r="17" spans="1:8">
      <c r="B17" s="33"/>
    </row>
    <row r="19" spans="1:8" s="36" customFormat="1" ht="42.6" customHeight="1">
      <c r="A19" s="34" t="s">
        <v>74</v>
      </c>
      <c r="B19" s="35" t="s">
        <v>75</v>
      </c>
      <c r="C19" s="35" t="s">
        <v>76</v>
      </c>
      <c r="D19" s="35" t="s">
        <v>77</v>
      </c>
      <c r="E19" s="35" t="s">
        <v>52</v>
      </c>
      <c r="F19" s="35" t="s">
        <v>78</v>
      </c>
      <c r="G19" s="35" t="s">
        <v>79</v>
      </c>
      <c r="H19" s="35" t="s">
        <v>80</v>
      </c>
    </row>
    <row r="20" spans="1:8">
      <c r="A20" t="s">
        <v>81</v>
      </c>
      <c r="B20" s="37">
        <v>12.99</v>
      </c>
      <c r="C20" s="37">
        <v>3</v>
      </c>
      <c r="D20" s="38">
        <v>3</v>
      </c>
      <c r="E20" s="39"/>
      <c r="F20" s="40">
        <v>23</v>
      </c>
      <c r="G20" s="40"/>
    </row>
    <row r="21" spans="1:8">
      <c r="A21" t="s">
        <v>82</v>
      </c>
      <c r="B21" s="37">
        <v>8.59</v>
      </c>
      <c r="C21" s="37">
        <v>2.5</v>
      </c>
      <c r="D21" s="38">
        <v>10</v>
      </c>
      <c r="E21" s="39"/>
      <c r="F21" s="40">
        <v>17</v>
      </c>
      <c r="G21" s="40"/>
    </row>
    <row r="22" spans="1:8">
      <c r="A22" t="s">
        <v>83</v>
      </c>
      <c r="B22" s="37">
        <v>22.89</v>
      </c>
      <c r="C22" s="37">
        <v>3.5</v>
      </c>
      <c r="D22" s="38">
        <v>2</v>
      </c>
      <c r="E22" s="39"/>
      <c r="F22" s="40">
        <v>18</v>
      </c>
      <c r="G22" s="40"/>
    </row>
    <row r="23" spans="1:8">
      <c r="A23" t="s">
        <v>84</v>
      </c>
      <c r="B23" s="37">
        <v>16.79</v>
      </c>
      <c r="C23" s="37">
        <v>3</v>
      </c>
      <c r="D23" s="38">
        <v>5</v>
      </c>
      <c r="E23" s="39"/>
      <c r="F23" s="40">
        <v>20</v>
      </c>
      <c r="G23" s="40"/>
    </row>
    <row r="34" spans="1:7">
      <c r="A34" s="1" t="s">
        <v>0</v>
      </c>
      <c r="B34" s="1" t="s">
        <v>67</v>
      </c>
      <c r="C34" s="1" t="s">
        <v>68</v>
      </c>
      <c r="D34" s="1" t="s">
        <v>69</v>
      </c>
      <c r="E34" s="1" t="s">
        <v>70</v>
      </c>
      <c r="F34" s="1" t="s">
        <v>71</v>
      </c>
      <c r="G34" s="1" t="s">
        <v>72</v>
      </c>
    </row>
    <row r="35" spans="1:7">
      <c r="A35" t="s">
        <v>6</v>
      </c>
      <c r="B35">
        <v>386</v>
      </c>
      <c r="C35">
        <f>B35*5</f>
        <v>1930</v>
      </c>
      <c r="D35">
        <v>65</v>
      </c>
      <c r="E35">
        <f>C35+D35</f>
        <v>1995</v>
      </c>
      <c r="F35">
        <v>0</v>
      </c>
      <c r="G35">
        <f>E35-F35</f>
        <v>1995</v>
      </c>
    </row>
    <row r="36" spans="1:7">
      <c r="A36" t="s">
        <v>8</v>
      </c>
      <c r="B36">
        <v>496</v>
      </c>
      <c r="C36">
        <f t="shared" ref="C36:C41" si="0">B36*5</f>
        <v>2480</v>
      </c>
      <c r="D36">
        <v>33</v>
      </c>
      <c r="E36">
        <f t="shared" ref="E36:E41" si="1">C36+D36</f>
        <v>2513</v>
      </c>
      <c r="F36">
        <v>100</v>
      </c>
      <c r="G36">
        <f t="shared" ref="G36:G41" si="2">E36-F36</f>
        <v>2413</v>
      </c>
    </row>
    <row r="37" spans="1:7">
      <c r="A37" t="s">
        <v>10</v>
      </c>
      <c r="B37">
        <v>374</v>
      </c>
      <c r="C37">
        <f t="shared" si="0"/>
        <v>1870</v>
      </c>
      <c r="D37">
        <v>31</v>
      </c>
      <c r="E37">
        <f t="shared" si="1"/>
        <v>1901</v>
      </c>
      <c r="F37">
        <v>150</v>
      </c>
      <c r="G37">
        <f t="shared" si="2"/>
        <v>1751</v>
      </c>
    </row>
    <row r="38" spans="1:7">
      <c r="A38" t="s">
        <v>12</v>
      </c>
      <c r="B38">
        <v>409</v>
      </c>
      <c r="C38">
        <f t="shared" si="0"/>
        <v>2045</v>
      </c>
      <c r="D38">
        <v>9</v>
      </c>
      <c r="E38">
        <f t="shared" si="1"/>
        <v>2054</v>
      </c>
      <c r="F38">
        <v>0</v>
      </c>
      <c r="G38">
        <f t="shared" si="2"/>
        <v>2054</v>
      </c>
    </row>
    <row r="39" spans="1:7">
      <c r="A39" t="s">
        <v>14</v>
      </c>
      <c r="B39">
        <v>281</v>
      </c>
      <c r="C39">
        <f t="shared" si="0"/>
        <v>1405</v>
      </c>
      <c r="D39">
        <v>87</v>
      </c>
      <c r="E39">
        <f t="shared" si="1"/>
        <v>1492</v>
      </c>
      <c r="F39">
        <v>50</v>
      </c>
      <c r="G39">
        <f t="shared" si="2"/>
        <v>1442</v>
      </c>
    </row>
    <row r="40" spans="1:7">
      <c r="A40" t="s">
        <v>16</v>
      </c>
      <c r="B40">
        <v>401</v>
      </c>
      <c r="C40">
        <f t="shared" si="0"/>
        <v>2005</v>
      </c>
      <c r="D40">
        <v>21</v>
      </c>
      <c r="E40">
        <f t="shared" si="1"/>
        <v>2026</v>
      </c>
      <c r="F40">
        <v>100</v>
      </c>
      <c r="G40">
        <f t="shared" si="2"/>
        <v>1926</v>
      </c>
    </row>
    <row r="41" spans="1:7">
      <c r="A41" t="s">
        <v>18</v>
      </c>
      <c r="B41">
        <v>465</v>
      </c>
      <c r="C41">
        <f t="shared" si="0"/>
        <v>2325</v>
      </c>
      <c r="D41">
        <v>44</v>
      </c>
      <c r="E41">
        <f t="shared" si="1"/>
        <v>2369</v>
      </c>
      <c r="F41">
        <v>0</v>
      </c>
      <c r="G41">
        <f t="shared" si="2"/>
        <v>2369</v>
      </c>
    </row>
    <row r="47" spans="1:7" ht="18">
      <c r="A47" s="32" t="s">
        <v>73</v>
      </c>
    </row>
    <row r="49" spans="1:8">
      <c r="B49" s="33"/>
    </row>
    <row r="51" spans="1:8" ht="28.9">
      <c r="A51" s="34" t="s">
        <v>74</v>
      </c>
      <c r="B51" s="35" t="s">
        <v>75</v>
      </c>
      <c r="C51" s="35" t="s">
        <v>76</v>
      </c>
      <c r="D51" s="35" t="s">
        <v>77</v>
      </c>
      <c r="E51" s="35" t="s">
        <v>52</v>
      </c>
      <c r="F51" s="35" t="s">
        <v>78</v>
      </c>
      <c r="G51" s="35" t="s">
        <v>79</v>
      </c>
      <c r="H51" s="35" t="s">
        <v>80</v>
      </c>
    </row>
    <row r="52" spans="1:8">
      <c r="A52" t="s">
        <v>81</v>
      </c>
      <c r="B52" s="37">
        <v>12.99</v>
      </c>
      <c r="C52" s="37">
        <v>3</v>
      </c>
      <c r="D52" s="38">
        <v>3</v>
      </c>
      <c r="E52" s="39">
        <f>(B52+C52)*D52</f>
        <v>47.97</v>
      </c>
      <c r="F52" s="40">
        <v>23</v>
      </c>
      <c r="G52" s="40">
        <f>F52*D52</f>
        <v>69</v>
      </c>
      <c r="H52" s="105">
        <f>G52-E52</f>
        <v>21.03</v>
      </c>
    </row>
    <row r="53" spans="1:8">
      <c r="A53" t="s">
        <v>82</v>
      </c>
      <c r="B53" s="37">
        <v>8.59</v>
      </c>
      <c r="C53" s="37">
        <v>2.5</v>
      </c>
      <c r="D53" s="38">
        <v>10</v>
      </c>
      <c r="E53" s="39">
        <f t="shared" ref="E53:E55" si="3">(B53+C53)*D53</f>
        <v>110.9</v>
      </c>
      <c r="F53" s="40">
        <v>17</v>
      </c>
      <c r="G53" s="40">
        <f t="shared" ref="G53:G55" si="4">F53*D53</f>
        <v>170</v>
      </c>
      <c r="H53" s="105">
        <f t="shared" ref="H53:H55" si="5">G53-E53</f>
        <v>59.099999999999994</v>
      </c>
    </row>
    <row r="54" spans="1:8">
      <c r="A54" t="s">
        <v>83</v>
      </c>
      <c r="B54" s="37">
        <v>22.89</v>
      </c>
      <c r="C54" s="37">
        <v>3.5</v>
      </c>
      <c r="D54" s="38">
        <v>2</v>
      </c>
      <c r="E54" s="39">
        <f t="shared" si="3"/>
        <v>52.78</v>
      </c>
      <c r="F54" s="40">
        <v>18</v>
      </c>
      <c r="G54" s="40">
        <f t="shared" si="4"/>
        <v>36</v>
      </c>
      <c r="H54" s="105">
        <f t="shared" si="5"/>
        <v>-16.78</v>
      </c>
    </row>
    <row r="55" spans="1:8">
      <c r="A55" t="s">
        <v>84</v>
      </c>
      <c r="B55" s="37">
        <v>16.79</v>
      </c>
      <c r="C55" s="37">
        <v>3</v>
      </c>
      <c r="D55" s="38">
        <v>5</v>
      </c>
      <c r="E55" s="39">
        <f t="shared" si="3"/>
        <v>98.949999999999989</v>
      </c>
      <c r="F55" s="40">
        <v>20</v>
      </c>
      <c r="G55" s="40">
        <f t="shared" si="4"/>
        <v>100</v>
      </c>
      <c r="H55" s="105">
        <f t="shared" si="5"/>
        <v>1.0500000000000114</v>
      </c>
    </row>
  </sheetData>
  <phoneticPr fontId="5" type="noConversion"/>
  <pageMargins left="0.7" right="0.7" top="0.75" bottom="0.75" header="0.3" footer="0.3"/>
  <pageSetup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840E5-839E-4F20-B34C-B24C2249EC26}">
  <sheetPr>
    <tabColor theme="8" tint="0.79998168889431442"/>
  </sheetPr>
  <dimension ref="A2:G45"/>
  <sheetViews>
    <sheetView topLeftCell="A10" workbookViewId="0">
      <selection activeCell="C33" sqref="C33"/>
    </sheetView>
  </sheetViews>
  <sheetFormatPr defaultColWidth="17.28515625" defaultRowHeight="14.45"/>
  <cols>
    <col min="1" max="1" width="20.140625" customWidth="1"/>
    <col min="3" max="3" width="21.5703125" customWidth="1"/>
  </cols>
  <sheetData>
    <row r="2" spans="1:7">
      <c r="A2" s="2"/>
      <c r="B2" s="2" t="s">
        <v>85</v>
      </c>
      <c r="C2" s="2" t="s">
        <v>86</v>
      </c>
      <c r="D2" s="2" t="s">
        <v>87</v>
      </c>
      <c r="E2" s="2" t="s">
        <v>88</v>
      </c>
      <c r="F2" s="2" t="s">
        <v>89</v>
      </c>
      <c r="G2" s="2" t="s">
        <v>90</v>
      </c>
    </row>
    <row r="3" spans="1:7">
      <c r="A3" s="2" t="s">
        <v>91</v>
      </c>
      <c r="B3" s="2">
        <v>5</v>
      </c>
      <c r="C3" s="2">
        <v>5</v>
      </c>
      <c r="D3" s="2">
        <v>2</v>
      </c>
      <c r="E3" s="2">
        <v>7</v>
      </c>
      <c r="F3" s="2">
        <v>5</v>
      </c>
      <c r="G3" s="2"/>
    </row>
    <row r="4" spans="1:7">
      <c r="A4" s="2" t="s">
        <v>92</v>
      </c>
      <c r="B4" s="2">
        <v>2</v>
      </c>
      <c r="C4" s="2">
        <v>2</v>
      </c>
      <c r="D4" s="2">
        <v>5</v>
      </c>
      <c r="E4" s="2">
        <v>8</v>
      </c>
      <c r="F4" s="2">
        <v>4</v>
      </c>
      <c r="G4" s="2"/>
    </row>
    <row r="5" spans="1:7">
      <c r="A5" s="2" t="s">
        <v>93</v>
      </c>
      <c r="B5" s="2">
        <v>1</v>
      </c>
      <c r="C5" s="2">
        <v>3</v>
      </c>
      <c r="D5" s="2">
        <v>2</v>
      </c>
      <c r="E5" s="2">
        <v>9</v>
      </c>
      <c r="F5" s="2">
        <v>6</v>
      </c>
      <c r="G5" s="2"/>
    </row>
    <row r="6" spans="1:7">
      <c r="A6" s="2" t="s">
        <v>94</v>
      </c>
      <c r="B6" s="2">
        <v>2</v>
      </c>
      <c r="C6" s="2">
        <v>8</v>
      </c>
      <c r="D6" s="2">
        <v>3</v>
      </c>
      <c r="E6" s="2">
        <v>9</v>
      </c>
      <c r="F6" s="2">
        <v>9</v>
      </c>
      <c r="G6" s="2"/>
    </row>
    <row r="7" spans="1:7">
      <c r="A7" s="2" t="s">
        <v>90</v>
      </c>
      <c r="B7" s="2"/>
      <c r="C7" s="2"/>
      <c r="D7" s="2"/>
      <c r="E7" s="2"/>
      <c r="F7" s="2"/>
      <c r="G7" s="2"/>
    </row>
    <row r="9" spans="1:7" ht="40.15" thickBot="1">
      <c r="A9" s="104" t="s">
        <v>95</v>
      </c>
      <c r="B9" s="106" t="s">
        <v>96</v>
      </c>
      <c r="C9" s="104" t="s">
        <v>97</v>
      </c>
      <c r="D9" s="104" t="s">
        <v>61</v>
      </c>
      <c r="E9" s="9"/>
    </row>
    <row r="10" spans="1:7" ht="16.149999999999999" thickTop="1">
      <c r="A10" t="s">
        <v>98</v>
      </c>
      <c r="B10">
        <v>1000</v>
      </c>
      <c r="C10">
        <v>1000</v>
      </c>
      <c r="D10" s="10"/>
      <c r="E10" s="9"/>
    </row>
    <row r="11" spans="1:7" ht="15.6">
      <c r="A11" t="s">
        <v>58</v>
      </c>
      <c r="B11">
        <v>54</v>
      </c>
      <c r="C11">
        <v>100</v>
      </c>
      <c r="D11" s="11"/>
      <c r="E11" s="9"/>
    </row>
    <row r="12" spans="1:7" ht="15.6">
      <c r="A12" t="s">
        <v>99</v>
      </c>
      <c r="B12">
        <v>44</v>
      </c>
      <c r="C12">
        <v>56</v>
      </c>
      <c r="D12" s="11"/>
      <c r="E12" s="9"/>
    </row>
    <row r="13" spans="1:7" ht="15.6">
      <c r="A13" t="s">
        <v>100</v>
      </c>
      <c r="B13">
        <v>22</v>
      </c>
      <c r="C13">
        <v>28</v>
      </c>
      <c r="D13" s="11"/>
      <c r="E13" s="9"/>
    </row>
    <row r="14" spans="1:7" ht="15.6">
      <c r="A14" t="s">
        <v>101</v>
      </c>
      <c r="B14">
        <v>8</v>
      </c>
      <c r="C14">
        <v>8</v>
      </c>
      <c r="D14" s="11"/>
      <c r="E14" s="9"/>
    </row>
    <row r="15" spans="1:7" ht="15.6">
      <c r="A15" t="s">
        <v>102</v>
      </c>
      <c r="B15">
        <v>34</v>
      </c>
      <c r="C15">
        <v>34</v>
      </c>
      <c r="D15" s="11"/>
      <c r="E15" s="9"/>
    </row>
    <row r="16" spans="1:7" ht="15.6">
      <c r="A16" t="s">
        <v>103</v>
      </c>
      <c r="B16">
        <v>10</v>
      </c>
      <c r="C16">
        <v>10</v>
      </c>
      <c r="D16" s="11"/>
      <c r="E16" s="9"/>
    </row>
    <row r="17" spans="1:5" ht="15.6">
      <c r="A17" t="s">
        <v>104</v>
      </c>
      <c r="B17">
        <v>23</v>
      </c>
      <c r="D17" s="11"/>
      <c r="E17" s="9"/>
    </row>
    <row r="18" spans="1:5" ht="15.6">
      <c r="A18" t="s">
        <v>105</v>
      </c>
      <c r="B18">
        <v>5</v>
      </c>
      <c r="D18" s="11"/>
      <c r="E18" s="9"/>
    </row>
    <row r="19" spans="1:5" ht="15.6">
      <c r="A19" t="s">
        <v>106</v>
      </c>
      <c r="B19">
        <v>8</v>
      </c>
      <c r="D19" s="11"/>
      <c r="E19" s="9"/>
    </row>
    <row r="20" spans="1:5">
      <c r="A20" t="s">
        <v>107</v>
      </c>
      <c r="B20">
        <v>30</v>
      </c>
      <c r="D20" s="11"/>
      <c r="E20" s="2"/>
    </row>
    <row r="21" spans="1:5">
      <c r="A21" t="s">
        <v>108</v>
      </c>
      <c r="B21">
        <v>120</v>
      </c>
      <c r="C21">
        <v>70</v>
      </c>
      <c r="D21" s="11"/>
      <c r="E21" s="2"/>
    </row>
    <row r="22" spans="1:5">
      <c r="A22" t="s">
        <v>109</v>
      </c>
      <c r="B22">
        <v>100</v>
      </c>
      <c r="C22">
        <v>200</v>
      </c>
      <c r="D22" s="11"/>
      <c r="E22" s="2"/>
    </row>
    <row r="23" spans="1:5">
      <c r="A23" t="s">
        <v>110</v>
      </c>
      <c r="B23">
        <v>100</v>
      </c>
      <c r="C23">
        <v>250</v>
      </c>
      <c r="D23" s="11"/>
      <c r="E23" s="2"/>
    </row>
    <row r="24" spans="1:5">
      <c r="A24" t="s">
        <v>111</v>
      </c>
      <c r="B24">
        <v>100</v>
      </c>
      <c r="C24">
        <v>30</v>
      </c>
      <c r="D24" s="11"/>
      <c r="E24" s="2"/>
    </row>
    <row r="25" spans="1:5" ht="15" thickBot="1">
      <c r="A25" t="s">
        <v>112</v>
      </c>
      <c r="B25">
        <v>190</v>
      </c>
      <c r="D25" s="14"/>
      <c r="E25" s="2"/>
    </row>
    <row r="26" spans="1:5" ht="15" thickBot="1">
      <c r="A26" s="2" t="s">
        <v>113</v>
      </c>
      <c r="B26" s="15"/>
      <c r="C26" s="15"/>
      <c r="D26" s="15"/>
      <c r="E26" s="2"/>
    </row>
    <row r="27" spans="1:5" ht="15" thickBot="1">
      <c r="A27" s="2" t="s">
        <v>114</v>
      </c>
      <c r="B27" s="15"/>
      <c r="C27" s="15"/>
      <c r="D27" s="15"/>
      <c r="E27" s="2"/>
    </row>
    <row r="28" spans="1:5" ht="15" thickBot="1">
      <c r="A28" s="2" t="s">
        <v>115</v>
      </c>
      <c r="B28" s="15"/>
      <c r="C28" s="15"/>
      <c r="D28" s="15"/>
      <c r="E28" s="2"/>
    </row>
    <row r="29" spans="1:5" ht="15" thickBot="1">
      <c r="A29" s="2" t="s">
        <v>116</v>
      </c>
      <c r="B29" s="15"/>
      <c r="C29" s="15"/>
      <c r="D29" s="15"/>
      <c r="E29" s="2"/>
    </row>
    <row r="30" spans="1:5" ht="15" thickBot="1">
      <c r="A30" s="2" t="s">
        <v>117</v>
      </c>
      <c r="B30" s="15"/>
      <c r="C30" s="15"/>
      <c r="D30" s="15"/>
    </row>
    <row r="31" spans="1:5" ht="15" thickBot="1">
      <c r="A31" s="2" t="s">
        <v>118</v>
      </c>
      <c r="B31" s="15"/>
      <c r="C31" s="15"/>
      <c r="D31" s="15"/>
    </row>
    <row r="36" spans="1:4" ht="15" thickBot="1"/>
    <row r="37" spans="1:4" ht="15" thickBot="1">
      <c r="A37" t="s">
        <v>6</v>
      </c>
      <c r="C37" t="s">
        <v>119</v>
      </c>
      <c r="D37" s="15"/>
    </row>
    <row r="38" spans="1:4">
      <c r="A38" t="s">
        <v>8</v>
      </c>
    </row>
    <row r="39" spans="1:4">
      <c r="A39" t="s">
        <v>10</v>
      </c>
    </row>
    <row r="40" spans="1:4">
      <c r="A40" t="s">
        <v>12</v>
      </c>
    </row>
    <row r="41" spans="1:4">
      <c r="A41" t="s">
        <v>14</v>
      </c>
    </row>
    <row r="42" spans="1:4">
      <c r="A42" t="s">
        <v>16</v>
      </c>
    </row>
    <row r="43" spans="1:4">
      <c r="A43" t="s">
        <v>18</v>
      </c>
    </row>
    <row r="44" spans="1:4">
      <c r="A44" t="s">
        <v>20</v>
      </c>
    </row>
    <row r="45" spans="1:4">
      <c r="A45" t="s">
        <v>22</v>
      </c>
    </row>
  </sheetData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5F503-9BAF-4065-80C3-2DA379E3529F}">
  <dimension ref="A1:F47"/>
  <sheetViews>
    <sheetView workbookViewId="0">
      <selection activeCell="S24" sqref="S24"/>
    </sheetView>
  </sheetViews>
  <sheetFormatPr defaultRowHeight="14.45"/>
  <sheetData>
    <row r="1" spans="1:6" ht="15" thickBot="1"/>
    <row r="2" spans="1:6">
      <c r="A2" s="17" t="s">
        <v>120</v>
      </c>
      <c r="B2" s="18"/>
      <c r="C2" s="18" t="s">
        <v>121</v>
      </c>
      <c r="D2" s="18"/>
      <c r="E2" s="18"/>
      <c r="F2" s="19" t="s">
        <v>122</v>
      </c>
    </row>
    <row r="3" spans="1:6">
      <c r="A3" s="20"/>
      <c r="B3" s="2"/>
      <c r="C3" s="2">
        <v>11</v>
      </c>
      <c r="F3" s="25">
        <v>1353</v>
      </c>
    </row>
    <row r="4" spans="1:6">
      <c r="A4" s="20"/>
      <c r="B4" s="2"/>
      <c r="C4" s="2">
        <v>14</v>
      </c>
      <c r="F4" s="25">
        <v>1722</v>
      </c>
    </row>
    <row r="5" spans="1:6">
      <c r="A5" s="20"/>
      <c r="B5" s="2"/>
      <c r="C5" s="2">
        <v>12</v>
      </c>
      <c r="F5" s="25">
        <v>1476</v>
      </c>
    </row>
    <row r="6" spans="1:6">
      <c r="A6" s="20"/>
      <c r="B6" s="2"/>
      <c r="C6" s="2">
        <v>60</v>
      </c>
      <c r="F6" s="25">
        <v>7380</v>
      </c>
    </row>
    <row r="7" spans="1:6">
      <c r="A7" s="20"/>
      <c r="B7" s="2"/>
      <c r="C7" s="2">
        <v>32</v>
      </c>
      <c r="F7" s="25">
        <v>3936</v>
      </c>
    </row>
    <row r="8" spans="1:6">
      <c r="A8" s="20"/>
      <c r="B8" s="2"/>
      <c r="C8" s="2">
        <v>18</v>
      </c>
      <c r="F8" s="25">
        <v>2214</v>
      </c>
    </row>
    <row r="9" spans="1:6">
      <c r="A9" s="20"/>
      <c r="B9" s="2"/>
      <c r="C9" s="2">
        <v>26</v>
      </c>
      <c r="F9" s="25">
        <v>3198</v>
      </c>
    </row>
    <row r="10" spans="1:6">
      <c r="A10" s="20"/>
      <c r="B10" s="2"/>
      <c r="C10" s="2">
        <v>41</v>
      </c>
      <c r="F10" s="25">
        <v>5043</v>
      </c>
    </row>
    <row r="11" spans="1:6">
      <c r="A11" s="20"/>
      <c r="B11" s="2"/>
      <c r="C11" s="2">
        <v>48</v>
      </c>
      <c r="F11" s="25">
        <v>5904</v>
      </c>
    </row>
    <row r="12" spans="1:6">
      <c r="A12" s="20"/>
      <c r="B12" s="2"/>
      <c r="C12" s="2">
        <v>10</v>
      </c>
      <c r="F12" s="25">
        <v>1230</v>
      </c>
    </row>
    <row r="13" spans="1:6">
      <c r="A13" s="20"/>
      <c r="B13" s="2"/>
      <c r="C13" s="2">
        <v>52</v>
      </c>
      <c r="F13" s="25">
        <v>6396</v>
      </c>
    </row>
    <row r="14" spans="1:6">
      <c r="A14" s="20"/>
      <c r="B14" s="2" t="s">
        <v>90</v>
      </c>
      <c r="C14" s="27"/>
      <c r="E14" s="2" t="s">
        <v>90</v>
      </c>
      <c r="F14" s="21"/>
    </row>
    <row r="15" spans="1:6">
      <c r="A15" s="20"/>
      <c r="B15" s="2" t="s">
        <v>123</v>
      </c>
      <c r="C15" s="27"/>
      <c r="E15" s="2" t="s">
        <v>123</v>
      </c>
      <c r="F15" s="21"/>
    </row>
    <row r="16" spans="1:6">
      <c r="A16" s="20"/>
      <c r="B16" s="2" t="s">
        <v>124</v>
      </c>
      <c r="C16" s="27"/>
      <c r="E16" s="2" t="s">
        <v>124</v>
      </c>
      <c r="F16" s="21"/>
    </row>
    <row r="17" spans="1:6">
      <c r="A17" s="20"/>
      <c r="B17" s="2" t="s">
        <v>125</v>
      </c>
      <c r="C17" s="27"/>
      <c r="E17" s="2" t="s">
        <v>125</v>
      </c>
      <c r="F17" s="21"/>
    </row>
    <row r="18" spans="1:6" ht="15" thickBot="1">
      <c r="A18" s="22"/>
      <c r="B18" s="28" t="s">
        <v>126</v>
      </c>
      <c r="C18" s="29"/>
      <c r="D18" s="23"/>
      <c r="E18" s="28" t="s">
        <v>126</v>
      </c>
      <c r="F18" s="24"/>
    </row>
    <row r="31" spans="1:6">
      <c r="B31" t="s">
        <v>121</v>
      </c>
      <c r="E31" t="s">
        <v>122</v>
      </c>
    </row>
    <row r="32" spans="1:6">
      <c r="A32" s="2"/>
      <c r="B32" s="2">
        <v>11</v>
      </c>
      <c r="E32">
        <v>1353</v>
      </c>
    </row>
    <row r="33" spans="1:5">
      <c r="A33" s="2"/>
      <c r="B33" s="2">
        <v>14</v>
      </c>
      <c r="E33">
        <v>1722</v>
      </c>
    </row>
    <row r="34" spans="1:5">
      <c r="A34" s="2"/>
      <c r="B34" s="2">
        <v>12</v>
      </c>
      <c r="E34">
        <v>1476</v>
      </c>
    </row>
    <row r="35" spans="1:5">
      <c r="A35" s="2"/>
      <c r="B35" s="2">
        <v>60</v>
      </c>
      <c r="E35">
        <v>7380</v>
      </c>
    </row>
    <row r="36" spans="1:5">
      <c r="A36" s="2"/>
      <c r="B36" s="2">
        <v>32</v>
      </c>
      <c r="E36">
        <v>3936</v>
      </c>
    </row>
    <row r="37" spans="1:5">
      <c r="A37" s="2"/>
      <c r="B37" s="2">
        <v>18</v>
      </c>
      <c r="E37">
        <v>2214</v>
      </c>
    </row>
    <row r="38" spans="1:5">
      <c r="A38" s="2"/>
      <c r="B38" s="2">
        <v>26</v>
      </c>
      <c r="E38">
        <v>3198</v>
      </c>
    </row>
    <row r="39" spans="1:5">
      <c r="A39" s="2"/>
      <c r="B39" s="2">
        <v>41</v>
      </c>
      <c r="E39">
        <v>5043</v>
      </c>
    </row>
    <row r="40" spans="1:5">
      <c r="A40" s="2"/>
      <c r="B40" s="2">
        <v>48</v>
      </c>
      <c r="E40">
        <v>5904</v>
      </c>
    </row>
    <row r="41" spans="1:5">
      <c r="A41" s="2"/>
      <c r="B41" s="2">
        <v>10</v>
      </c>
      <c r="E41">
        <v>1230</v>
      </c>
    </row>
    <row r="42" spans="1:5">
      <c r="A42" s="2"/>
      <c r="B42" s="2">
        <v>52</v>
      </c>
      <c r="E42">
        <v>6396</v>
      </c>
    </row>
    <row r="43" spans="1:5">
      <c r="A43" s="2" t="s">
        <v>127</v>
      </c>
      <c r="B43" s="31">
        <f>SUM(B32:B42)</f>
        <v>324</v>
      </c>
      <c r="D43" s="2" t="s">
        <v>127</v>
      </c>
      <c r="E43" s="31">
        <f>SUM(E32:E42)</f>
        <v>39852</v>
      </c>
    </row>
    <row r="44" spans="1:5">
      <c r="A44" s="2" t="s">
        <v>123</v>
      </c>
      <c r="B44" s="31">
        <f>MAX(B32:B42)</f>
        <v>60</v>
      </c>
      <c r="D44" s="2" t="s">
        <v>123</v>
      </c>
      <c r="E44" s="31">
        <f>MAX(E32:E42)</f>
        <v>7380</v>
      </c>
    </row>
    <row r="45" spans="1:5">
      <c r="A45" s="2" t="s">
        <v>124</v>
      </c>
      <c r="B45" s="31">
        <f>MIN(B32:B42)</f>
        <v>10</v>
      </c>
      <c r="D45" s="2" t="s">
        <v>124</v>
      </c>
      <c r="E45" s="31">
        <f>MIN(E32:E42)</f>
        <v>1230</v>
      </c>
    </row>
    <row r="46" spans="1:5">
      <c r="A46" s="2" t="s">
        <v>125</v>
      </c>
      <c r="B46" s="31">
        <f>AVERAGE(B32:B42)</f>
        <v>29.454545454545453</v>
      </c>
      <c r="D46" s="2" t="s">
        <v>125</v>
      </c>
      <c r="E46" s="31">
        <f>AVERAGE(E32:E42)</f>
        <v>3622.909090909091</v>
      </c>
    </row>
    <row r="47" spans="1:5">
      <c r="A47" s="2" t="s">
        <v>126</v>
      </c>
      <c r="B47" s="31">
        <f>COUNT(B32:B42)</f>
        <v>11</v>
      </c>
      <c r="D47" s="2" t="s">
        <v>126</v>
      </c>
      <c r="E47" s="31">
        <f>COUNT(E32:E42)</f>
        <v>11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2C492-51A3-4486-AD5B-808572DA06AC}">
  <dimension ref="A1:H22"/>
  <sheetViews>
    <sheetView workbookViewId="0"/>
  </sheetViews>
  <sheetFormatPr defaultRowHeight="14.45"/>
  <cols>
    <col min="1" max="1" width="10.28515625" customWidth="1"/>
    <col min="7" max="7" width="35.42578125" customWidth="1"/>
  </cols>
  <sheetData>
    <row r="1" spans="1:8">
      <c r="A1" t="s">
        <v>128</v>
      </c>
      <c r="B1" t="s">
        <v>129</v>
      </c>
      <c r="C1" t="s">
        <v>130</v>
      </c>
      <c r="D1" t="s">
        <v>131</v>
      </c>
    </row>
    <row r="2" spans="1:8">
      <c r="A2" s="44">
        <v>45717</v>
      </c>
      <c r="B2" t="s">
        <v>132</v>
      </c>
      <c r="C2">
        <v>357</v>
      </c>
      <c r="D2" t="s">
        <v>133</v>
      </c>
      <c r="G2" s="73" t="s">
        <v>134</v>
      </c>
      <c r="H2" s="107"/>
    </row>
    <row r="3" spans="1:8">
      <c r="A3" s="44">
        <v>45718</v>
      </c>
      <c r="B3" t="s">
        <v>135</v>
      </c>
      <c r="C3">
        <v>412</v>
      </c>
      <c r="D3" t="s">
        <v>133</v>
      </c>
      <c r="G3" t="s">
        <v>136</v>
      </c>
      <c r="H3" s="107"/>
    </row>
    <row r="4" spans="1:8">
      <c r="A4" s="44">
        <v>45719</v>
      </c>
      <c r="B4" t="s">
        <v>137</v>
      </c>
      <c r="C4">
        <v>177</v>
      </c>
      <c r="D4" t="s">
        <v>133</v>
      </c>
      <c r="G4" t="s">
        <v>138</v>
      </c>
      <c r="H4" s="107"/>
    </row>
    <row r="5" spans="1:8">
      <c r="A5" s="44">
        <v>45720</v>
      </c>
      <c r="B5" t="s">
        <v>139</v>
      </c>
      <c r="C5">
        <v>322</v>
      </c>
      <c r="D5" t="s">
        <v>133</v>
      </c>
      <c r="G5" t="s">
        <v>140</v>
      </c>
      <c r="H5" s="107"/>
    </row>
    <row r="6" spans="1:8">
      <c r="A6" s="44">
        <v>45721</v>
      </c>
      <c r="B6" t="s">
        <v>141</v>
      </c>
      <c r="C6">
        <v>196</v>
      </c>
      <c r="D6" t="s">
        <v>133</v>
      </c>
    </row>
    <row r="7" spans="1:8">
      <c r="A7" s="44">
        <v>45722</v>
      </c>
      <c r="B7" t="s">
        <v>142</v>
      </c>
      <c r="C7">
        <v>287</v>
      </c>
      <c r="D7" t="s">
        <v>133</v>
      </c>
    </row>
    <row r="8" spans="1:8">
      <c r="A8" s="44">
        <v>45723</v>
      </c>
      <c r="B8" t="s">
        <v>143</v>
      </c>
      <c r="C8">
        <v>104</v>
      </c>
      <c r="D8" t="s">
        <v>133</v>
      </c>
    </row>
    <row r="9" spans="1:8">
      <c r="A9" s="44">
        <v>45724</v>
      </c>
      <c r="B9" t="s">
        <v>144</v>
      </c>
      <c r="C9">
        <v>176</v>
      </c>
      <c r="D9" t="s">
        <v>133</v>
      </c>
    </row>
    <row r="10" spans="1:8">
      <c r="A10" s="44">
        <v>45725</v>
      </c>
      <c r="B10" t="s">
        <v>145</v>
      </c>
      <c r="C10">
        <v>315</v>
      </c>
      <c r="D10" t="s">
        <v>133</v>
      </c>
    </row>
    <row r="11" spans="1:8">
      <c r="A11" s="44">
        <v>45726</v>
      </c>
      <c r="B11" t="s">
        <v>146</v>
      </c>
      <c r="C11">
        <v>333</v>
      </c>
      <c r="D11" t="s">
        <v>133</v>
      </c>
    </row>
    <row r="12" spans="1:8">
      <c r="A12" s="44">
        <v>45727</v>
      </c>
      <c r="B12" t="s">
        <v>147</v>
      </c>
      <c r="C12">
        <v>495</v>
      </c>
    </row>
    <row r="13" spans="1:8">
      <c r="A13" s="44">
        <v>45728</v>
      </c>
      <c r="B13" t="s">
        <v>148</v>
      </c>
      <c r="C13">
        <v>150</v>
      </c>
    </row>
    <row r="14" spans="1:8">
      <c r="A14" s="44">
        <v>45729</v>
      </c>
      <c r="B14" t="s">
        <v>149</v>
      </c>
      <c r="C14">
        <v>464</v>
      </c>
      <c r="D14" t="s">
        <v>133</v>
      </c>
    </row>
    <row r="15" spans="1:8">
      <c r="A15" s="44">
        <v>45730</v>
      </c>
      <c r="B15" t="s">
        <v>150</v>
      </c>
      <c r="C15">
        <v>175</v>
      </c>
      <c r="D15" t="s">
        <v>133</v>
      </c>
    </row>
    <row r="16" spans="1:8">
      <c r="A16" s="44">
        <v>45731</v>
      </c>
      <c r="B16" t="s">
        <v>151</v>
      </c>
      <c r="C16">
        <v>293</v>
      </c>
      <c r="D16" t="s">
        <v>133</v>
      </c>
    </row>
    <row r="17" spans="1:4">
      <c r="A17" s="44">
        <v>45732</v>
      </c>
      <c r="B17" t="s">
        <v>152</v>
      </c>
      <c r="C17">
        <v>486</v>
      </c>
    </row>
    <row r="18" spans="1:4">
      <c r="A18" s="44">
        <v>45733</v>
      </c>
      <c r="B18" t="s">
        <v>153</v>
      </c>
      <c r="C18">
        <v>230</v>
      </c>
      <c r="D18" t="s">
        <v>133</v>
      </c>
    </row>
    <row r="19" spans="1:4">
      <c r="A19" s="44">
        <v>45734</v>
      </c>
      <c r="B19" t="s">
        <v>154</v>
      </c>
      <c r="C19">
        <v>490</v>
      </c>
    </row>
    <row r="20" spans="1:4">
      <c r="A20" s="44">
        <v>45735</v>
      </c>
      <c r="B20" t="s">
        <v>155</v>
      </c>
      <c r="C20">
        <v>376</v>
      </c>
      <c r="D20" t="s">
        <v>133</v>
      </c>
    </row>
    <row r="21" spans="1:4">
      <c r="A21" s="44">
        <v>45736</v>
      </c>
      <c r="B21" t="s">
        <v>156</v>
      </c>
      <c r="C21">
        <v>308</v>
      </c>
    </row>
    <row r="22" spans="1:4">
      <c r="A22" s="44">
        <v>45737</v>
      </c>
      <c r="B22" t="s">
        <v>157</v>
      </c>
      <c r="C22">
        <v>250</v>
      </c>
      <c r="D22" t="s">
        <v>133</v>
      </c>
    </row>
  </sheetData>
  <phoneticPr fontId="5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45725-2078-4EC6-A19D-D04AB296D02C}">
  <sheetPr>
    <tabColor theme="8" tint="0.59999389629810485"/>
  </sheetPr>
  <dimension ref="A1:T19"/>
  <sheetViews>
    <sheetView workbookViewId="0">
      <selection activeCell="J21" sqref="J21"/>
    </sheetView>
  </sheetViews>
  <sheetFormatPr defaultRowHeight="14.45"/>
  <cols>
    <col min="1" max="1" width="15.42578125" customWidth="1"/>
    <col min="11" max="11" width="12" customWidth="1"/>
  </cols>
  <sheetData>
    <row r="1" spans="1:20">
      <c r="H1" t="s">
        <v>69</v>
      </c>
      <c r="I1" s="42">
        <v>0.05</v>
      </c>
      <c r="S1" t="s">
        <v>158</v>
      </c>
      <c r="T1" s="41">
        <v>0.17499999999999999</v>
      </c>
    </row>
    <row r="2" spans="1:20">
      <c r="I2" s="42"/>
      <c r="T2" s="41"/>
    </row>
    <row r="3" spans="1:2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90</v>
      </c>
      <c r="G3" s="1" t="s">
        <v>69</v>
      </c>
    </row>
    <row r="4" spans="1:20">
      <c r="A4" t="s">
        <v>6</v>
      </c>
      <c r="B4">
        <v>775</v>
      </c>
      <c r="C4">
        <v>789</v>
      </c>
      <c r="D4">
        <v>512</v>
      </c>
      <c r="E4">
        <v>734</v>
      </c>
      <c r="J4" s="2"/>
      <c r="K4" s="2" t="s">
        <v>85</v>
      </c>
      <c r="L4" s="2" t="s">
        <v>86</v>
      </c>
      <c r="M4" s="2" t="s">
        <v>87</v>
      </c>
      <c r="N4" s="2" t="s">
        <v>88</v>
      </c>
      <c r="O4" s="2" t="s">
        <v>89</v>
      </c>
      <c r="P4" s="2" t="s">
        <v>90</v>
      </c>
      <c r="Q4" s="2" t="s">
        <v>159</v>
      </c>
    </row>
    <row r="5" spans="1:20">
      <c r="A5" t="s">
        <v>8</v>
      </c>
      <c r="B5">
        <v>744</v>
      </c>
      <c r="C5">
        <v>437</v>
      </c>
      <c r="D5">
        <v>769</v>
      </c>
      <c r="E5">
        <v>715</v>
      </c>
      <c r="J5" s="2" t="s">
        <v>91</v>
      </c>
      <c r="K5" s="2">
        <v>5</v>
      </c>
      <c r="L5" s="2">
        <v>5</v>
      </c>
      <c r="M5" s="2">
        <v>2</v>
      </c>
      <c r="N5" s="2">
        <v>7</v>
      </c>
      <c r="O5" s="2">
        <v>5</v>
      </c>
      <c r="P5" s="2"/>
    </row>
    <row r="6" spans="1:20">
      <c r="A6" t="s">
        <v>10</v>
      </c>
      <c r="B6">
        <v>582</v>
      </c>
      <c r="C6">
        <v>607</v>
      </c>
      <c r="D6">
        <v>620</v>
      </c>
      <c r="E6">
        <v>557</v>
      </c>
      <c r="J6" s="2" t="s">
        <v>92</v>
      </c>
      <c r="K6" s="2">
        <v>2</v>
      </c>
      <c r="L6" s="2">
        <v>2</v>
      </c>
      <c r="M6" s="2">
        <v>5</v>
      </c>
      <c r="N6" s="2">
        <v>8</v>
      </c>
      <c r="O6" s="2">
        <v>4</v>
      </c>
      <c r="P6" s="2"/>
    </row>
    <row r="7" spans="1:20">
      <c r="A7" t="s">
        <v>12</v>
      </c>
      <c r="B7">
        <v>486</v>
      </c>
      <c r="C7">
        <v>785</v>
      </c>
      <c r="D7">
        <v>413</v>
      </c>
      <c r="E7">
        <v>692</v>
      </c>
      <c r="J7" s="2" t="s">
        <v>93</v>
      </c>
      <c r="K7" s="2">
        <v>1</v>
      </c>
      <c r="L7" s="2">
        <v>3</v>
      </c>
      <c r="M7" s="2">
        <v>2</v>
      </c>
      <c r="N7" s="2">
        <v>9</v>
      </c>
      <c r="O7" s="2">
        <v>6</v>
      </c>
      <c r="P7" s="2"/>
    </row>
    <row r="8" spans="1:20">
      <c r="A8" t="s">
        <v>14</v>
      </c>
      <c r="B8">
        <v>519</v>
      </c>
      <c r="C8">
        <v>473</v>
      </c>
      <c r="D8">
        <v>591</v>
      </c>
      <c r="E8">
        <v>597</v>
      </c>
      <c r="J8" s="2" t="s">
        <v>94</v>
      </c>
      <c r="K8" s="2">
        <v>2</v>
      </c>
      <c r="L8" s="2">
        <v>8</v>
      </c>
      <c r="M8" s="2">
        <v>3</v>
      </c>
      <c r="N8" s="2">
        <v>9</v>
      </c>
      <c r="O8" s="2">
        <v>9</v>
      </c>
      <c r="P8" s="2"/>
    </row>
    <row r="9" spans="1:20">
      <c r="A9" t="s">
        <v>16</v>
      </c>
      <c r="B9">
        <v>510</v>
      </c>
      <c r="C9">
        <v>795</v>
      </c>
      <c r="D9">
        <v>713</v>
      </c>
      <c r="E9">
        <v>402</v>
      </c>
      <c r="J9" s="2" t="s">
        <v>90</v>
      </c>
      <c r="K9" s="2"/>
      <c r="L9" s="2"/>
      <c r="M9" s="2"/>
      <c r="N9" s="2"/>
      <c r="O9" s="2"/>
      <c r="P9" s="2"/>
    </row>
    <row r="10" spans="1:20">
      <c r="A10" t="s">
        <v>18</v>
      </c>
      <c r="B10">
        <v>775</v>
      </c>
      <c r="C10">
        <v>789</v>
      </c>
      <c r="D10">
        <v>512</v>
      </c>
      <c r="E10">
        <v>734</v>
      </c>
      <c r="J10" s="2"/>
      <c r="K10" s="2"/>
      <c r="L10" s="2"/>
      <c r="M10" s="2"/>
      <c r="N10" s="2"/>
      <c r="O10" s="2"/>
      <c r="P10" s="2"/>
    </row>
    <row r="11" spans="1:20">
      <c r="A11" t="s">
        <v>20</v>
      </c>
      <c r="B11">
        <v>744</v>
      </c>
      <c r="C11">
        <v>437</v>
      </c>
      <c r="D11">
        <v>769</v>
      </c>
      <c r="E11">
        <v>715</v>
      </c>
      <c r="J11" s="2"/>
      <c r="K11" s="2"/>
      <c r="L11" s="2"/>
      <c r="M11" s="2"/>
      <c r="N11" s="2"/>
      <c r="O11" s="2"/>
      <c r="P11" s="2"/>
    </row>
    <row r="12" spans="1:20">
      <c r="A12" t="s">
        <v>22</v>
      </c>
      <c r="B12">
        <v>582</v>
      </c>
      <c r="C12">
        <v>607</v>
      </c>
      <c r="D12">
        <v>620</v>
      </c>
      <c r="E12">
        <v>557</v>
      </c>
      <c r="J12" s="2"/>
      <c r="K12" s="2"/>
      <c r="L12" s="2"/>
      <c r="M12" s="2"/>
      <c r="N12" s="2"/>
      <c r="O12" s="2"/>
      <c r="P12" s="2"/>
    </row>
    <row r="13" spans="1:20">
      <c r="J13" s="2" t="s">
        <v>48</v>
      </c>
      <c r="K13" s="2" t="s">
        <v>49</v>
      </c>
      <c r="L13" s="2" t="s">
        <v>50</v>
      </c>
      <c r="M13" s="2" t="s">
        <v>51</v>
      </c>
      <c r="N13" s="2" t="s">
        <v>52</v>
      </c>
      <c r="O13" s="2" t="s">
        <v>159</v>
      </c>
      <c r="P13" s="2"/>
    </row>
    <row r="14" spans="1:20">
      <c r="J14" s="2" t="s">
        <v>54</v>
      </c>
      <c r="K14" s="2">
        <v>200</v>
      </c>
      <c r="L14" s="2">
        <v>20</v>
      </c>
      <c r="M14" s="2">
        <v>5</v>
      </c>
      <c r="N14" s="2"/>
      <c r="O14" s="2"/>
      <c r="P14" s="2"/>
    </row>
    <row r="15" spans="1:20">
      <c r="J15" s="2" t="s">
        <v>56</v>
      </c>
      <c r="K15" s="2">
        <v>350</v>
      </c>
      <c r="L15" s="2">
        <v>35</v>
      </c>
      <c r="M15" s="2">
        <v>3</v>
      </c>
      <c r="N15" s="2"/>
      <c r="O15" s="2"/>
      <c r="P15" s="2"/>
    </row>
    <row r="16" spans="1:20">
      <c r="J16" s="2" t="s">
        <v>57</v>
      </c>
      <c r="K16" s="2">
        <v>100</v>
      </c>
      <c r="L16" s="2">
        <v>35</v>
      </c>
      <c r="M16" s="2">
        <v>7</v>
      </c>
      <c r="N16" s="2"/>
      <c r="O16" s="2"/>
      <c r="P16" s="2"/>
    </row>
    <row r="17" spans="10:16">
      <c r="J17" s="2" t="s">
        <v>58</v>
      </c>
      <c r="K17" s="2">
        <v>200</v>
      </c>
      <c r="L17" s="2">
        <v>10</v>
      </c>
      <c r="M17" s="2">
        <v>2</v>
      </c>
      <c r="N17" s="2"/>
      <c r="O17" s="2"/>
      <c r="P17" s="2"/>
    </row>
    <row r="18" spans="10:16">
      <c r="K18" s="2"/>
      <c r="L18" s="2"/>
      <c r="M18" s="2"/>
      <c r="N18" s="2"/>
      <c r="O18" s="2"/>
      <c r="P18" s="2"/>
    </row>
    <row r="19" spans="10:16">
      <c r="K19" s="2"/>
      <c r="L19" s="2"/>
      <c r="M19" s="2"/>
      <c r="N19" s="2"/>
      <c r="O19" s="2"/>
      <c r="P19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09061-1FB3-4BC7-AB44-A753DCEFFE30}">
  <dimension ref="A1:U69"/>
  <sheetViews>
    <sheetView workbookViewId="0">
      <selection activeCell="J43" sqref="J43:J69"/>
    </sheetView>
  </sheetViews>
  <sheetFormatPr defaultRowHeight="14.45"/>
  <cols>
    <col min="1" max="1" width="12.28515625" customWidth="1"/>
    <col min="2" max="2" width="10" customWidth="1"/>
    <col min="3" max="3" width="13.5703125" customWidth="1"/>
    <col min="4" max="5" width="6.5703125" customWidth="1"/>
    <col min="6" max="6" width="14.28515625" customWidth="1"/>
    <col min="7" max="7" width="15.7109375" customWidth="1"/>
    <col min="8" max="8" width="12.140625" customWidth="1"/>
    <col min="9" max="9" width="17.28515625" customWidth="1"/>
    <col min="12" max="12" width="12" customWidth="1"/>
  </cols>
  <sheetData>
    <row r="1" spans="1:21">
      <c r="J1" s="42"/>
      <c r="M1" t="s">
        <v>158</v>
      </c>
      <c r="N1" s="42">
        <v>0.2</v>
      </c>
      <c r="U1" s="41"/>
    </row>
    <row r="2" spans="1:21" ht="15.6">
      <c r="A2" s="99" t="s">
        <v>48</v>
      </c>
      <c r="B2" s="100" t="s">
        <v>160</v>
      </c>
      <c r="C2" s="100" t="s">
        <v>161</v>
      </c>
      <c r="D2" s="100" t="s">
        <v>90</v>
      </c>
      <c r="E2" s="100" t="s">
        <v>158</v>
      </c>
      <c r="F2" s="100" t="s">
        <v>162</v>
      </c>
      <c r="G2" s="100" t="s">
        <v>163</v>
      </c>
      <c r="H2" s="100" t="s">
        <v>164</v>
      </c>
      <c r="I2" s="101" t="s">
        <v>165</v>
      </c>
      <c r="J2" s="101" t="s">
        <v>69</v>
      </c>
      <c r="M2" t="s">
        <v>69</v>
      </c>
      <c r="N2" s="42">
        <v>0.05</v>
      </c>
      <c r="U2" s="41"/>
    </row>
    <row r="3" spans="1:21" ht="15.6">
      <c r="A3" s="91" t="s">
        <v>54</v>
      </c>
      <c r="B3" s="92">
        <v>800</v>
      </c>
      <c r="C3" s="92">
        <v>10</v>
      </c>
      <c r="D3" s="92">
        <v>8000</v>
      </c>
      <c r="E3" s="102"/>
      <c r="F3" s="93">
        <v>45352</v>
      </c>
      <c r="G3" s="92">
        <v>20240301001</v>
      </c>
      <c r="H3" s="92" t="s">
        <v>166</v>
      </c>
      <c r="I3" s="94" t="s">
        <v>6</v>
      </c>
      <c r="J3" s="102"/>
    </row>
    <row r="4" spans="1:21" ht="15.6">
      <c r="A4" s="91" t="s">
        <v>167</v>
      </c>
      <c r="B4" s="92">
        <v>600</v>
      </c>
      <c r="C4" s="92">
        <v>15</v>
      </c>
      <c r="D4" s="92">
        <v>9000</v>
      </c>
      <c r="E4" s="102"/>
      <c r="F4" s="93">
        <v>45353</v>
      </c>
      <c r="G4" s="92">
        <v>20240302002</v>
      </c>
      <c r="H4" s="92" t="s">
        <v>166</v>
      </c>
      <c r="I4" s="94" t="s">
        <v>8</v>
      </c>
      <c r="J4" s="102"/>
      <c r="K4" s="2"/>
      <c r="L4" s="2"/>
      <c r="M4" s="2"/>
      <c r="N4" s="2"/>
      <c r="O4" s="2"/>
      <c r="P4" s="2"/>
      <c r="Q4" s="2"/>
      <c r="R4" s="2"/>
    </row>
    <row r="5" spans="1:21" ht="15.6">
      <c r="A5" s="91" t="s">
        <v>57</v>
      </c>
      <c r="B5" s="92">
        <v>200</v>
      </c>
      <c r="C5" s="92">
        <v>20</v>
      </c>
      <c r="D5" s="92">
        <v>4000</v>
      </c>
      <c r="E5" s="102"/>
      <c r="F5" s="93">
        <v>45354</v>
      </c>
      <c r="G5" s="92">
        <v>20240303003</v>
      </c>
      <c r="H5" s="92" t="s">
        <v>166</v>
      </c>
      <c r="I5" s="94" t="s">
        <v>10</v>
      </c>
      <c r="J5" s="102"/>
      <c r="K5" s="2"/>
      <c r="L5" s="2"/>
      <c r="M5" s="2"/>
      <c r="N5" s="2"/>
      <c r="O5" s="2"/>
      <c r="P5" s="2"/>
      <c r="Q5" s="2"/>
    </row>
    <row r="6" spans="1:21" ht="15.6">
      <c r="A6" s="91" t="s">
        <v>168</v>
      </c>
      <c r="B6" s="92">
        <v>100</v>
      </c>
      <c r="C6" s="92">
        <v>25</v>
      </c>
      <c r="D6" s="92">
        <v>2500</v>
      </c>
      <c r="E6" s="102"/>
      <c r="F6" s="93">
        <v>45355</v>
      </c>
      <c r="G6" s="92">
        <v>20240304004</v>
      </c>
      <c r="H6" s="92" t="s">
        <v>169</v>
      </c>
      <c r="I6" s="94" t="s">
        <v>12</v>
      </c>
      <c r="J6" s="102"/>
      <c r="K6" s="2"/>
      <c r="L6" s="2"/>
      <c r="M6" s="2" t="s">
        <v>170</v>
      </c>
      <c r="N6" s="2"/>
      <c r="O6" s="2"/>
      <c r="P6" s="2"/>
      <c r="Q6" s="2"/>
    </row>
    <row r="7" spans="1:21" ht="15.6">
      <c r="A7" s="91" t="s">
        <v>171</v>
      </c>
      <c r="B7" s="92">
        <v>300</v>
      </c>
      <c r="C7" s="92">
        <v>30</v>
      </c>
      <c r="D7" s="92">
        <v>9000</v>
      </c>
      <c r="E7" s="102"/>
      <c r="F7" s="93">
        <v>45356</v>
      </c>
      <c r="G7" s="92">
        <v>20240305005</v>
      </c>
      <c r="H7" s="92" t="s">
        <v>169</v>
      </c>
      <c r="I7" s="94" t="s">
        <v>14</v>
      </c>
      <c r="J7" s="102"/>
      <c r="K7" s="2"/>
      <c r="L7" s="2"/>
      <c r="M7" s="2" t="s">
        <v>172</v>
      </c>
      <c r="N7" s="2"/>
      <c r="O7" s="2"/>
      <c r="P7" s="2"/>
      <c r="Q7" s="2"/>
    </row>
    <row r="8" spans="1:21" ht="15.6">
      <c r="A8" s="91" t="s">
        <v>173</v>
      </c>
      <c r="B8" s="92">
        <v>50</v>
      </c>
      <c r="C8" s="92">
        <v>35</v>
      </c>
      <c r="D8" s="92">
        <v>1750</v>
      </c>
      <c r="E8" s="102"/>
      <c r="F8" s="93">
        <v>45357</v>
      </c>
      <c r="G8" s="92">
        <v>20240306006</v>
      </c>
      <c r="H8" s="92" t="s">
        <v>166</v>
      </c>
      <c r="I8" s="94" t="s">
        <v>16</v>
      </c>
      <c r="J8" s="102"/>
      <c r="K8" s="2"/>
      <c r="L8" s="2"/>
      <c r="M8" s="2" t="s">
        <v>174</v>
      </c>
      <c r="N8" s="2"/>
      <c r="O8" s="2"/>
      <c r="P8" s="2"/>
      <c r="Q8" s="2"/>
    </row>
    <row r="9" spans="1:21" ht="15.6">
      <c r="A9" s="91" t="s">
        <v>175</v>
      </c>
      <c r="B9" s="92">
        <v>30</v>
      </c>
      <c r="C9" s="92">
        <v>40</v>
      </c>
      <c r="D9" s="92">
        <v>1200</v>
      </c>
      <c r="E9" s="102"/>
      <c r="F9" s="93">
        <v>45358</v>
      </c>
      <c r="G9" s="92">
        <v>20240307007</v>
      </c>
      <c r="H9" s="92" t="s">
        <v>166</v>
      </c>
      <c r="I9" s="94" t="s">
        <v>18</v>
      </c>
      <c r="J9" s="102"/>
      <c r="K9" s="2"/>
      <c r="L9" s="2"/>
      <c r="M9" s="2" t="s">
        <v>176</v>
      </c>
      <c r="N9" s="2"/>
      <c r="O9" s="2"/>
      <c r="P9" s="2"/>
      <c r="Q9" s="2"/>
    </row>
    <row r="10" spans="1:21" ht="15.6">
      <c r="A10" s="91" t="s">
        <v>177</v>
      </c>
      <c r="B10" s="92">
        <v>20</v>
      </c>
      <c r="C10" s="92">
        <v>45</v>
      </c>
      <c r="D10" s="92">
        <v>900</v>
      </c>
      <c r="E10" s="102"/>
      <c r="F10" s="93">
        <v>45359</v>
      </c>
      <c r="G10" s="92">
        <v>20240308008</v>
      </c>
      <c r="H10" s="92" t="s">
        <v>166</v>
      </c>
      <c r="I10" s="94" t="s">
        <v>20</v>
      </c>
      <c r="J10" s="102"/>
      <c r="K10" s="2"/>
      <c r="L10" s="2"/>
      <c r="M10" s="2"/>
      <c r="N10" s="2"/>
      <c r="O10" s="2"/>
      <c r="P10" s="2"/>
      <c r="Q10" s="2"/>
    </row>
    <row r="11" spans="1:21" ht="15.6">
      <c r="A11" s="91" t="s">
        <v>178</v>
      </c>
      <c r="B11" s="92">
        <v>150</v>
      </c>
      <c r="C11" s="92">
        <v>50</v>
      </c>
      <c r="D11" s="92">
        <v>7500</v>
      </c>
      <c r="E11" s="102"/>
      <c r="F11" s="93">
        <v>45360</v>
      </c>
      <c r="G11" s="92">
        <v>20240309009</v>
      </c>
      <c r="H11" s="92" t="s">
        <v>166</v>
      </c>
      <c r="I11" s="94" t="s">
        <v>22</v>
      </c>
      <c r="J11" s="102"/>
      <c r="K11" s="2"/>
      <c r="L11" s="2"/>
      <c r="M11" s="2"/>
      <c r="N11" s="2"/>
      <c r="O11" s="2"/>
      <c r="P11" s="2"/>
      <c r="Q11" s="2"/>
    </row>
    <row r="12" spans="1:21" ht="15.6">
      <c r="A12" s="91" t="s">
        <v>179</v>
      </c>
      <c r="B12" s="92">
        <v>80</v>
      </c>
      <c r="C12" s="92">
        <v>55</v>
      </c>
      <c r="D12" s="92">
        <v>4400</v>
      </c>
      <c r="E12" s="102"/>
      <c r="F12" s="93">
        <v>45361</v>
      </c>
      <c r="G12" s="92">
        <v>20240310010</v>
      </c>
      <c r="H12" s="92" t="s">
        <v>169</v>
      </c>
      <c r="I12" s="94" t="s">
        <v>24</v>
      </c>
      <c r="J12" s="102"/>
      <c r="K12" s="2"/>
      <c r="L12" s="2"/>
      <c r="M12" s="2"/>
      <c r="N12" s="2"/>
      <c r="O12" s="2"/>
      <c r="P12" s="2"/>
      <c r="Q12" s="2"/>
    </row>
    <row r="13" spans="1:21" ht="15.6">
      <c r="A13" s="91" t="s">
        <v>180</v>
      </c>
      <c r="B13" s="92">
        <v>500</v>
      </c>
      <c r="C13" s="92">
        <v>60</v>
      </c>
      <c r="D13" s="92">
        <v>30000</v>
      </c>
      <c r="E13" s="102"/>
      <c r="F13" s="93">
        <v>45362</v>
      </c>
      <c r="G13" s="92">
        <v>20240311011</v>
      </c>
      <c r="H13" s="92" t="s">
        <v>169</v>
      </c>
      <c r="I13" s="94" t="s">
        <v>25</v>
      </c>
      <c r="J13" s="102"/>
      <c r="K13" s="2"/>
      <c r="L13" s="2"/>
      <c r="M13" s="2"/>
      <c r="N13" s="2"/>
      <c r="O13" s="2"/>
      <c r="P13" s="2"/>
      <c r="Q13" s="2"/>
    </row>
    <row r="14" spans="1:21" ht="15.6">
      <c r="A14" s="91" t="s">
        <v>181</v>
      </c>
      <c r="B14" s="92">
        <v>1000</v>
      </c>
      <c r="C14" s="92">
        <v>65</v>
      </c>
      <c r="D14" s="92">
        <v>65000</v>
      </c>
      <c r="E14" s="102"/>
      <c r="F14" s="93">
        <v>45363</v>
      </c>
      <c r="G14" s="92">
        <v>20240312012</v>
      </c>
      <c r="H14" s="92" t="s">
        <v>166</v>
      </c>
      <c r="I14" s="94" t="s">
        <v>26</v>
      </c>
      <c r="J14" s="102"/>
      <c r="K14" s="2"/>
      <c r="L14" s="2"/>
      <c r="M14" s="2"/>
      <c r="N14" s="2"/>
      <c r="O14" s="2"/>
      <c r="P14" s="2"/>
      <c r="Q14" s="2"/>
    </row>
    <row r="15" spans="1:21" ht="15.6">
      <c r="A15" s="91" t="s">
        <v>182</v>
      </c>
      <c r="B15" s="92">
        <v>150</v>
      </c>
      <c r="C15" s="92">
        <v>70</v>
      </c>
      <c r="D15" s="92">
        <v>10500</v>
      </c>
      <c r="E15" s="102"/>
      <c r="F15" s="93">
        <v>45364</v>
      </c>
      <c r="G15" s="92">
        <v>20240313013</v>
      </c>
      <c r="H15" s="92" t="s">
        <v>169</v>
      </c>
      <c r="I15" s="94" t="s">
        <v>27</v>
      </c>
      <c r="J15" s="102"/>
      <c r="K15" s="2"/>
      <c r="L15" s="2"/>
      <c r="M15" s="2"/>
      <c r="N15" s="2"/>
      <c r="O15" s="2"/>
      <c r="P15" s="2"/>
      <c r="Q15" s="2"/>
    </row>
    <row r="16" spans="1:21" ht="15.6">
      <c r="A16" s="91" t="s">
        <v>183</v>
      </c>
      <c r="B16" s="92">
        <v>25</v>
      </c>
      <c r="C16" s="92">
        <v>75</v>
      </c>
      <c r="D16" s="92">
        <v>1875</v>
      </c>
      <c r="E16" s="102"/>
      <c r="F16" s="93">
        <v>45365</v>
      </c>
      <c r="G16" s="92">
        <v>20240314014</v>
      </c>
      <c r="H16" s="92" t="s">
        <v>166</v>
      </c>
      <c r="I16" s="94" t="s">
        <v>28</v>
      </c>
      <c r="J16" s="102"/>
      <c r="K16" s="2"/>
      <c r="L16" s="2"/>
      <c r="M16" s="2"/>
      <c r="N16" s="2"/>
      <c r="O16" s="2"/>
      <c r="P16" s="2"/>
      <c r="Q16" s="2"/>
    </row>
    <row r="17" spans="1:17" ht="15.6">
      <c r="A17" s="91" t="s">
        <v>184</v>
      </c>
      <c r="B17" s="92">
        <v>100</v>
      </c>
      <c r="C17" s="92">
        <v>80</v>
      </c>
      <c r="D17" s="92">
        <v>8000</v>
      </c>
      <c r="E17" s="102"/>
      <c r="F17" s="93">
        <v>45366</v>
      </c>
      <c r="G17" s="92">
        <v>20240315015</v>
      </c>
      <c r="H17" s="92" t="s">
        <v>166</v>
      </c>
      <c r="I17" s="94" t="s">
        <v>29</v>
      </c>
      <c r="J17" s="102"/>
      <c r="K17" s="2"/>
      <c r="L17" s="2"/>
      <c r="M17" s="2"/>
      <c r="N17" s="2"/>
      <c r="O17" s="2"/>
      <c r="P17" s="2"/>
      <c r="Q17" s="2"/>
    </row>
    <row r="18" spans="1:17" ht="15.6">
      <c r="A18" s="95" t="s">
        <v>168</v>
      </c>
      <c r="B18" s="96">
        <v>50</v>
      </c>
      <c r="C18" s="96">
        <v>85</v>
      </c>
      <c r="D18" s="96">
        <v>4250</v>
      </c>
      <c r="E18" s="103"/>
      <c r="F18" s="97">
        <v>45367</v>
      </c>
      <c r="G18" s="96">
        <v>20240316016</v>
      </c>
      <c r="H18" s="96" t="s">
        <v>169</v>
      </c>
      <c r="I18" s="98" t="s">
        <v>30</v>
      </c>
      <c r="J18" s="102"/>
      <c r="L18" s="2"/>
      <c r="M18" s="2"/>
      <c r="N18" s="2"/>
      <c r="O18" s="2"/>
      <c r="P18" s="2"/>
      <c r="Q18" s="2"/>
    </row>
    <row r="19" spans="1:17" ht="15.6">
      <c r="A19" s="91" t="s">
        <v>173</v>
      </c>
      <c r="B19" s="92">
        <v>50</v>
      </c>
      <c r="C19" s="92">
        <v>35</v>
      </c>
      <c r="D19" s="92">
        <v>1750</v>
      </c>
      <c r="E19" s="102"/>
      <c r="F19" s="93">
        <v>45357</v>
      </c>
      <c r="G19" s="92">
        <v>20240306006</v>
      </c>
      <c r="H19" s="92" t="s">
        <v>166</v>
      </c>
      <c r="I19" s="94" t="s">
        <v>16</v>
      </c>
      <c r="J19" s="102"/>
      <c r="L19" s="2"/>
      <c r="M19" s="2"/>
      <c r="N19" s="2"/>
      <c r="O19" s="2"/>
      <c r="P19" s="2"/>
      <c r="Q19" s="2"/>
    </row>
    <row r="20" spans="1:17" ht="15.6">
      <c r="A20" s="91" t="s">
        <v>175</v>
      </c>
      <c r="B20" s="92">
        <v>30</v>
      </c>
      <c r="C20" s="92">
        <v>40</v>
      </c>
      <c r="D20" s="92">
        <v>1200</v>
      </c>
      <c r="E20" s="102"/>
      <c r="F20" s="93">
        <v>45358</v>
      </c>
      <c r="G20" s="92">
        <v>20240307007</v>
      </c>
      <c r="H20" s="92" t="s">
        <v>166</v>
      </c>
      <c r="I20" s="94" t="s">
        <v>18</v>
      </c>
      <c r="J20" s="102"/>
    </row>
    <row r="21" spans="1:17" ht="15.6">
      <c r="A21" s="91" t="s">
        <v>177</v>
      </c>
      <c r="B21" s="92">
        <v>20</v>
      </c>
      <c r="C21" s="92">
        <v>45</v>
      </c>
      <c r="D21" s="92">
        <v>900</v>
      </c>
      <c r="E21" s="102"/>
      <c r="F21" s="93">
        <v>45359</v>
      </c>
      <c r="G21" s="92">
        <v>20240308008</v>
      </c>
      <c r="H21" s="92" t="s">
        <v>166</v>
      </c>
      <c r="I21" s="94" t="s">
        <v>20</v>
      </c>
      <c r="J21" s="102"/>
    </row>
    <row r="22" spans="1:17" ht="15.6">
      <c r="A22" s="91" t="s">
        <v>178</v>
      </c>
      <c r="B22" s="92">
        <v>150</v>
      </c>
      <c r="C22" s="92">
        <v>50</v>
      </c>
      <c r="D22" s="92">
        <v>7500</v>
      </c>
      <c r="E22" s="102"/>
      <c r="F22" s="93">
        <v>45360</v>
      </c>
      <c r="G22" s="92">
        <v>20240309009</v>
      </c>
      <c r="H22" s="92" t="s">
        <v>166</v>
      </c>
      <c r="I22" s="94" t="s">
        <v>22</v>
      </c>
      <c r="J22" s="102"/>
    </row>
    <row r="23" spans="1:17" ht="15.6">
      <c r="A23" s="91" t="s">
        <v>179</v>
      </c>
      <c r="B23" s="92">
        <v>80</v>
      </c>
      <c r="C23" s="92">
        <v>55</v>
      </c>
      <c r="D23" s="92">
        <v>4400</v>
      </c>
      <c r="E23" s="102"/>
      <c r="F23" s="93">
        <v>45361</v>
      </c>
      <c r="G23" s="92">
        <v>20240310010</v>
      </c>
      <c r="H23" s="92" t="s">
        <v>169</v>
      </c>
      <c r="I23" s="94" t="s">
        <v>24</v>
      </c>
      <c r="J23" s="102"/>
    </row>
    <row r="24" spans="1:17" ht="15.6">
      <c r="A24" s="91" t="s">
        <v>180</v>
      </c>
      <c r="B24" s="92">
        <v>500</v>
      </c>
      <c r="C24" s="92">
        <v>60</v>
      </c>
      <c r="D24" s="92">
        <v>30000</v>
      </c>
      <c r="E24" s="102"/>
      <c r="F24" s="93">
        <v>45362</v>
      </c>
      <c r="G24" s="92">
        <v>20240311011</v>
      </c>
      <c r="H24" s="92" t="s">
        <v>169</v>
      </c>
      <c r="I24" s="94" t="s">
        <v>25</v>
      </c>
      <c r="J24" s="102"/>
    </row>
    <row r="25" spans="1:17" ht="15.6">
      <c r="A25" s="91" t="s">
        <v>181</v>
      </c>
      <c r="B25" s="92">
        <v>1000</v>
      </c>
      <c r="C25" s="92">
        <v>65</v>
      </c>
      <c r="D25" s="92">
        <v>65000</v>
      </c>
      <c r="E25" s="102"/>
      <c r="F25" s="93">
        <v>45363</v>
      </c>
      <c r="G25" s="92">
        <v>20240312012</v>
      </c>
      <c r="H25" s="92" t="s">
        <v>166</v>
      </c>
      <c r="I25" s="94" t="s">
        <v>26</v>
      </c>
      <c r="J25" s="102"/>
    </row>
    <row r="26" spans="1:17" ht="15.6">
      <c r="A26" s="91" t="s">
        <v>182</v>
      </c>
      <c r="B26" s="92">
        <v>150</v>
      </c>
      <c r="C26" s="92">
        <v>70</v>
      </c>
      <c r="D26" s="92">
        <v>10500</v>
      </c>
      <c r="E26" s="102"/>
      <c r="F26" s="93">
        <v>45364</v>
      </c>
      <c r="G26" s="92">
        <v>20240313013</v>
      </c>
      <c r="H26" s="92" t="s">
        <v>169</v>
      </c>
      <c r="I26" s="94" t="s">
        <v>27</v>
      </c>
      <c r="J26" s="102"/>
    </row>
    <row r="27" spans="1:17" ht="15.6">
      <c r="A27" s="91" t="s">
        <v>183</v>
      </c>
      <c r="B27" s="92">
        <v>25</v>
      </c>
      <c r="C27" s="92">
        <v>75</v>
      </c>
      <c r="D27" s="92">
        <v>1875</v>
      </c>
      <c r="E27" s="102"/>
      <c r="F27" s="93">
        <v>45365</v>
      </c>
      <c r="G27" s="92">
        <v>20240314014</v>
      </c>
      <c r="H27" s="92" t="s">
        <v>166</v>
      </c>
      <c r="I27" s="94" t="s">
        <v>28</v>
      </c>
      <c r="J27" s="102"/>
    </row>
    <row r="28" spans="1:17" ht="15.6">
      <c r="A28" s="91" t="s">
        <v>184</v>
      </c>
      <c r="B28" s="92">
        <v>100</v>
      </c>
      <c r="C28" s="92">
        <v>80</v>
      </c>
      <c r="D28" s="92">
        <v>8000</v>
      </c>
      <c r="E28" s="102"/>
      <c r="F28" s="93">
        <v>45366</v>
      </c>
      <c r="G28" s="92">
        <v>20240315015</v>
      </c>
      <c r="H28" s="92" t="s">
        <v>166</v>
      </c>
      <c r="I28" s="94" t="s">
        <v>29</v>
      </c>
      <c r="J28" s="102"/>
    </row>
    <row r="29" spans="1:17" ht="15.6">
      <c r="A29" s="95" t="s">
        <v>168</v>
      </c>
      <c r="B29" s="96">
        <v>50</v>
      </c>
      <c r="C29" s="96">
        <v>85</v>
      </c>
      <c r="D29" s="96">
        <v>4250</v>
      </c>
      <c r="E29" s="103"/>
      <c r="F29" s="97">
        <v>45367</v>
      </c>
      <c r="G29" s="96">
        <v>20240316016</v>
      </c>
      <c r="H29" s="96" t="s">
        <v>169</v>
      </c>
      <c r="I29" s="98" t="s">
        <v>30</v>
      </c>
      <c r="J29" s="102"/>
    </row>
    <row r="42" spans="1:10" ht="15.6">
      <c r="A42" s="99" t="s">
        <v>48</v>
      </c>
      <c r="B42" s="100" t="s">
        <v>160</v>
      </c>
      <c r="C42" s="100" t="s">
        <v>161</v>
      </c>
      <c r="D42" s="100" t="s">
        <v>90</v>
      </c>
      <c r="E42" s="100" t="s">
        <v>158</v>
      </c>
      <c r="F42" s="100" t="s">
        <v>162</v>
      </c>
      <c r="G42" s="100" t="s">
        <v>163</v>
      </c>
      <c r="H42" s="100" t="s">
        <v>164</v>
      </c>
      <c r="I42" s="101" t="s">
        <v>165</v>
      </c>
      <c r="J42" s="101" t="s">
        <v>69</v>
      </c>
    </row>
    <row r="43" spans="1:10" ht="15.6">
      <c r="A43" s="91" t="s">
        <v>54</v>
      </c>
      <c r="B43" s="92">
        <v>800</v>
      </c>
      <c r="C43" s="92">
        <v>10</v>
      </c>
      <c r="D43" s="92">
        <v>8000</v>
      </c>
      <c r="E43" s="102">
        <f>D43*$N$1</f>
        <v>1600</v>
      </c>
      <c r="F43" s="93">
        <v>45352</v>
      </c>
      <c r="G43" s="92">
        <v>20240301001</v>
      </c>
      <c r="H43" s="92" t="s">
        <v>166</v>
      </c>
      <c r="I43" s="94" t="s">
        <v>6</v>
      </c>
      <c r="J43" s="102">
        <f>D43*$N$2</f>
        <v>400</v>
      </c>
    </row>
    <row r="44" spans="1:10" ht="15.6">
      <c r="A44" s="91" t="s">
        <v>167</v>
      </c>
      <c r="B44" s="92">
        <v>600</v>
      </c>
      <c r="C44" s="92">
        <v>15</v>
      </c>
      <c r="D44" s="92">
        <v>9000</v>
      </c>
      <c r="E44" s="102">
        <f t="shared" ref="E44:E69" si="0">D44*$N$1</f>
        <v>1800</v>
      </c>
      <c r="F44" s="93">
        <v>45353</v>
      </c>
      <c r="G44" s="92">
        <v>20240302002</v>
      </c>
      <c r="H44" s="92" t="s">
        <v>166</v>
      </c>
      <c r="I44" s="94" t="s">
        <v>8</v>
      </c>
      <c r="J44" s="102">
        <f t="shared" ref="J44:J69" si="1">D44*$N$2</f>
        <v>450</v>
      </c>
    </row>
    <row r="45" spans="1:10" ht="15.6">
      <c r="A45" s="91" t="s">
        <v>57</v>
      </c>
      <c r="B45" s="92">
        <v>200</v>
      </c>
      <c r="C45" s="92">
        <v>20</v>
      </c>
      <c r="D45" s="92">
        <v>4000</v>
      </c>
      <c r="E45" s="102">
        <f t="shared" si="0"/>
        <v>800</v>
      </c>
      <c r="F45" s="93">
        <v>45354</v>
      </c>
      <c r="G45" s="92">
        <v>20240303003</v>
      </c>
      <c r="H45" s="92" t="s">
        <v>166</v>
      </c>
      <c r="I45" s="94" t="s">
        <v>10</v>
      </c>
      <c r="J45" s="102">
        <f t="shared" si="1"/>
        <v>200</v>
      </c>
    </row>
    <row r="46" spans="1:10" ht="15.6">
      <c r="A46" s="91" t="s">
        <v>168</v>
      </c>
      <c r="B46" s="92">
        <v>100</v>
      </c>
      <c r="C46" s="92">
        <v>25</v>
      </c>
      <c r="D46" s="92">
        <v>2500</v>
      </c>
      <c r="E46" s="102">
        <f t="shared" si="0"/>
        <v>500</v>
      </c>
      <c r="F46" s="93">
        <v>45355</v>
      </c>
      <c r="G46" s="92">
        <v>20240304004</v>
      </c>
      <c r="H46" s="92" t="s">
        <v>169</v>
      </c>
      <c r="I46" s="94" t="s">
        <v>12</v>
      </c>
      <c r="J46" s="102">
        <f t="shared" si="1"/>
        <v>125</v>
      </c>
    </row>
    <row r="47" spans="1:10" ht="15.6">
      <c r="A47" s="91" t="s">
        <v>171</v>
      </c>
      <c r="B47" s="92">
        <v>300</v>
      </c>
      <c r="C47" s="92">
        <v>30</v>
      </c>
      <c r="D47" s="92">
        <v>9000</v>
      </c>
      <c r="E47" s="102">
        <f t="shared" si="0"/>
        <v>1800</v>
      </c>
      <c r="F47" s="93">
        <v>45356</v>
      </c>
      <c r="G47" s="92">
        <v>20240305005</v>
      </c>
      <c r="H47" s="92" t="s">
        <v>169</v>
      </c>
      <c r="I47" s="94" t="s">
        <v>14</v>
      </c>
      <c r="J47" s="102">
        <f t="shared" si="1"/>
        <v>450</v>
      </c>
    </row>
    <row r="48" spans="1:10" ht="15.6">
      <c r="A48" s="91" t="s">
        <v>173</v>
      </c>
      <c r="B48" s="92">
        <v>50</v>
      </c>
      <c r="C48" s="92">
        <v>35</v>
      </c>
      <c r="D48" s="92">
        <v>1750</v>
      </c>
      <c r="E48" s="102">
        <f t="shared" si="0"/>
        <v>350</v>
      </c>
      <c r="F48" s="93">
        <v>45357</v>
      </c>
      <c r="G48" s="92">
        <v>20240306006</v>
      </c>
      <c r="H48" s="92" t="s">
        <v>166</v>
      </c>
      <c r="I48" s="94" t="s">
        <v>16</v>
      </c>
      <c r="J48" s="102">
        <f t="shared" si="1"/>
        <v>87.5</v>
      </c>
    </row>
    <row r="49" spans="1:10" ht="15.6">
      <c r="A49" s="91" t="s">
        <v>175</v>
      </c>
      <c r="B49" s="92">
        <v>30</v>
      </c>
      <c r="C49" s="92">
        <v>40</v>
      </c>
      <c r="D49" s="92">
        <v>1200</v>
      </c>
      <c r="E49" s="102">
        <f t="shared" si="0"/>
        <v>240</v>
      </c>
      <c r="F49" s="93">
        <v>45358</v>
      </c>
      <c r="G49" s="92">
        <v>20240307007</v>
      </c>
      <c r="H49" s="92" t="s">
        <v>166</v>
      </c>
      <c r="I49" s="94" t="s">
        <v>18</v>
      </c>
      <c r="J49" s="102">
        <f t="shared" si="1"/>
        <v>60</v>
      </c>
    </row>
    <row r="50" spans="1:10" ht="15.6">
      <c r="A50" s="91" t="s">
        <v>177</v>
      </c>
      <c r="B50" s="92">
        <v>20</v>
      </c>
      <c r="C50" s="92">
        <v>45</v>
      </c>
      <c r="D50" s="92">
        <v>900</v>
      </c>
      <c r="E50" s="102">
        <f t="shared" si="0"/>
        <v>180</v>
      </c>
      <c r="F50" s="93">
        <v>45359</v>
      </c>
      <c r="G50" s="92">
        <v>20240308008</v>
      </c>
      <c r="H50" s="92" t="s">
        <v>166</v>
      </c>
      <c r="I50" s="94" t="s">
        <v>20</v>
      </c>
      <c r="J50" s="102">
        <f t="shared" si="1"/>
        <v>45</v>
      </c>
    </row>
    <row r="51" spans="1:10" ht="15.6">
      <c r="A51" s="91" t="s">
        <v>178</v>
      </c>
      <c r="B51" s="92">
        <v>150</v>
      </c>
      <c r="C51" s="92">
        <v>50</v>
      </c>
      <c r="D51" s="92">
        <v>7500</v>
      </c>
      <c r="E51" s="102">
        <f t="shared" si="0"/>
        <v>1500</v>
      </c>
      <c r="F51" s="93">
        <v>45360</v>
      </c>
      <c r="G51" s="92">
        <v>20240309009</v>
      </c>
      <c r="H51" s="92" t="s">
        <v>166</v>
      </c>
      <c r="I51" s="94" t="s">
        <v>22</v>
      </c>
      <c r="J51" s="102">
        <f t="shared" si="1"/>
        <v>375</v>
      </c>
    </row>
    <row r="52" spans="1:10" ht="15.6">
      <c r="A52" s="91" t="s">
        <v>179</v>
      </c>
      <c r="B52" s="92">
        <v>80</v>
      </c>
      <c r="C52" s="92">
        <v>55</v>
      </c>
      <c r="D52" s="92">
        <v>4400</v>
      </c>
      <c r="E52" s="102">
        <f t="shared" si="0"/>
        <v>880</v>
      </c>
      <c r="F52" s="93">
        <v>45361</v>
      </c>
      <c r="G52" s="92">
        <v>20240310010</v>
      </c>
      <c r="H52" s="92" t="s">
        <v>169</v>
      </c>
      <c r="I52" s="94" t="s">
        <v>24</v>
      </c>
      <c r="J52" s="102">
        <f t="shared" si="1"/>
        <v>220</v>
      </c>
    </row>
    <row r="53" spans="1:10" ht="15.6">
      <c r="A53" s="91" t="s">
        <v>180</v>
      </c>
      <c r="B53" s="92">
        <v>500</v>
      </c>
      <c r="C53" s="92">
        <v>60</v>
      </c>
      <c r="D53" s="92">
        <v>30000</v>
      </c>
      <c r="E53" s="102">
        <f t="shared" si="0"/>
        <v>6000</v>
      </c>
      <c r="F53" s="93">
        <v>45362</v>
      </c>
      <c r="G53" s="92">
        <v>20240311011</v>
      </c>
      <c r="H53" s="92" t="s">
        <v>169</v>
      </c>
      <c r="I53" s="94" t="s">
        <v>25</v>
      </c>
      <c r="J53" s="102">
        <f t="shared" si="1"/>
        <v>1500</v>
      </c>
    </row>
    <row r="54" spans="1:10" ht="15.6">
      <c r="A54" s="91" t="s">
        <v>181</v>
      </c>
      <c r="B54" s="92">
        <v>1000</v>
      </c>
      <c r="C54" s="92">
        <v>65</v>
      </c>
      <c r="D54" s="92">
        <v>65000</v>
      </c>
      <c r="E54" s="102">
        <f t="shared" si="0"/>
        <v>13000</v>
      </c>
      <c r="F54" s="93">
        <v>45363</v>
      </c>
      <c r="G54" s="92">
        <v>20240312012</v>
      </c>
      <c r="H54" s="92" t="s">
        <v>166</v>
      </c>
      <c r="I54" s="94" t="s">
        <v>26</v>
      </c>
      <c r="J54" s="102">
        <f t="shared" si="1"/>
        <v>3250</v>
      </c>
    </row>
    <row r="55" spans="1:10" ht="15.6">
      <c r="A55" s="91" t="s">
        <v>182</v>
      </c>
      <c r="B55" s="92">
        <v>150</v>
      </c>
      <c r="C55" s="92">
        <v>70</v>
      </c>
      <c r="D55" s="92">
        <v>10500</v>
      </c>
      <c r="E55" s="102">
        <f t="shared" si="0"/>
        <v>2100</v>
      </c>
      <c r="F55" s="93">
        <v>45364</v>
      </c>
      <c r="G55" s="92">
        <v>20240313013</v>
      </c>
      <c r="H55" s="92" t="s">
        <v>169</v>
      </c>
      <c r="I55" s="94" t="s">
        <v>27</v>
      </c>
      <c r="J55" s="102">
        <f t="shared" si="1"/>
        <v>525</v>
      </c>
    </row>
    <row r="56" spans="1:10" ht="15.6">
      <c r="A56" s="91" t="s">
        <v>183</v>
      </c>
      <c r="B56" s="92">
        <v>25</v>
      </c>
      <c r="C56" s="92">
        <v>75</v>
      </c>
      <c r="D56" s="92">
        <v>1875</v>
      </c>
      <c r="E56" s="102">
        <f t="shared" si="0"/>
        <v>375</v>
      </c>
      <c r="F56" s="93">
        <v>45365</v>
      </c>
      <c r="G56" s="92">
        <v>20240314014</v>
      </c>
      <c r="H56" s="92" t="s">
        <v>166</v>
      </c>
      <c r="I56" s="94" t="s">
        <v>28</v>
      </c>
      <c r="J56" s="102">
        <f t="shared" si="1"/>
        <v>93.75</v>
      </c>
    </row>
    <row r="57" spans="1:10" ht="15.6">
      <c r="A57" s="91" t="s">
        <v>184</v>
      </c>
      <c r="B57" s="92">
        <v>100</v>
      </c>
      <c r="C57" s="92">
        <v>80</v>
      </c>
      <c r="D57" s="92">
        <v>8000</v>
      </c>
      <c r="E57" s="102">
        <f t="shared" si="0"/>
        <v>1600</v>
      </c>
      <c r="F57" s="93">
        <v>45366</v>
      </c>
      <c r="G57" s="92">
        <v>20240315015</v>
      </c>
      <c r="H57" s="92" t="s">
        <v>166</v>
      </c>
      <c r="I57" s="94" t="s">
        <v>29</v>
      </c>
      <c r="J57" s="102">
        <f t="shared" si="1"/>
        <v>400</v>
      </c>
    </row>
    <row r="58" spans="1:10" ht="15.6">
      <c r="A58" s="95" t="s">
        <v>168</v>
      </c>
      <c r="B58" s="96">
        <v>50</v>
      </c>
      <c r="C58" s="96">
        <v>85</v>
      </c>
      <c r="D58" s="96">
        <v>4250</v>
      </c>
      <c r="E58" s="102">
        <f t="shared" si="0"/>
        <v>850</v>
      </c>
      <c r="F58" s="97">
        <v>45367</v>
      </c>
      <c r="G58" s="96">
        <v>20240316016</v>
      </c>
      <c r="H58" s="96" t="s">
        <v>169</v>
      </c>
      <c r="I58" s="98" t="s">
        <v>30</v>
      </c>
      <c r="J58" s="102">
        <f t="shared" si="1"/>
        <v>212.5</v>
      </c>
    </row>
    <row r="59" spans="1:10" ht="15.6">
      <c r="A59" s="91" t="s">
        <v>173</v>
      </c>
      <c r="B59" s="92">
        <v>50</v>
      </c>
      <c r="C59" s="92">
        <v>35</v>
      </c>
      <c r="D59" s="92">
        <v>1750</v>
      </c>
      <c r="E59" s="102">
        <f t="shared" si="0"/>
        <v>350</v>
      </c>
      <c r="F59" s="93">
        <v>45357</v>
      </c>
      <c r="G59" s="92">
        <v>20240306006</v>
      </c>
      <c r="H59" s="92" t="s">
        <v>166</v>
      </c>
      <c r="I59" s="94" t="s">
        <v>16</v>
      </c>
      <c r="J59" s="102">
        <f t="shared" si="1"/>
        <v>87.5</v>
      </c>
    </row>
    <row r="60" spans="1:10" ht="15.6">
      <c r="A60" s="91" t="s">
        <v>175</v>
      </c>
      <c r="B60" s="92">
        <v>30</v>
      </c>
      <c r="C60" s="92">
        <v>40</v>
      </c>
      <c r="D60" s="92">
        <v>1200</v>
      </c>
      <c r="E60" s="102">
        <f t="shared" si="0"/>
        <v>240</v>
      </c>
      <c r="F60" s="93">
        <v>45358</v>
      </c>
      <c r="G60" s="92">
        <v>20240307007</v>
      </c>
      <c r="H60" s="92" t="s">
        <v>166</v>
      </c>
      <c r="I60" s="94" t="s">
        <v>18</v>
      </c>
      <c r="J60" s="102">
        <f t="shared" si="1"/>
        <v>60</v>
      </c>
    </row>
    <row r="61" spans="1:10" ht="15.6">
      <c r="A61" s="91" t="s">
        <v>177</v>
      </c>
      <c r="B61" s="92">
        <v>20</v>
      </c>
      <c r="C61" s="92">
        <v>45</v>
      </c>
      <c r="D61" s="92">
        <v>900</v>
      </c>
      <c r="E61" s="102">
        <f t="shared" si="0"/>
        <v>180</v>
      </c>
      <c r="F61" s="93">
        <v>45359</v>
      </c>
      <c r="G61" s="92">
        <v>20240308008</v>
      </c>
      <c r="H61" s="92" t="s">
        <v>166</v>
      </c>
      <c r="I61" s="94" t="s">
        <v>20</v>
      </c>
      <c r="J61" s="102">
        <f t="shared" si="1"/>
        <v>45</v>
      </c>
    </row>
    <row r="62" spans="1:10" ht="15.6">
      <c r="A62" s="91" t="s">
        <v>178</v>
      </c>
      <c r="B62" s="92">
        <v>150</v>
      </c>
      <c r="C62" s="92">
        <v>50</v>
      </c>
      <c r="D62" s="92">
        <v>7500</v>
      </c>
      <c r="E62" s="102">
        <f t="shared" si="0"/>
        <v>1500</v>
      </c>
      <c r="F62" s="93">
        <v>45360</v>
      </c>
      <c r="G62" s="92">
        <v>20240309009</v>
      </c>
      <c r="H62" s="92" t="s">
        <v>166</v>
      </c>
      <c r="I62" s="94" t="s">
        <v>22</v>
      </c>
      <c r="J62" s="102">
        <f t="shared" si="1"/>
        <v>375</v>
      </c>
    </row>
    <row r="63" spans="1:10" ht="15.6">
      <c r="A63" s="91" t="s">
        <v>179</v>
      </c>
      <c r="B63" s="92">
        <v>80</v>
      </c>
      <c r="C63" s="92">
        <v>55</v>
      </c>
      <c r="D63" s="92">
        <v>4400</v>
      </c>
      <c r="E63" s="102">
        <f t="shared" si="0"/>
        <v>880</v>
      </c>
      <c r="F63" s="93">
        <v>45361</v>
      </c>
      <c r="G63" s="92">
        <v>20240310010</v>
      </c>
      <c r="H63" s="92" t="s">
        <v>169</v>
      </c>
      <c r="I63" s="94" t="s">
        <v>24</v>
      </c>
      <c r="J63" s="102">
        <f t="shared" si="1"/>
        <v>220</v>
      </c>
    </row>
    <row r="64" spans="1:10" ht="15.6">
      <c r="A64" s="91" t="s">
        <v>180</v>
      </c>
      <c r="B64" s="92">
        <v>500</v>
      </c>
      <c r="C64" s="92">
        <v>60</v>
      </c>
      <c r="D64" s="92">
        <v>30000</v>
      </c>
      <c r="E64" s="102">
        <f t="shared" si="0"/>
        <v>6000</v>
      </c>
      <c r="F64" s="93">
        <v>45362</v>
      </c>
      <c r="G64" s="92">
        <v>20240311011</v>
      </c>
      <c r="H64" s="92" t="s">
        <v>169</v>
      </c>
      <c r="I64" s="94" t="s">
        <v>25</v>
      </c>
      <c r="J64" s="102">
        <f t="shared" si="1"/>
        <v>1500</v>
      </c>
    </row>
    <row r="65" spans="1:10" ht="15.6">
      <c r="A65" s="91" t="s">
        <v>181</v>
      </c>
      <c r="B65" s="92">
        <v>1000</v>
      </c>
      <c r="C65" s="92">
        <v>65</v>
      </c>
      <c r="D65" s="92">
        <v>65000</v>
      </c>
      <c r="E65" s="102">
        <f t="shared" si="0"/>
        <v>13000</v>
      </c>
      <c r="F65" s="93">
        <v>45363</v>
      </c>
      <c r="G65" s="92">
        <v>20240312012</v>
      </c>
      <c r="H65" s="92" t="s">
        <v>166</v>
      </c>
      <c r="I65" s="94" t="s">
        <v>26</v>
      </c>
      <c r="J65" s="102">
        <f t="shared" si="1"/>
        <v>3250</v>
      </c>
    </row>
    <row r="66" spans="1:10" ht="15.6">
      <c r="A66" s="91" t="s">
        <v>182</v>
      </c>
      <c r="B66" s="92">
        <v>150</v>
      </c>
      <c r="C66" s="92">
        <v>70</v>
      </c>
      <c r="D66" s="92">
        <v>10500</v>
      </c>
      <c r="E66" s="102">
        <f t="shared" si="0"/>
        <v>2100</v>
      </c>
      <c r="F66" s="93">
        <v>45364</v>
      </c>
      <c r="G66" s="92">
        <v>20240313013</v>
      </c>
      <c r="H66" s="92" t="s">
        <v>169</v>
      </c>
      <c r="I66" s="94" t="s">
        <v>27</v>
      </c>
      <c r="J66" s="102">
        <f t="shared" si="1"/>
        <v>525</v>
      </c>
    </row>
    <row r="67" spans="1:10" ht="15.6">
      <c r="A67" s="91" t="s">
        <v>183</v>
      </c>
      <c r="B67" s="92">
        <v>25</v>
      </c>
      <c r="C67" s="92">
        <v>75</v>
      </c>
      <c r="D67" s="92">
        <v>1875</v>
      </c>
      <c r="E67" s="102">
        <f t="shared" si="0"/>
        <v>375</v>
      </c>
      <c r="F67" s="93">
        <v>45365</v>
      </c>
      <c r="G67" s="92">
        <v>20240314014</v>
      </c>
      <c r="H67" s="92" t="s">
        <v>166</v>
      </c>
      <c r="I67" s="94" t="s">
        <v>28</v>
      </c>
      <c r="J67" s="102">
        <f t="shared" si="1"/>
        <v>93.75</v>
      </c>
    </row>
    <row r="68" spans="1:10" ht="15.6">
      <c r="A68" s="91" t="s">
        <v>184</v>
      </c>
      <c r="B68" s="92">
        <v>100</v>
      </c>
      <c r="C68" s="92">
        <v>80</v>
      </c>
      <c r="D68" s="92">
        <v>8000</v>
      </c>
      <c r="E68" s="102">
        <f t="shared" si="0"/>
        <v>1600</v>
      </c>
      <c r="F68" s="93">
        <v>45366</v>
      </c>
      <c r="G68" s="92">
        <v>20240315015</v>
      </c>
      <c r="H68" s="92" t="s">
        <v>166</v>
      </c>
      <c r="I68" s="94" t="s">
        <v>29</v>
      </c>
      <c r="J68" s="102">
        <f t="shared" si="1"/>
        <v>400</v>
      </c>
    </row>
    <row r="69" spans="1:10" ht="15.6">
      <c r="A69" s="95" t="s">
        <v>168</v>
      </c>
      <c r="B69" s="96">
        <v>50</v>
      </c>
      <c r="C69" s="96">
        <v>85</v>
      </c>
      <c r="D69" s="96">
        <v>4250</v>
      </c>
      <c r="E69" s="102">
        <f t="shared" si="0"/>
        <v>850</v>
      </c>
      <c r="F69" s="97">
        <v>45367</v>
      </c>
      <c r="G69" s="96">
        <v>20240316016</v>
      </c>
      <c r="H69" s="96" t="s">
        <v>169</v>
      </c>
      <c r="I69" s="98" t="s">
        <v>30</v>
      </c>
      <c r="J69" s="102">
        <f t="shared" si="1"/>
        <v>212.5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E80AC-61D6-4EDA-A201-4E7EE9FA59F8}">
  <sheetPr>
    <tabColor theme="8" tint="0.39997558519241921"/>
  </sheetPr>
  <dimension ref="A1:L149"/>
  <sheetViews>
    <sheetView workbookViewId="0">
      <selection activeCell="L2" sqref="L2:L8"/>
    </sheetView>
  </sheetViews>
  <sheetFormatPr defaultRowHeight="14.45"/>
  <cols>
    <col min="1" max="1" width="12.7109375" customWidth="1"/>
    <col min="2" max="2" width="12.28515625" customWidth="1"/>
    <col min="3" max="3" width="11.42578125" customWidth="1"/>
    <col min="5" max="5" width="12.42578125" customWidth="1"/>
    <col min="8" max="8" width="12.7109375" customWidth="1"/>
    <col min="12" max="12" width="28.28515625" customWidth="1"/>
  </cols>
  <sheetData>
    <row r="1" spans="1:12">
      <c r="A1" t="s">
        <v>185</v>
      </c>
    </row>
    <row r="2" spans="1:12">
      <c r="L2" t="s">
        <v>186</v>
      </c>
    </row>
    <row r="3" spans="1:12">
      <c r="L3" t="s">
        <v>187</v>
      </c>
    </row>
    <row r="4" spans="1:12">
      <c r="B4" t="s">
        <v>188</v>
      </c>
      <c r="L4" t="s">
        <v>189</v>
      </c>
    </row>
    <row r="5" spans="1:12">
      <c r="B5" t="s">
        <v>129</v>
      </c>
      <c r="C5" t="s">
        <v>51</v>
      </c>
      <c r="D5" t="s">
        <v>190</v>
      </c>
      <c r="E5" t="s">
        <v>90</v>
      </c>
      <c r="F5" t="s">
        <v>191</v>
      </c>
      <c r="G5" t="s">
        <v>131</v>
      </c>
      <c r="H5" t="s">
        <v>128</v>
      </c>
      <c r="L5" t="s">
        <v>192</v>
      </c>
    </row>
    <row r="6" spans="1:12">
      <c r="B6" t="s">
        <v>132</v>
      </c>
      <c r="C6">
        <v>127449</v>
      </c>
      <c r="D6">
        <v>1</v>
      </c>
      <c r="F6">
        <v>0.05</v>
      </c>
      <c r="G6" t="s">
        <v>133</v>
      </c>
      <c r="H6" s="44">
        <v>45717</v>
      </c>
      <c r="L6" t="s">
        <v>193</v>
      </c>
    </row>
    <row r="7" spans="1:12">
      <c r="B7" t="s">
        <v>135</v>
      </c>
      <c r="C7">
        <v>169744</v>
      </c>
      <c r="D7">
        <v>4</v>
      </c>
      <c r="F7">
        <v>0.06</v>
      </c>
      <c r="G7" t="s">
        <v>133</v>
      </c>
      <c r="H7" s="44">
        <v>45719</v>
      </c>
      <c r="L7" t="s">
        <v>194</v>
      </c>
    </row>
    <row r="8" spans="1:12">
      <c r="B8" t="s">
        <v>137</v>
      </c>
      <c r="C8">
        <v>31329</v>
      </c>
      <c r="D8">
        <v>5</v>
      </c>
      <c r="F8">
        <v>7.0000000000000007E-2</v>
      </c>
      <c r="G8" t="s">
        <v>133</v>
      </c>
      <c r="H8" s="44">
        <v>45720</v>
      </c>
      <c r="L8" t="s">
        <v>128</v>
      </c>
    </row>
    <row r="9" spans="1:12">
      <c r="B9" t="s">
        <v>139</v>
      </c>
      <c r="C9">
        <v>103684</v>
      </c>
      <c r="D9">
        <v>5</v>
      </c>
      <c r="F9">
        <v>0.08</v>
      </c>
      <c r="G9" t="s">
        <v>133</v>
      </c>
      <c r="H9" s="44">
        <v>45721</v>
      </c>
    </row>
    <row r="10" spans="1:12">
      <c r="B10" t="s">
        <v>141</v>
      </c>
      <c r="C10">
        <v>38416</v>
      </c>
      <c r="D10">
        <v>3</v>
      </c>
      <c r="F10">
        <v>0.09</v>
      </c>
      <c r="G10" t="s">
        <v>133</v>
      </c>
      <c r="H10" s="44">
        <v>45722</v>
      </c>
    </row>
    <row r="11" spans="1:12">
      <c r="B11" t="s">
        <v>142</v>
      </c>
      <c r="C11">
        <v>82369</v>
      </c>
      <c r="D11">
        <v>4</v>
      </c>
      <c r="F11">
        <v>0.1</v>
      </c>
      <c r="G11" t="s">
        <v>133</v>
      </c>
      <c r="H11" s="44">
        <v>45723</v>
      </c>
    </row>
    <row r="12" spans="1:12">
      <c r="B12" t="s">
        <v>143</v>
      </c>
      <c r="C12">
        <v>10816</v>
      </c>
      <c r="D12">
        <v>2</v>
      </c>
      <c r="F12">
        <v>0.11</v>
      </c>
      <c r="G12" t="s">
        <v>133</v>
      </c>
      <c r="H12" s="44">
        <v>45726</v>
      </c>
    </row>
    <row r="13" spans="1:12">
      <c r="B13" t="s">
        <v>144</v>
      </c>
      <c r="C13">
        <v>30976</v>
      </c>
      <c r="D13">
        <v>3</v>
      </c>
      <c r="F13">
        <v>0.12</v>
      </c>
      <c r="G13" t="s">
        <v>133</v>
      </c>
      <c r="H13" s="44">
        <v>45727</v>
      </c>
    </row>
    <row r="14" spans="1:12">
      <c r="B14" t="s">
        <v>145</v>
      </c>
      <c r="C14">
        <v>99225</v>
      </c>
      <c r="D14">
        <v>2</v>
      </c>
      <c r="F14">
        <v>0.05</v>
      </c>
      <c r="G14" t="s">
        <v>133</v>
      </c>
      <c r="H14" s="44">
        <v>45728</v>
      </c>
    </row>
    <row r="15" spans="1:12">
      <c r="B15" t="s">
        <v>146</v>
      </c>
      <c r="C15">
        <v>110889</v>
      </c>
      <c r="D15">
        <v>2</v>
      </c>
      <c r="F15">
        <v>0.06</v>
      </c>
      <c r="G15" t="s">
        <v>133</v>
      </c>
      <c r="H15" s="44">
        <v>45729</v>
      </c>
    </row>
    <row r="16" spans="1:12">
      <c r="B16" t="s">
        <v>147</v>
      </c>
      <c r="C16">
        <v>245025</v>
      </c>
      <c r="D16">
        <v>1</v>
      </c>
      <c r="F16">
        <v>7.0000000000000007E-2</v>
      </c>
      <c r="H16" s="44">
        <v>45730</v>
      </c>
    </row>
    <row r="17" spans="2:8">
      <c r="B17" t="s">
        <v>148</v>
      </c>
      <c r="C17">
        <v>22500</v>
      </c>
      <c r="D17">
        <v>3</v>
      </c>
      <c r="F17">
        <v>0.08</v>
      </c>
      <c r="H17" s="44">
        <v>45733</v>
      </c>
    </row>
    <row r="18" spans="2:8">
      <c r="B18" t="s">
        <v>149</v>
      </c>
      <c r="C18">
        <v>215296</v>
      </c>
      <c r="D18">
        <v>3</v>
      </c>
      <c r="F18">
        <v>0.09</v>
      </c>
      <c r="G18" t="s">
        <v>133</v>
      </c>
      <c r="H18" s="44">
        <v>45734</v>
      </c>
    </row>
    <row r="19" spans="2:8">
      <c r="B19" t="s">
        <v>150</v>
      </c>
      <c r="C19">
        <v>30625</v>
      </c>
      <c r="D19">
        <v>4</v>
      </c>
      <c r="F19">
        <v>0.1</v>
      </c>
      <c r="G19" t="s">
        <v>133</v>
      </c>
      <c r="H19" s="44">
        <v>45735</v>
      </c>
    </row>
    <row r="20" spans="2:8">
      <c r="B20" t="s">
        <v>151</v>
      </c>
      <c r="C20">
        <v>85849</v>
      </c>
      <c r="D20">
        <v>3</v>
      </c>
      <c r="F20">
        <v>0.11</v>
      </c>
      <c r="G20" t="s">
        <v>133</v>
      </c>
      <c r="H20" s="44">
        <v>45736</v>
      </c>
    </row>
    <row r="21" spans="2:8">
      <c r="B21" t="s">
        <v>152</v>
      </c>
      <c r="C21">
        <v>236196</v>
      </c>
      <c r="D21">
        <v>2</v>
      </c>
      <c r="F21">
        <v>0.12</v>
      </c>
      <c r="H21" s="44">
        <v>45737</v>
      </c>
    </row>
    <row r="22" spans="2:8">
      <c r="B22" t="s">
        <v>153</v>
      </c>
      <c r="C22">
        <v>52900</v>
      </c>
      <c r="D22">
        <v>2</v>
      </c>
      <c r="F22">
        <v>0.21</v>
      </c>
      <c r="G22" t="s">
        <v>133</v>
      </c>
      <c r="H22" s="44">
        <v>45740</v>
      </c>
    </row>
    <row r="23" spans="2:8">
      <c r="B23" t="s">
        <v>154</v>
      </c>
      <c r="C23">
        <v>240100</v>
      </c>
      <c r="D23">
        <v>2</v>
      </c>
      <c r="F23">
        <v>0.22</v>
      </c>
      <c r="H23" s="44">
        <v>45741</v>
      </c>
    </row>
    <row r="24" spans="2:8">
      <c r="B24" t="s">
        <v>155</v>
      </c>
      <c r="C24">
        <v>141376</v>
      </c>
      <c r="D24">
        <v>3</v>
      </c>
      <c r="F24">
        <v>0.23</v>
      </c>
      <c r="G24" t="s">
        <v>133</v>
      </c>
      <c r="H24" s="44">
        <v>45742</v>
      </c>
    </row>
    <row r="25" spans="2:8">
      <c r="B25" t="s">
        <v>156</v>
      </c>
      <c r="C25">
        <v>94864</v>
      </c>
      <c r="D25">
        <v>5</v>
      </c>
      <c r="F25">
        <v>0.24</v>
      </c>
      <c r="H25" s="44">
        <v>45743</v>
      </c>
    </row>
    <row r="26" spans="2:8">
      <c r="B26" t="s">
        <v>157</v>
      </c>
      <c r="C26">
        <v>62500</v>
      </c>
      <c r="D26">
        <v>1</v>
      </c>
      <c r="F26">
        <v>0.25</v>
      </c>
      <c r="G26" t="s">
        <v>133</v>
      </c>
      <c r="H26" s="44">
        <v>45744</v>
      </c>
    </row>
    <row r="27" spans="2:8">
      <c r="B27" t="s">
        <v>195</v>
      </c>
    </row>
    <row r="28" spans="2:8">
      <c r="B28" t="s">
        <v>129</v>
      </c>
      <c r="C28" t="s">
        <v>130</v>
      </c>
      <c r="D28" t="s">
        <v>51</v>
      </c>
      <c r="E28" t="s">
        <v>90</v>
      </c>
      <c r="F28" t="s">
        <v>191</v>
      </c>
      <c r="G28" t="s">
        <v>131</v>
      </c>
      <c r="H28" t="s">
        <v>128</v>
      </c>
    </row>
    <row r="29" spans="2:8">
      <c r="B29" t="s">
        <v>196</v>
      </c>
      <c r="C29">
        <v>42859</v>
      </c>
      <c r="D29">
        <v>3</v>
      </c>
      <c r="F29">
        <v>0.05</v>
      </c>
      <c r="H29" s="44">
        <v>45748</v>
      </c>
    </row>
    <row r="30" spans="2:8">
      <c r="B30" t="s">
        <v>197</v>
      </c>
      <c r="C30">
        <v>85154</v>
      </c>
      <c r="D30">
        <v>3</v>
      </c>
      <c r="F30">
        <v>0.06</v>
      </c>
      <c r="H30" s="44">
        <v>45749</v>
      </c>
    </row>
    <row r="31" spans="2:8">
      <c r="B31" t="s">
        <v>198</v>
      </c>
      <c r="C31">
        <v>127449</v>
      </c>
      <c r="D31">
        <v>4</v>
      </c>
      <c r="F31">
        <v>7.0000000000000007E-2</v>
      </c>
      <c r="H31" s="44">
        <v>45750</v>
      </c>
    </row>
    <row r="32" spans="2:8">
      <c r="B32" t="s">
        <v>199</v>
      </c>
      <c r="C32">
        <v>169744</v>
      </c>
      <c r="D32">
        <v>2</v>
      </c>
      <c r="F32">
        <v>0.08</v>
      </c>
      <c r="H32" s="44">
        <v>45751</v>
      </c>
    </row>
    <row r="33" spans="2:8">
      <c r="B33" t="s">
        <v>200</v>
      </c>
      <c r="C33">
        <v>31329</v>
      </c>
      <c r="D33">
        <v>4</v>
      </c>
      <c r="F33">
        <v>0.09</v>
      </c>
      <c r="H33" s="44">
        <v>45754</v>
      </c>
    </row>
    <row r="34" spans="2:8">
      <c r="B34" t="s">
        <v>201</v>
      </c>
      <c r="C34">
        <v>103684</v>
      </c>
      <c r="D34">
        <v>1</v>
      </c>
      <c r="F34">
        <v>0.1</v>
      </c>
      <c r="H34" s="44">
        <v>45755</v>
      </c>
    </row>
    <row r="35" spans="2:8">
      <c r="B35" t="s">
        <v>202</v>
      </c>
      <c r="C35">
        <v>38416</v>
      </c>
      <c r="D35">
        <v>4</v>
      </c>
      <c r="F35">
        <v>0.11</v>
      </c>
      <c r="H35" s="44">
        <v>45756</v>
      </c>
    </row>
    <row r="36" spans="2:8">
      <c r="B36" t="s">
        <v>203</v>
      </c>
      <c r="C36">
        <v>82369</v>
      </c>
      <c r="D36">
        <v>4</v>
      </c>
      <c r="F36">
        <v>0.12</v>
      </c>
      <c r="H36" s="44">
        <v>45757</v>
      </c>
    </row>
    <row r="37" spans="2:8">
      <c r="B37" t="s">
        <v>204</v>
      </c>
      <c r="C37">
        <v>10816</v>
      </c>
      <c r="D37">
        <v>1</v>
      </c>
      <c r="F37">
        <v>0.05</v>
      </c>
      <c r="H37" s="44">
        <v>45758</v>
      </c>
    </row>
    <row r="38" spans="2:8">
      <c r="B38" t="s">
        <v>205</v>
      </c>
      <c r="C38">
        <v>30976</v>
      </c>
      <c r="D38">
        <v>5</v>
      </c>
      <c r="F38">
        <v>0.06</v>
      </c>
      <c r="H38" s="44">
        <v>45761</v>
      </c>
    </row>
    <row r="39" spans="2:8">
      <c r="B39" t="s">
        <v>206</v>
      </c>
      <c r="C39">
        <v>99225</v>
      </c>
      <c r="D39">
        <v>3</v>
      </c>
      <c r="F39">
        <v>7.0000000000000007E-2</v>
      </c>
      <c r="H39" s="44">
        <v>45762</v>
      </c>
    </row>
    <row r="40" spans="2:8">
      <c r="B40" t="s">
        <v>207</v>
      </c>
      <c r="C40">
        <v>110889</v>
      </c>
      <c r="D40">
        <v>5</v>
      </c>
      <c r="F40">
        <v>0.08</v>
      </c>
      <c r="H40" s="44">
        <v>45763</v>
      </c>
    </row>
    <row r="41" spans="2:8">
      <c r="B41" t="s">
        <v>208</v>
      </c>
      <c r="C41">
        <v>245025</v>
      </c>
      <c r="D41">
        <v>5</v>
      </c>
      <c r="F41">
        <v>0.09</v>
      </c>
      <c r="H41" s="44">
        <v>45764</v>
      </c>
    </row>
    <row r="42" spans="2:8">
      <c r="B42" t="s">
        <v>209</v>
      </c>
      <c r="C42">
        <v>22500</v>
      </c>
      <c r="D42">
        <v>1</v>
      </c>
      <c r="F42">
        <v>0.1</v>
      </c>
      <c r="H42" s="44">
        <v>45765</v>
      </c>
    </row>
    <row r="43" spans="2:8">
      <c r="B43" t="s">
        <v>210</v>
      </c>
      <c r="C43">
        <v>215296</v>
      </c>
      <c r="D43">
        <v>3</v>
      </c>
      <c r="F43">
        <v>0.11</v>
      </c>
      <c r="H43" s="44">
        <v>45768</v>
      </c>
    </row>
    <row r="44" spans="2:8">
      <c r="B44" t="s">
        <v>211</v>
      </c>
      <c r="C44">
        <v>30625</v>
      </c>
      <c r="D44">
        <v>1</v>
      </c>
      <c r="F44">
        <v>0.12</v>
      </c>
      <c r="H44" s="44">
        <v>45769</v>
      </c>
    </row>
    <row r="45" spans="2:8">
      <c r="B45" t="s">
        <v>212</v>
      </c>
      <c r="C45">
        <v>85849</v>
      </c>
      <c r="D45">
        <v>5</v>
      </c>
      <c r="F45">
        <v>0.21</v>
      </c>
      <c r="H45" s="44">
        <v>45770</v>
      </c>
    </row>
    <row r="46" spans="2:8">
      <c r="B46" t="s">
        <v>213</v>
      </c>
      <c r="C46">
        <v>236196</v>
      </c>
      <c r="D46">
        <v>1</v>
      </c>
      <c r="F46">
        <v>0.22</v>
      </c>
      <c r="H46" s="44">
        <v>45771</v>
      </c>
    </row>
    <row r="47" spans="2:8">
      <c r="B47" t="s">
        <v>214</v>
      </c>
      <c r="C47">
        <v>52900</v>
      </c>
      <c r="D47">
        <v>1</v>
      </c>
      <c r="F47">
        <v>0.23</v>
      </c>
      <c r="H47" s="44">
        <v>45772</v>
      </c>
    </row>
    <row r="48" spans="2:8">
      <c r="B48" t="s">
        <v>215</v>
      </c>
      <c r="C48">
        <v>240100</v>
      </c>
      <c r="D48">
        <v>3</v>
      </c>
      <c r="F48">
        <v>0.24</v>
      </c>
      <c r="H48" s="44">
        <v>45775</v>
      </c>
    </row>
    <row r="49" spans="2:8">
      <c r="B49" t="s">
        <v>216</v>
      </c>
      <c r="C49">
        <v>141376</v>
      </c>
      <c r="D49">
        <v>5</v>
      </c>
      <c r="F49">
        <v>0.25</v>
      </c>
      <c r="H49" s="44">
        <v>45776</v>
      </c>
    </row>
    <row r="50" spans="2:8">
      <c r="H50" s="44"/>
    </row>
    <row r="51" spans="2:8">
      <c r="H51" s="44"/>
    </row>
    <row r="52" spans="2:8">
      <c r="H52" s="44"/>
    </row>
    <row r="53" spans="2:8">
      <c r="H53" s="44"/>
    </row>
    <row r="54" spans="2:8">
      <c r="H54" s="44"/>
    </row>
    <row r="55" spans="2:8">
      <c r="H55" s="44"/>
    </row>
    <row r="56" spans="2:8">
      <c r="H56" s="44"/>
    </row>
    <row r="57" spans="2:8">
      <c r="H57" s="44"/>
    </row>
    <row r="58" spans="2:8">
      <c r="H58" s="44"/>
    </row>
    <row r="95" spans="2:8" ht="18">
      <c r="B95" s="108" t="s">
        <v>188</v>
      </c>
      <c r="C95" s="109"/>
      <c r="D95" s="109"/>
      <c r="E95" s="109"/>
      <c r="F95" s="109"/>
      <c r="G95" s="109"/>
      <c r="H95" s="109"/>
    </row>
    <row r="96" spans="2:8">
      <c r="B96" s="111" t="s">
        <v>129</v>
      </c>
      <c r="C96" s="1" t="s">
        <v>51</v>
      </c>
      <c r="D96" s="1" t="s">
        <v>190</v>
      </c>
      <c r="E96" s="1" t="s">
        <v>90</v>
      </c>
      <c r="F96" s="1" t="s">
        <v>191</v>
      </c>
      <c r="G96" s="1" t="s">
        <v>131</v>
      </c>
      <c r="H96" s="1" t="s">
        <v>128</v>
      </c>
    </row>
    <row r="97" spans="2:8">
      <c r="B97" s="110" t="s">
        <v>132</v>
      </c>
      <c r="C97" s="112">
        <v>127449</v>
      </c>
      <c r="D97" s="113">
        <v>1</v>
      </c>
      <c r="E97" s="113">
        <f>C97*D97</f>
        <v>127449</v>
      </c>
      <c r="F97" s="48">
        <v>0.05</v>
      </c>
      <c r="G97" t="s">
        <v>133</v>
      </c>
      <c r="H97" s="114">
        <v>45717</v>
      </c>
    </row>
    <row r="98" spans="2:8">
      <c r="B98" s="110" t="s">
        <v>135</v>
      </c>
      <c r="C98" s="112">
        <v>169744</v>
      </c>
      <c r="D98" s="113">
        <v>4</v>
      </c>
      <c r="E98" s="113">
        <f t="shared" ref="E98:E117" si="0">C98*D98</f>
        <v>678976</v>
      </c>
      <c r="F98" s="48">
        <v>0.06</v>
      </c>
      <c r="G98" t="s">
        <v>133</v>
      </c>
      <c r="H98" s="114">
        <v>45718</v>
      </c>
    </row>
    <row r="99" spans="2:8">
      <c r="B99" s="110" t="s">
        <v>137</v>
      </c>
      <c r="C99" s="112">
        <v>31329</v>
      </c>
      <c r="D99" s="113">
        <v>5</v>
      </c>
      <c r="E99" s="113">
        <f t="shared" si="0"/>
        <v>156645</v>
      </c>
      <c r="F99" s="48">
        <v>7.0000000000000007E-2</v>
      </c>
      <c r="G99" t="s">
        <v>133</v>
      </c>
      <c r="H99" s="114">
        <v>45719</v>
      </c>
    </row>
    <row r="100" spans="2:8">
      <c r="B100" s="110" t="s">
        <v>139</v>
      </c>
      <c r="C100" s="112">
        <v>103684</v>
      </c>
      <c r="D100" s="113">
        <v>5</v>
      </c>
      <c r="E100" s="113">
        <f t="shared" si="0"/>
        <v>518420</v>
      </c>
      <c r="F100" s="48">
        <v>0.08</v>
      </c>
      <c r="G100" t="s">
        <v>133</v>
      </c>
      <c r="H100" s="114">
        <v>45720</v>
      </c>
    </row>
    <row r="101" spans="2:8">
      <c r="B101" s="110" t="s">
        <v>141</v>
      </c>
      <c r="C101" s="112">
        <v>38416</v>
      </c>
      <c r="D101" s="113">
        <v>3</v>
      </c>
      <c r="E101" s="113">
        <f t="shared" si="0"/>
        <v>115248</v>
      </c>
      <c r="F101" s="48">
        <v>0.09</v>
      </c>
      <c r="G101" t="s">
        <v>133</v>
      </c>
      <c r="H101" s="114">
        <v>45721</v>
      </c>
    </row>
    <row r="102" spans="2:8">
      <c r="B102" s="110" t="s">
        <v>142</v>
      </c>
      <c r="C102" s="112">
        <v>82369</v>
      </c>
      <c r="D102" s="113">
        <v>4</v>
      </c>
      <c r="E102" s="113">
        <f t="shared" si="0"/>
        <v>329476</v>
      </c>
      <c r="F102" s="48">
        <v>0.1</v>
      </c>
      <c r="G102" t="s">
        <v>133</v>
      </c>
      <c r="H102" s="114">
        <v>45722</v>
      </c>
    </row>
    <row r="103" spans="2:8">
      <c r="B103" s="110" t="s">
        <v>143</v>
      </c>
      <c r="C103" s="112">
        <v>10816</v>
      </c>
      <c r="D103" s="113">
        <v>2</v>
      </c>
      <c r="E103" s="113">
        <f t="shared" si="0"/>
        <v>21632</v>
      </c>
      <c r="F103" s="48">
        <v>0.11</v>
      </c>
      <c r="G103" t="s">
        <v>133</v>
      </c>
      <c r="H103" s="114">
        <v>45723</v>
      </c>
    </row>
    <row r="104" spans="2:8">
      <c r="B104" s="110" t="s">
        <v>144</v>
      </c>
      <c r="C104" s="112">
        <v>30976</v>
      </c>
      <c r="D104" s="113">
        <v>3</v>
      </c>
      <c r="E104" s="113">
        <f t="shared" si="0"/>
        <v>92928</v>
      </c>
      <c r="F104" s="48">
        <v>0.12</v>
      </c>
      <c r="G104" t="s">
        <v>133</v>
      </c>
      <c r="H104" s="114">
        <v>45724</v>
      </c>
    </row>
    <row r="105" spans="2:8">
      <c r="B105" s="110" t="s">
        <v>145</v>
      </c>
      <c r="C105" s="112">
        <v>99225</v>
      </c>
      <c r="D105" s="113">
        <v>2</v>
      </c>
      <c r="E105" s="113">
        <f t="shared" si="0"/>
        <v>198450</v>
      </c>
      <c r="F105" s="48">
        <v>0.05</v>
      </c>
      <c r="G105" t="s">
        <v>133</v>
      </c>
      <c r="H105" s="114">
        <v>45725</v>
      </c>
    </row>
    <row r="106" spans="2:8">
      <c r="B106" s="110" t="s">
        <v>146</v>
      </c>
      <c r="C106" s="112">
        <v>110889</v>
      </c>
      <c r="D106" s="113">
        <v>2</v>
      </c>
      <c r="E106" s="113">
        <f t="shared" si="0"/>
        <v>221778</v>
      </c>
      <c r="F106" s="48">
        <v>0.06</v>
      </c>
      <c r="G106" t="s">
        <v>133</v>
      </c>
      <c r="H106" s="114">
        <v>45726</v>
      </c>
    </row>
    <row r="107" spans="2:8">
      <c r="B107" s="110" t="s">
        <v>147</v>
      </c>
      <c r="C107" s="112">
        <v>245025</v>
      </c>
      <c r="D107" s="113">
        <v>1</v>
      </c>
      <c r="E107" s="113">
        <f t="shared" si="0"/>
        <v>245025</v>
      </c>
      <c r="F107" s="48">
        <v>7.0000000000000007E-2</v>
      </c>
      <c r="H107" s="114">
        <v>45727</v>
      </c>
    </row>
    <row r="108" spans="2:8">
      <c r="B108" s="110" t="s">
        <v>148</v>
      </c>
      <c r="C108" s="112">
        <v>22500</v>
      </c>
      <c r="D108" s="113">
        <v>3</v>
      </c>
      <c r="E108" s="113">
        <f t="shared" si="0"/>
        <v>67500</v>
      </c>
      <c r="F108" s="48">
        <v>0.08</v>
      </c>
      <c r="H108" s="114">
        <v>45728</v>
      </c>
    </row>
    <row r="109" spans="2:8">
      <c r="B109" s="110" t="s">
        <v>149</v>
      </c>
      <c r="C109" s="112">
        <v>215296</v>
      </c>
      <c r="D109" s="113">
        <v>3</v>
      </c>
      <c r="E109" s="113">
        <f t="shared" si="0"/>
        <v>645888</v>
      </c>
      <c r="F109" s="48">
        <v>0.09</v>
      </c>
      <c r="G109" t="s">
        <v>133</v>
      </c>
      <c r="H109" s="114">
        <v>45729</v>
      </c>
    </row>
    <row r="110" spans="2:8">
      <c r="B110" s="110" t="s">
        <v>150</v>
      </c>
      <c r="C110" s="112">
        <v>30625</v>
      </c>
      <c r="D110" s="113">
        <v>4</v>
      </c>
      <c r="E110" s="113">
        <f t="shared" si="0"/>
        <v>122500</v>
      </c>
      <c r="F110" s="48">
        <v>0.1</v>
      </c>
      <c r="G110" t="s">
        <v>133</v>
      </c>
      <c r="H110" s="114">
        <v>45730</v>
      </c>
    </row>
    <row r="111" spans="2:8">
      <c r="B111" s="110" t="s">
        <v>151</v>
      </c>
      <c r="C111" s="112">
        <v>85849</v>
      </c>
      <c r="D111" s="113">
        <v>3</v>
      </c>
      <c r="E111" s="113">
        <f t="shared" si="0"/>
        <v>257547</v>
      </c>
      <c r="F111" s="48">
        <v>0.11</v>
      </c>
      <c r="G111" t="s">
        <v>133</v>
      </c>
      <c r="H111" s="114">
        <v>45731</v>
      </c>
    </row>
    <row r="112" spans="2:8">
      <c r="B112" s="110" t="s">
        <v>152</v>
      </c>
      <c r="C112" s="112">
        <v>236196</v>
      </c>
      <c r="D112" s="113">
        <v>2</v>
      </c>
      <c r="E112" s="113">
        <f t="shared" si="0"/>
        <v>472392</v>
      </c>
      <c r="F112" s="48">
        <v>0.12</v>
      </c>
      <c r="H112" s="114">
        <v>45732</v>
      </c>
    </row>
    <row r="113" spans="2:8">
      <c r="B113" s="110" t="s">
        <v>153</v>
      </c>
      <c r="C113" s="112">
        <v>52900</v>
      </c>
      <c r="D113" s="113">
        <v>2</v>
      </c>
      <c r="E113" s="113">
        <f t="shared" si="0"/>
        <v>105800</v>
      </c>
      <c r="F113" s="48">
        <v>0.21</v>
      </c>
      <c r="G113" t="s">
        <v>133</v>
      </c>
      <c r="H113" s="114">
        <v>45733</v>
      </c>
    </row>
    <row r="114" spans="2:8">
      <c r="B114" s="110" t="s">
        <v>154</v>
      </c>
      <c r="C114" s="112">
        <v>240100</v>
      </c>
      <c r="D114" s="113">
        <v>2</v>
      </c>
      <c r="E114" s="113">
        <f t="shared" si="0"/>
        <v>480200</v>
      </c>
      <c r="F114" s="48">
        <v>0.22</v>
      </c>
      <c r="H114" s="114">
        <v>45734</v>
      </c>
    </row>
    <row r="115" spans="2:8">
      <c r="B115" s="110" t="s">
        <v>155</v>
      </c>
      <c r="C115" s="112">
        <v>141376</v>
      </c>
      <c r="D115" s="113">
        <v>3</v>
      </c>
      <c r="E115" s="113">
        <f t="shared" si="0"/>
        <v>424128</v>
      </c>
      <c r="F115" s="48">
        <v>0.23</v>
      </c>
      <c r="G115" t="s">
        <v>133</v>
      </c>
      <c r="H115" s="114">
        <v>45735</v>
      </c>
    </row>
    <row r="116" spans="2:8">
      <c r="B116" s="110" t="s">
        <v>156</v>
      </c>
      <c r="C116" s="112">
        <v>94864</v>
      </c>
      <c r="D116" s="113">
        <v>5</v>
      </c>
      <c r="E116" s="113">
        <f t="shared" si="0"/>
        <v>474320</v>
      </c>
      <c r="F116" s="48">
        <v>0.24</v>
      </c>
      <c r="H116" s="114">
        <v>45736</v>
      </c>
    </row>
    <row r="117" spans="2:8">
      <c r="B117" s="110" t="s">
        <v>157</v>
      </c>
      <c r="C117" s="112">
        <v>62500</v>
      </c>
      <c r="D117" s="113">
        <v>1</v>
      </c>
      <c r="E117" s="113">
        <f t="shared" si="0"/>
        <v>62500</v>
      </c>
      <c r="F117" s="48">
        <v>0.25</v>
      </c>
      <c r="G117" t="s">
        <v>133</v>
      </c>
      <c r="H117" s="114">
        <v>45737</v>
      </c>
    </row>
    <row r="118" spans="2:8" ht="18">
      <c r="B118" s="108" t="s">
        <v>195</v>
      </c>
      <c r="C118" s="109"/>
      <c r="D118" s="109"/>
      <c r="E118" s="109"/>
      <c r="F118" s="109"/>
      <c r="G118" s="109"/>
      <c r="H118" s="109"/>
    </row>
    <row r="119" spans="2:8">
      <c r="B119" s="111" t="s">
        <v>129</v>
      </c>
      <c r="C119" s="1" t="s">
        <v>130</v>
      </c>
      <c r="D119" s="1" t="s">
        <v>51</v>
      </c>
      <c r="E119" s="1" t="s">
        <v>90</v>
      </c>
      <c r="F119" s="1" t="s">
        <v>191</v>
      </c>
      <c r="G119" s="1" t="s">
        <v>131</v>
      </c>
      <c r="H119" s="1" t="s">
        <v>128</v>
      </c>
    </row>
    <row r="120" spans="2:8">
      <c r="B120" s="110" t="s">
        <v>196</v>
      </c>
      <c r="C120" s="112">
        <v>42859</v>
      </c>
      <c r="D120" s="113">
        <v>3</v>
      </c>
      <c r="E120" s="113"/>
      <c r="F120" s="48">
        <v>0.05</v>
      </c>
      <c r="H120" s="114">
        <v>45748</v>
      </c>
    </row>
    <row r="121" spans="2:8">
      <c r="B121" s="110" t="s">
        <v>197</v>
      </c>
      <c r="C121" s="112">
        <v>85154</v>
      </c>
      <c r="D121" s="113">
        <v>3</v>
      </c>
      <c r="E121" s="113"/>
      <c r="F121" s="48">
        <v>0.06</v>
      </c>
      <c r="H121" s="114">
        <v>45749</v>
      </c>
    </row>
    <row r="122" spans="2:8">
      <c r="B122" s="110" t="s">
        <v>198</v>
      </c>
      <c r="C122" s="112">
        <v>127449</v>
      </c>
      <c r="D122" s="113">
        <v>4</v>
      </c>
      <c r="E122" s="113"/>
      <c r="F122" s="48">
        <v>7.0000000000000007E-2</v>
      </c>
      <c r="H122" s="114">
        <v>45750</v>
      </c>
    </row>
    <row r="123" spans="2:8">
      <c r="B123" s="110" t="s">
        <v>199</v>
      </c>
      <c r="C123" s="112">
        <v>169744</v>
      </c>
      <c r="D123" s="113">
        <v>2</v>
      </c>
      <c r="E123" s="113"/>
      <c r="F123" s="48">
        <v>0.08</v>
      </c>
      <c r="H123" s="114">
        <v>45751</v>
      </c>
    </row>
    <row r="124" spans="2:8">
      <c r="B124" s="110" t="s">
        <v>200</v>
      </c>
      <c r="C124" s="112">
        <v>31329</v>
      </c>
      <c r="D124" s="113">
        <v>4</v>
      </c>
      <c r="E124" s="113"/>
      <c r="F124" s="48">
        <v>0.09</v>
      </c>
      <c r="H124" s="114">
        <v>45752</v>
      </c>
    </row>
    <row r="125" spans="2:8">
      <c r="B125" s="110" t="s">
        <v>201</v>
      </c>
      <c r="C125" s="112">
        <v>103684</v>
      </c>
      <c r="D125" s="113">
        <v>1</v>
      </c>
      <c r="E125" s="113"/>
      <c r="F125" s="48">
        <v>0.1</v>
      </c>
      <c r="H125" s="114">
        <v>45753</v>
      </c>
    </row>
    <row r="126" spans="2:8">
      <c r="B126" s="110" t="s">
        <v>202</v>
      </c>
      <c r="C126" s="112">
        <v>38416</v>
      </c>
      <c r="D126" s="113">
        <v>4</v>
      </c>
      <c r="E126" s="113"/>
      <c r="F126" s="48">
        <v>0.11</v>
      </c>
      <c r="H126" s="114">
        <v>45754</v>
      </c>
    </row>
    <row r="127" spans="2:8">
      <c r="B127" s="110" t="s">
        <v>203</v>
      </c>
      <c r="C127" s="112">
        <v>82369</v>
      </c>
      <c r="D127" s="113">
        <v>4</v>
      </c>
      <c r="E127" s="113"/>
      <c r="F127" s="48">
        <v>0.12</v>
      </c>
      <c r="H127" s="114">
        <v>45755</v>
      </c>
    </row>
    <row r="128" spans="2:8">
      <c r="B128" s="110" t="s">
        <v>204</v>
      </c>
      <c r="C128" s="112">
        <v>10816</v>
      </c>
      <c r="D128" s="113">
        <v>1</v>
      </c>
      <c r="E128" s="113"/>
      <c r="F128" s="48">
        <v>0.05</v>
      </c>
      <c r="H128" s="114">
        <v>45756</v>
      </c>
    </row>
    <row r="129" spans="2:8">
      <c r="B129" s="110" t="s">
        <v>205</v>
      </c>
      <c r="C129" s="112">
        <v>30976</v>
      </c>
      <c r="D129" s="113">
        <v>5</v>
      </c>
      <c r="E129" s="113"/>
      <c r="F129" s="48">
        <v>0.06</v>
      </c>
      <c r="H129" s="114">
        <v>45757</v>
      </c>
    </row>
    <row r="130" spans="2:8">
      <c r="B130" s="110" t="s">
        <v>206</v>
      </c>
      <c r="C130" s="112">
        <v>99225</v>
      </c>
      <c r="D130" s="113">
        <v>3</v>
      </c>
      <c r="E130" s="113"/>
      <c r="F130" s="48">
        <v>7.0000000000000007E-2</v>
      </c>
      <c r="H130" s="114">
        <v>45758</v>
      </c>
    </row>
    <row r="131" spans="2:8">
      <c r="B131" s="110" t="s">
        <v>207</v>
      </c>
      <c r="C131" s="112">
        <v>110889</v>
      </c>
      <c r="D131" s="113">
        <v>5</v>
      </c>
      <c r="E131" s="113"/>
      <c r="F131" s="48">
        <v>0.08</v>
      </c>
      <c r="H131" s="114">
        <v>45759</v>
      </c>
    </row>
    <row r="132" spans="2:8">
      <c r="B132" s="110" t="s">
        <v>208</v>
      </c>
      <c r="C132" s="112">
        <v>245025</v>
      </c>
      <c r="D132" s="113">
        <v>5</v>
      </c>
      <c r="E132" s="113"/>
      <c r="F132" s="48">
        <v>0.09</v>
      </c>
      <c r="H132" s="114">
        <v>45760</v>
      </c>
    </row>
    <row r="133" spans="2:8">
      <c r="B133" s="110" t="s">
        <v>209</v>
      </c>
      <c r="C133" s="112">
        <v>22500</v>
      </c>
      <c r="D133" s="113">
        <v>1</v>
      </c>
      <c r="E133" s="113"/>
      <c r="F133" s="48">
        <v>0.1</v>
      </c>
      <c r="H133" s="114">
        <v>45761</v>
      </c>
    </row>
    <row r="134" spans="2:8">
      <c r="B134" s="110" t="s">
        <v>210</v>
      </c>
      <c r="C134" s="112">
        <v>215296</v>
      </c>
      <c r="D134" s="113">
        <v>3</v>
      </c>
      <c r="E134" s="113"/>
      <c r="F134" s="48">
        <v>0.11</v>
      </c>
      <c r="H134" s="114">
        <v>45762</v>
      </c>
    </row>
    <row r="135" spans="2:8">
      <c r="B135" s="110" t="s">
        <v>211</v>
      </c>
      <c r="C135" s="112">
        <v>30625</v>
      </c>
      <c r="D135" s="113">
        <v>1</v>
      </c>
      <c r="E135" s="113"/>
      <c r="F135" s="48">
        <v>0.12</v>
      </c>
      <c r="H135" s="114">
        <v>45763</v>
      </c>
    </row>
    <row r="136" spans="2:8">
      <c r="B136" s="110" t="s">
        <v>212</v>
      </c>
      <c r="C136" s="112">
        <v>85849</v>
      </c>
      <c r="D136" s="113">
        <v>5</v>
      </c>
      <c r="E136" s="113"/>
      <c r="F136" s="48">
        <v>0.21</v>
      </c>
      <c r="H136" s="114">
        <v>45764</v>
      </c>
    </row>
    <row r="137" spans="2:8">
      <c r="B137" s="110" t="s">
        <v>213</v>
      </c>
      <c r="C137" s="112">
        <v>236196</v>
      </c>
      <c r="D137" s="113">
        <v>1</v>
      </c>
      <c r="E137" s="113"/>
      <c r="F137" s="48">
        <v>0.22</v>
      </c>
      <c r="H137" s="114">
        <v>45765</v>
      </c>
    </row>
    <row r="138" spans="2:8">
      <c r="B138" s="110" t="s">
        <v>214</v>
      </c>
      <c r="C138" s="112">
        <v>52900</v>
      </c>
      <c r="D138" s="113">
        <v>1</v>
      </c>
      <c r="E138" s="113"/>
      <c r="F138" s="48">
        <v>0.23</v>
      </c>
      <c r="H138" s="114">
        <v>45766</v>
      </c>
    </row>
    <row r="139" spans="2:8">
      <c r="B139" s="110" t="s">
        <v>215</v>
      </c>
      <c r="C139" s="112">
        <v>240100</v>
      </c>
      <c r="D139" s="113">
        <v>3</v>
      </c>
      <c r="E139" s="113"/>
      <c r="F139" s="48">
        <v>0.24</v>
      </c>
      <c r="H139" s="114">
        <v>45767</v>
      </c>
    </row>
    <row r="140" spans="2:8">
      <c r="B140" s="110" t="s">
        <v>216</v>
      </c>
      <c r="C140" s="112">
        <v>141376</v>
      </c>
      <c r="D140" s="113">
        <v>5</v>
      </c>
      <c r="E140" s="113"/>
      <c r="F140" s="48">
        <v>0.25</v>
      </c>
      <c r="H140" s="114">
        <v>45768</v>
      </c>
    </row>
    <row r="141" spans="2:8">
      <c r="H141" s="44"/>
    </row>
    <row r="142" spans="2:8">
      <c r="H142" s="44"/>
    </row>
    <row r="143" spans="2:8">
      <c r="H143" s="44"/>
    </row>
    <row r="144" spans="2:8">
      <c r="H144" s="44"/>
    </row>
    <row r="145" spans="8:8">
      <c r="H145" s="44"/>
    </row>
    <row r="146" spans="8:8">
      <c r="H146" s="44"/>
    </row>
    <row r="147" spans="8:8">
      <c r="H147" s="44"/>
    </row>
    <row r="148" spans="8:8">
      <c r="H148" s="44"/>
    </row>
    <row r="149" spans="8:8">
      <c r="H149" s="44"/>
    </row>
  </sheetData>
  <phoneticPr fontId="5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139C2-5298-4D88-9FF4-C42BA0F4A2DC}">
  <dimension ref="A1:E17"/>
  <sheetViews>
    <sheetView workbookViewId="0">
      <selection activeCell="B2" sqref="B2"/>
    </sheetView>
  </sheetViews>
  <sheetFormatPr defaultRowHeight="14.45"/>
  <cols>
    <col min="1" max="1" width="28.28515625" customWidth="1"/>
    <col min="2" max="2" width="16.85546875" customWidth="1"/>
    <col min="4" max="5" width="10.5703125" customWidth="1"/>
  </cols>
  <sheetData>
    <row r="1" spans="1:5">
      <c r="A1" s="1" t="s">
        <v>217</v>
      </c>
      <c r="B1" s="1" t="s">
        <v>218</v>
      </c>
      <c r="C1" s="1" t="s">
        <v>219</v>
      </c>
      <c r="D1" s="1" t="s">
        <v>220</v>
      </c>
      <c r="E1" s="1" t="s">
        <v>128</v>
      </c>
    </row>
    <row r="2" spans="1:5">
      <c r="A2" t="s">
        <v>221</v>
      </c>
      <c r="B2">
        <v>1000000</v>
      </c>
      <c r="C2">
        <v>0.9</v>
      </c>
      <c r="D2">
        <v>9.8000000000000004E-2</v>
      </c>
      <c r="E2" s="44">
        <v>45463</v>
      </c>
    </row>
    <row r="16" spans="1:5">
      <c r="A16" s="45" t="s">
        <v>217</v>
      </c>
      <c r="B16" s="45" t="s">
        <v>218</v>
      </c>
      <c r="C16" s="45" t="s">
        <v>219</v>
      </c>
      <c r="D16" s="45" t="s">
        <v>220</v>
      </c>
      <c r="E16" s="45" t="s">
        <v>128</v>
      </c>
    </row>
    <row r="17" spans="1:5">
      <c r="A17" s="46" t="s">
        <v>221</v>
      </c>
      <c r="B17" s="47">
        <v>1000000</v>
      </c>
      <c r="C17" s="48">
        <v>0.9</v>
      </c>
      <c r="D17" s="49">
        <v>9.8764599999999994E-2</v>
      </c>
      <c r="E17" s="44">
        <v>45463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59AD1-8D26-4A40-A199-762B4E540236}">
  <dimension ref="A2:H74"/>
  <sheetViews>
    <sheetView workbookViewId="0">
      <selection activeCell="A3" sqref="A3"/>
    </sheetView>
  </sheetViews>
  <sheetFormatPr defaultRowHeight="14.45"/>
  <cols>
    <col min="1" max="1" width="15.42578125" customWidth="1"/>
    <col min="2" max="2" width="12.42578125" customWidth="1"/>
    <col min="3" max="3" width="12.5703125" customWidth="1"/>
    <col min="4" max="4" width="15.140625" customWidth="1"/>
    <col min="5" max="5" width="15.42578125" customWidth="1"/>
    <col min="6" max="6" width="15.28515625" customWidth="1"/>
    <col min="7" max="7" width="11.140625" customWidth="1"/>
    <col min="8" max="8" width="11.42578125" customWidth="1"/>
  </cols>
  <sheetData>
    <row r="2" spans="1:6">
      <c r="A2" t="s">
        <v>222</v>
      </c>
    </row>
    <row r="3" spans="1:6">
      <c r="A3" t="s">
        <v>223</v>
      </c>
      <c r="B3" t="s">
        <v>224</v>
      </c>
      <c r="C3" t="s">
        <v>225</v>
      </c>
      <c r="D3" t="s">
        <v>226</v>
      </c>
      <c r="E3" t="s">
        <v>227</v>
      </c>
      <c r="F3" t="s">
        <v>228</v>
      </c>
    </row>
    <row r="4" spans="1:6">
      <c r="A4" t="s">
        <v>229</v>
      </c>
      <c r="B4">
        <v>50000</v>
      </c>
      <c r="C4">
        <v>31121</v>
      </c>
      <c r="D4" s="43" t="s">
        <v>230</v>
      </c>
      <c r="E4">
        <v>45383</v>
      </c>
      <c r="F4">
        <v>0.02</v>
      </c>
    </row>
    <row r="5" spans="1:6">
      <c r="A5" t="s">
        <v>231</v>
      </c>
      <c r="B5">
        <v>55000</v>
      </c>
      <c r="C5">
        <v>33076</v>
      </c>
      <c r="D5" t="s">
        <v>232</v>
      </c>
      <c r="E5">
        <v>45385</v>
      </c>
      <c r="F5">
        <v>1.9E-2</v>
      </c>
    </row>
    <row r="6" spans="1:6">
      <c r="A6" t="s">
        <v>233</v>
      </c>
      <c r="B6">
        <v>60000</v>
      </c>
      <c r="C6">
        <v>30265</v>
      </c>
      <c r="D6" t="s">
        <v>234</v>
      </c>
      <c r="E6">
        <v>45387</v>
      </c>
      <c r="F6">
        <v>1.7999999999999999E-2</v>
      </c>
    </row>
    <row r="7" spans="1:6">
      <c r="A7" t="s">
        <v>235</v>
      </c>
      <c r="B7">
        <v>48000</v>
      </c>
      <c r="C7">
        <v>32238</v>
      </c>
      <c r="D7" t="s">
        <v>236</v>
      </c>
      <c r="E7">
        <v>45389</v>
      </c>
      <c r="F7">
        <v>1.7000000000000001E-2</v>
      </c>
    </row>
    <row r="8" spans="1:6">
      <c r="A8" t="s">
        <v>237</v>
      </c>
      <c r="B8">
        <v>52000</v>
      </c>
      <c r="C8">
        <v>34230</v>
      </c>
      <c r="D8" t="s">
        <v>238</v>
      </c>
      <c r="E8">
        <v>45391</v>
      </c>
      <c r="F8">
        <v>1.6E-2</v>
      </c>
    </row>
    <row r="9" spans="1:6">
      <c r="A9" t="s">
        <v>239</v>
      </c>
      <c r="B9">
        <v>58000</v>
      </c>
      <c r="C9">
        <v>29585</v>
      </c>
      <c r="D9" t="s">
        <v>240</v>
      </c>
      <c r="E9">
        <v>45393</v>
      </c>
      <c r="F9">
        <v>1.4999999999999999E-2</v>
      </c>
    </row>
    <row r="10" spans="1:6">
      <c r="A10" t="s">
        <v>241</v>
      </c>
      <c r="B10">
        <v>56000</v>
      </c>
      <c r="C10">
        <v>31953</v>
      </c>
      <c r="D10" t="s">
        <v>242</v>
      </c>
      <c r="E10">
        <v>45395</v>
      </c>
      <c r="F10">
        <v>1.4E-2</v>
      </c>
    </row>
    <row r="11" spans="1:6">
      <c r="A11" t="s">
        <v>243</v>
      </c>
      <c r="B11">
        <v>53000</v>
      </c>
      <c r="C11">
        <v>34744</v>
      </c>
      <c r="D11" t="s">
        <v>244</v>
      </c>
      <c r="E11">
        <v>45397</v>
      </c>
      <c r="F11">
        <v>1.2999999999999999E-2</v>
      </c>
    </row>
    <row r="12" spans="1:6">
      <c r="A12" t="s">
        <v>245</v>
      </c>
      <c r="B12">
        <v>62000</v>
      </c>
      <c r="C12">
        <v>30914</v>
      </c>
      <c r="D12" t="s">
        <v>246</v>
      </c>
      <c r="E12">
        <v>45399</v>
      </c>
      <c r="F12">
        <v>1.2E-2</v>
      </c>
    </row>
    <row r="13" spans="1:6">
      <c r="A13" t="s">
        <v>247</v>
      </c>
      <c r="B13">
        <v>47000</v>
      </c>
      <c r="C13">
        <v>33370</v>
      </c>
      <c r="D13" t="s">
        <v>248</v>
      </c>
      <c r="E13">
        <v>45401</v>
      </c>
      <c r="F13">
        <v>1.0999999999999999E-2</v>
      </c>
    </row>
    <row r="14" spans="1:6">
      <c r="A14" t="s">
        <v>249</v>
      </c>
      <c r="B14">
        <v>54000</v>
      </c>
      <c r="C14">
        <v>30597</v>
      </c>
      <c r="D14" t="s">
        <v>250</v>
      </c>
      <c r="E14">
        <v>45403</v>
      </c>
      <c r="F14">
        <v>0.01</v>
      </c>
    </row>
    <row r="15" spans="1:6">
      <c r="A15" t="s">
        <v>251</v>
      </c>
      <c r="B15">
        <v>51000</v>
      </c>
      <c r="C15">
        <v>31658</v>
      </c>
      <c r="D15" t="s">
        <v>252</v>
      </c>
      <c r="E15">
        <v>45405</v>
      </c>
      <c r="F15">
        <v>8.9999999999999993E-3</v>
      </c>
    </row>
    <row r="16" spans="1:6">
      <c r="A16" t="s">
        <v>253</v>
      </c>
      <c r="B16">
        <v>59000</v>
      </c>
      <c r="C16">
        <v>32567</v>
      </c>
      <c r="D16" t="s">
        <v>254</v>
      </c>
      <c r="E16">
        <v>45407</v>
      </c>
      <c r="F16">
        <v>8.0000000000000002E-3</v>
      </c>
    </row>
    <row r="17" spans="1:6">
      <c r="A17" t="s">
        <v>255</v>
      </c>
      <c r="B17">
        <v>49000</v>
      </c>
      <c r="C17">
        <v>29784</v>
      </c>
      <c r="D17" t="s">
        <v>256</v>
      </c>
      <c r="E17">
        <v>45409</v>
      </c>
      <c r="F17">
        <v>7.0000000000000001E-3</v>
      </c>
    </row>
    <row r="18" spans="1:6">
      <c r="A18" t="s">
        <v>257</v>
      </c>
      <c r="B18">
        <v>57000</v>
      </c>
      <c r="C18">
        <v>30792</v>
      </c>
      <c r="D18" t="s">
        <v>258</v>
      </c>
      <c r="E18">
        <v>45411</v>
      </c>
      <c r="F18">
        <v>6.0000000000000001E-3</v>
      </c>
    </row>
    <row r="19" spans="1:6">
      <c r="A19" t="s">
        <v>259</v>
      </c>
      <c r="B19">
        <v>46000</v>
      </c>
      <c r="C19">
        <v>33936</v>
      </c>
      <c r="D19" t="s">
        <v>260</v>
      </c>
      <c r="E19">
        <v>45413</v>
      </c>
      <c r="F19">
        <v>5.0000000000000001E-3</v>
      </c>
    </row>
    <row r="20" spans="1:6">
      <c r="A20" t="s">
        <v>261</v>
      </c>
      <c r="B20">
        <v>63000</v>
      </c>
      <c r="C20">
        <v>32147</v>
      </c>
      <c r="D20" t="s">
        <v>262</v>
      </c>
      <c r="E20">
        <v>45415</v>
      </c>
      <c r="F20">
        <v>4.0000000000000001E-3</v>
      </c>
    </row>
    <row r="21" spans="1:6">
      <c r="A21" t="s">
        <v>263</v>
      </c>
      <c r="B21">
        <v>50000</v>
      </c>
      <c r="C21">
        <v>31844</v>
      </c>
      <c r="D21" t="s">
        <v>264</v>
      </c>
      <c r="E21">
        <v>45417</v>
      </c>
      <c r="F21">
        <v>3.0000000000000001E-3</v>
      </c>
    </row>
    <row r="22" spans="1:6">
      <c r="A22" t="s">
        <v>265</v>
      </c>
      <c r="B22">
        <v>61000</v>
      </c>
      <c r="C22">
        <v>34502</v>
      </c>
      <c r="D22" t="s">
        <v>266</v>
      </c>
      <c r="E22">
        <v>45419</v>
      </c>
      <c r="F22">
        <v>2E-3</v>
      </c>
    </row>
    <row r="23" spans="1:6">
      <c r="A23" t="s">
        <v>267</v>
      </c>
      <c r="B23">
        <v>48000</v>
      </c>
      <c r="C23">
        <v>29476</v>
      </c>
      <c r="D23" t="s">
        <v>268</v>
      </c>
      <c r="E23">
        <v>45421</v>
      </c>
      <c r="F23">
        <v>1E-3</v>
      </c>
    </row>
    <row r="24" spans="1:6">
      <c r="A24" t="s">
        <v>269</v>
      </c>
      <c r="B24">
        <v>55000</v>
      </c>
      <c r="C24">
        <v>31405</v>
      </c>
      <c r="D24" t="s">
        <v>240</v>
      </c>
      <c r="E24">
        <v>45423</v>
      </c>
      <c r="F24">
        <v>0</v>
      </c>
    </row>
    <row r="25" spans="1:6">
      <c r="A25" t="s">
        <v>270</v>
      </c>
      <c r="B25">
        <v>52000</v>
      </c>
      <c r="C25">
        <v>32982</v>
      </c>
      <c r="D25" t="s">
        <v>271</v>
      </c>
      <c r="E25">
        <v>45425</v>
      </c>
      <c r="F25">
        <v>3.0000000000000001E-3</v>
      </c>
    </row>
    <row r="26" spans="1:6">
      <c r="A26" t="s">
        <v>272</v>
      </c>
      <c r="B26">
        <v>58000</v>
      </c>
      <c r="C26">
        <v>30535</v>
      </c>
      <c r="D26" t="s">
        <v>234</v>
      </c>
      <c r="E26">
        <v>45427</v>
      </c>
      <c r="F26">
        <v>4.0000000000000001E-3</v>
      </c>
    </row>
    <row r="27" spans="1:6">
      <c r="A27" t="s">
        <v>273</v>
      </c>
      <c r="B27">
        <v>53000</v>
      </c>
      <c r="C27">
        <v>31562</v>
      </c>
      <c r="D27" t="s">
        <v>232</v>
      </c>
      <c r="E27">
        <v>45429</v>
      </c>
      <c r="F27">
        <v>3.0000000000000001E-3</v>
      </c>
    </row>
    <row r="28" spans="1:6">
      <c r="A28" t="s">
        <v>274</v>
      </c>
      <c r="B28">
        <v>56000</v>
      </c>
      <c r="C28">
        <v>32806</v>
      </c>
      <c r="D28" t="s">
        <v>275</v>
      </c>
      <c r="E28">
        <v>45431</v>
      </c>
      <c r="F28">
        <v>-4.0000000000000001E-3</v>
      </c>
    </row>
    <row r="29" spans="1:6">
      <c r="A29" t="s">
        <v>276</v>
      </c>
      <c r="B29">
        <v>49000</v>
      </c>
      <c r="C29">
        <v>30028</v>
      </c>
      <c r="D29" t="s">
        <v>277</v>
      </c>
      <c r="E29">
        <v>45433</v>
      </c>
      <c r="F29">
        <v>5.0000000000000001E-3</v>
      </c>
    </row>
    <row r="30" spans="1:6">
      <c r="A30" t="s">
        <v>278</v>
      </c>
      <c r="B30">
        <v>60000</v>
      </c>
      <c r="C30">
        <v>34152</v>
      </c>
      <c r="D30" t="s">
        <v>236</v>
      </c>
      <c r="E30">
        <v>45435</v>
      </c>
      <c r="F30">
        <v>6.0000000000000001E-3</v>
      </c>
    </row>
    <row r="31" spans="1:6">
      <c r="A31" t="s">
        <v>279</v>
      </c>
      <c r="B31">
        <v>47000</v>
      </c>
      <c r="C31">
        <v>29899</v>
      </c>
      <c r="D31" t="s">
        <v>246</v>
      </c>
      <c r="E31">
        <v>45437</v>
      </c>
      <c r="F31">
        <v>7.0000000000000001E-3</v>
      </c>
    </row>
    <row r="32" spans="1:6">
      <c r="A32" t="s">
        <v>280</v>
      </c>
      <c r="B32">
        <v>62000</v>
      </c>
      <c r="C32">
        <v>30726</v>
      </c>
      <c r="D32" t="s">
        <v>250</v>
      </c>
      <c r="E32">
        <v>45439</v>
      </c>
      <c r="F32">
        <v>8.0000000000000002E-3</v>
      </c>
    </row>
    <row r="43" spans="1:8">
      <c r="H43" s="44"/>
    </row>
    <row r="44" spans="1:8">
      <c r="A44" s="50" t="s">
        <v>222</v>
      </c>
      <c r="B44" s="50"/>
      <c r="C44" s="50"/>
      <c r="D44" s="50"/>
      <c r="E44" s="50"/>
      <c r="F44" s="50"/>
    </row>
    <row r="45" spans="1:8">
      <c r="A45" t="s">
        <v>223</v>
      </c>
      <c r="B45" t="s">
        <v>224</v>
      </c>
      <c r="C45" t="s">
        <v>225</v>
      </c>
      <c r="D45" t="s">
        <v>226</v>
      </c>
      <c r="E45" t="s">
        <v>227</v>
      </c>
      <c r="F45" t="s">
        <v>228</v>
      </c>
    </row>
    <row r="46" spans="1:8">
      <c r="A46" t="s">
        <v>229</v>
      </c>
      <c r="B46" s="51">
        <v>50000</v>
      </c>
      <c r="C46" s="44">
        <v>31121</v>
      </c>
      <c r="D46" s="43" t="s">
        <v>230</v>
      </c>
      <c r="E46" s="44">
        <v>45383</v>
      </c>
      <c r="F46" s="52">
        <v>0.02</v>
      </c>
    </row>
    <row r="47" spans="1:8">
      <c r="A47" t="s">
        <v>231</v>
      </c>
      <c r="B47" s="51">
        <v>55000</v>
      </c>
      <c r="C47" s="44">
        <v>33076</v>
      </c>
      <c r="D47" t="s">
        <v>232</v>
      </c>
      <c r="E47" s="44">
        <v>45385</v>
      </c>
      <c r="F47" s="52">
        <v>1.9E-2</v>
      </c>
    </row>
    <row r="48" spans="1:8">
      <c r="A48" t="s">
        <v>233</v>
      </c>
      <c r="B48" s="51">
        <v>60000</v>
      </c>
      <c r="C48" s="44">
        <v>30265</v>
      </c>
      <c r="D48" t="s">
        <v>234</v>
      </c>
      <c r="E48" s="44">
        <v>45387</v>
      </c>
      <c r="F48" s="52">
        <v>1.7999999999999999E-2</v>
      </c>
    </row>
    <row r="49" spans="1:6">
      <c r="A49" t="s">
        <v>235</v>
      </c>
      <c r="B49" s="51">
        <v>48000</v>
      </c>
      <c r="C49" s="44">
        <v>32238</v>
      </c>
      <c r="D49" t="s">
        <v>236</v>
      </c>
      <c r="E49" s="44">
        <v>45389</v>
      </c>
      <c r="F49" s="52">
        <v>1.7000000000000001E-2</v>
      </c>
    </row>
    <row r="50" spans="1:6">
      <c r="A50" t="s">
        <v>237</v>
      </c>
      <c r="B50" s="51">
        <v>52000</v>
      </c>
      <c r="C50" s="44">
        <v>34230</v>
      </c>
      <c r="D50" t="s">
        <v>238</v>
      </c>
      <c r="E50" s="44">
        <v>45391</v>
      </c>
      <c r="F50" s="52">
        <v>1.6E-2</v>
      </c>
    </row>
    <row r="51" spans="1:6">
      <c r="A51" t="s">
        <v>239</v>
      </c>
      <c r="B51" s="51">
        <v>58000</v>
      </c>
      <c r="C51" s="44">
        <v>29585</v>
      </c>
      <c r="D51" t="s">
        <v>240</v>
      </c>
      <c r="E51" s="44">
        <v>45393</v>
      </c>
      <c r="F51" s="52">
        <v>1.4999999999999999E-2</v>
      </c>
    </row>
    <row r="52" spans="1:6">
      <c r="A52" t="s">
        <v>241</v>
      </c>
      <c r="B52" s="51">
        <v>56000</v>
      </c>
      <c r="C52" s="44">
        <v>31953</v>
      </c>
      <c r="D52" t="s">
        <v>242</v>
      </c>
      <c r="E52" s="44">
        <v>45395</v>
      </c>
      <c r="F52" s="52">
        <v>1.4E-2</v>
      </c>
    </row>
    <row r="53" spans="1:6">
      <c r="A53" t="s">
        <v>243</v>
      </c>
      <c r="B53" s="51">
        <v>53000</v>
      </c>
      <c r="C53" s="44">
        <v>34744</v>
      </c>
      <c r="D53" t="s">
        <v>244</v>
      </c>
      <c r="E53" s="44">
        <v>45397</v>
      </c>
      <c r="F53" s="52">
        <v>1.2999999999999999E-2</v>
      </c>
    </row>
    <row r="54" spans="1:6">
      <c r="A54" t="s">
        <v>245</v>
      </c>
      <c r="B54" s="51">
        <v>62000</v>
      </c>
      <c r="C54" s="44">
        <v>30914</v>
      </c>
      <c r="D54" t="s">
        <v>246</v>
      </c>
      <c r="E54" s="44">
        <v>45399</v>
      </c>
      <c r="F54" s="52">
        <v>1.2E-2</v>
      </c>
    </row>
    <row r="55" spans="1:6">
      <c r="A55" t="s">
        <v>247</v>
      </c>
      <c r="B55" s="51">
        <v>47000</v>
      </c>
      <c r="C55" s="44">
        <v>33370</v>
      </c>
      <c r="D55" t="s">
        <v>248</v>
      </c>
      <c r="E55" s="44">
        <v>45401</v>
      </c>
      <c r="F55" s="52">
        <v>1.0999999999999999E-2</v>
      </c>
    </row>
    <row r="56" spans="1:6">
      <c r="A56" t="s">
        <v>249</v>
      </c>
      <c r="B56" s="51">
        <v>54000</v>
      </c>
      <c r="C56" s="44">
        <v>30597</v>
      </c>
      <c r="D56" t="s">
        <v>250</v>
      </c>
      <c r="E56" s="44">
        <v>45403</v>
      </c>
      <c r="F56" s="52">
        <v>0.01</v>
      </c>
    </row>
    <row r="57" spans="1:6">
      <c r="A57" t="s">
        <v>251</v>
      </c>
      <c r="B57" s="51">
        <v>51000</v>
      </c>
      <c r="C57" s="44">
        <v>31658</v>
      </c>
      <c r="D57" t="s">
        <v>252</v>
      </c>
      <c r="E57" s="44">
        <v>45405</v>
      </c>
      <c r="F57" s="52">
        <v>8.9999999999999993E-3</v>
      </c>
    </row>
    <row r="58" spans="1:6">
      <c r="A58" t="s">
        <v>253</v>
      </c>
      <c r="B58" s="51">
        <v>59000</v>
      </c>
      <c r="C58" s="44">
        <v>32567</v>
      </c>
      <c r="D58" t="s">
        <v>254</v>
      </c>
      <c r="E58" s="44">
        <v>45407</v>
      </c>
      <c r="F58" s="52">
        <v>8.0000000000000002E-3</v>
      </c>
    </row>
    <row r="59" spans="1:6">
      <c r="A59" t="s">
        <v>255</v>
      </c>
      <c r="B59" s="51">
        <v>49000</v>
      </c>
      <c r="C59" s="44">
        <v>29784</v>
      </c>
      <c r="D59" t="s">
        <v>256</v>
      </c>
      <c r="E59" s="44">
        <v>45409</v>
      </c>
      <c r="F59" s="52">
        <v>7.0000000000000001E-3</v>
      </c>
    </row>
    <row r="60" spans="1:6">
      <c r="A60" t="s">
        <v>257</v>
      </c>
      <c r="B60" s="51">
        <v>57000</v>
      </c>
      <c r="C60" s="44">
        <v>30792</v>
      </c>
      <c r="D60" t="s">
        <v>258</v>
      </c>
      <c r="E60" s="44">
        <v>45411</v>
      </c>
      <c r="F60" s="52">
        <v>6.0000000000000001E-3</v>
      </c>
    </row>
    <row r="61" spans="1:6">
      <c r="A61" t="s">
        <v>259</v>
      </c>
      <c r="B61" s="51">
        <v>46000</v>
      </c>
      <c r="C61" s="44">
        <v>33936</v>
      </c>
      <c r="D61" t="s">
        <v>260</v>
      </c>
      <c r="E61" s="44">
        <v>45413</v>
      </c>
      <c r="F61" s="52">
        <v>5.0000000000000001E-3</v>
      </c>
    </row>
    <row r="62" spans="1:6">
      <c r="A62" t="s">
        <v>261</v>
      </c>
      <c r="B62" s="51">
        <v>63000</v>
      </c>
      <c r="C62" s="44">
        <v>32147</v>
      </c>
      <c r="D62" t="s">
        <v>262</v>
      </c>
      <c r="E62" s="44">
        <v>45415</v>
      </c>
      <c r="F62" s="52">
        <v>4.0000000000000001E-3</v>
      </c>
    </row>
    <row r="63" spans="1:6">
      <c r="A63" t="s">
        <v>263</v>
      </c>
      <c r="B63" s="51">
        <v>50000</v>
      </c>
      <c r="C63" s="44">
        <v>31844</v>
      </c>
      <c r="D63" t="s">
        <v>264</v>
      </c>
      <c r="E63" s="44">
        <v>45417</v>
      </c>
      <c r="F63" s="52">
        <v>3.0000000000000001E-3</v>
      </c>
    </row>
    <row r="64" spans="1:6">
      <c r="A64" t="s">
        <v>265</v>
      </c>
      <c r="B64" s="51">
        <v>61000</v>
      </c>
      <c r="C64" s="44">
        <v>34502</v>
      </c>
      <c r="D64" t="s">
        <v>266</v>
      </c>
      <c r="E64" s="44">
        <v>45419</v>
      </c>
      <c r="F64" s="52">
        <v>2E-3</v>
      </c>
    </row>
    <row r="65" spans="1:6">
      <c r="A65" t="s">
        <v>267</v>
      </c>
      <c r="B65" s="51">
        <v>48000</v>
      </c>
      <c r="C65" s="44">
        <v>29476</v>
      </c>
      <c r="D65" t="s">
        <v>268</v>
      </c>
      <c r="E65" s="44">
        <v>45421</v>
      </c>
      <c r="F65" s="52">
        <v>1E-3</v>
      </c>
    </row>
    <row r="66" spans="1:6">
      <c r="A66" t="s">
        <v>269</v>
      </c>
      <c r="B66" s="51">
        <v>55000</v>
      </c>
      <c r="C66" s="44">
        <v>31405</v>
      </c>
      <c r="D66" t="s">
        <v>240</v>
      </c>
      <c r="E66" s="44">
        <v>45423</v>
      </c>
      <c r="F66" s="52">
        <v>0</v>
      </c>
    </row>
    <row r="67" spans="1:6">
      <c r="A67" t="s">
        <v>270</v>
      </c>
      <c r="B67" s="51">
        <v>52000</v>
      </c>
      <c r="C67" s="44">
        <v>32982</v>
      </c>
      <c r="D67" t="s">
        <v>271</v>
      </c>
      <c r="E67" s="44">
        <v>45425</v>
      </c>
      <c r="F67" s="52">
        <v>3.0000000000000001E-3</v>
      </c>
    </row>
    <row r="68" spans="1:6">
      <c r="A68" t="s">
        <v>272</v>
      </c>
      <c r="B68" s="51">
        <v>58000</v>
      </c>
      <c r="C68" s="44">
        <v>30535</v>
      </c>
      <c r="D68" t="s">
        <v>234</v>
      </c>
      <c r="E68" s="44">
        <v>45427</v>
      </c>
      <c r="F68" s="52">
        <v>4.0000000000000001E-3</v>
      </c>
    </row>
    <row r="69" spans="1:6">
      <c r="A69" t="s">
        <v>273</v>
      </c>
      <c r="B69" s="51">
        <v>53000</v>
      </c>
      <c r="C69" s="44">
        <v>31562</v>
      </c>
      <c r="D69" t="s">
        <v>232</v>
      </c>
      <c r="E69" s="44">
        <v>45429</v>
      </c>
      <c r="F69" s="52">
        <v>3.0000000000000001E-3</v>
      </c>
    </row>
    <row r="70" spans="1:6">
      <c r="A70" t="s">
        <v>274</v>
      </c>
      <c r="B70" s="51">
        <v>56000</v>
      </c>
      <c r="C70" s="44">
        <v>32806</v>
      </c>
      <c r="D70" t="s">
        <v>275</v>
      </c>
      <c r="E70" s="44">
        <v>45431</v>
      </c>
      <c r="F70" s="52">
        <v>-4.0000000000000001E-3</v>
      </c>
    </row>
    <row r="71" spans="1:6">
      <c r="A71" t="s">
        <v>276</v>
      </c>
      <c r="B71" s="51">
        <v>49000</v>
      </c>
      <c r="C71" s="44">
        <v>30028</v>
      </c>
      <c r="D71" t="s">
        <v>277</v>
      </c>
      <c r="E71" s="44">
        <v>45433</v>
      </c>
      <c r="F71" s="52">
        <v>5.0000000000000001E-3</v>
      </c>
    </row>
    <row r="72" spans="1:6">
      <c r="A72" t="s">
        <v>278</v>
      </c>
      <c r="B72" s="51">
        <v>60000</v>
      </c>
      <c r="C72" s="44">
        <v>34152</v>
      </c>
      <c r="D72" t="s">
        <v>236</v>
      </c>
      <c r="E72" s="44">
        <v>45435</v>
      </c>
      <c r="F72" s="52">
        <v>6.0000000000000001E-3</v>
      </c>
    </row>
    <row r="73" spans="1:6">
      <c r="A73" t="s">
        <v>279</v>
      </c>
      <c r="B73" s="51">
        <v>47000</v>
      </c>
      <c r="C73" s="44">
        <v>29899</v>
      </c>
      <c r="D73" t="s">
        <v>246</v>
      </c>
      <c r="E73" s="44">
        <v>45437</v>
      </c>
      <c r="F73" s="52">
        <v>7.0000000000000001E-3</v>
      </c>
    </row>
    <row r="74" spans="1:6">
      <c r="A74" t="s">
        <v>280</v>
      </c>
      <c r="B74" s="51">
        <v>62000</v>
      </c>
      <c r="C74" s="44">
        <v>30726</v>
      </c>
      <c r="D74" t="s">
        <v>250</v>
      </c>
      <c r="E74" s="44">
        <v>45439</v>
      </c>
      <c r="F74" s="52">
        <v>8.0000000000000002E-3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FF805-9A55-4F6D-AA5B-23286E8EF6E3}">
  <sheetPr>
    <tabColor rgb="FFD1B2E8"/>
  </sheetPr>
  <dimension ref="A2:Q30"/>
  <sheetViews>
    <sheetView workbookViewId="0">
      <selection activeCell="P8" sqref="P8"/>
    </sheetView>
  </sheetViews>
  <sheetFormatPr defaultRowHeight="14.45"/>
  <cols>
    <col min="1" max="1" width="10.7109375" customWidth="1"/>
    <col min="9" max="9" width="29.5703125" customWidth="1"/>
    <col min="11" max="11" width="16" customWidth="1"/>
    <col min="12" max="12" width="9.28515625" customWidth="1"/>
    <col min="13" max="13" width="9.7109375" customWidth="1"/>
    <col min="14" max="14" width="12.7109375" customWidth="1"/>
    <col min="15" max="15" width="10.42578125" customWidth="1"/>
  </cols>
  <sheetData>
    <row r="2" spans="1:17">
      <c r="B2" t="s">
        <v>281</v>
      </c>
      <c r="C2" t="s">
        <v>282</v>
      </c>
      <c r="K2" s="53"/>
      <c r="L2" s="53" t="s">
        <v>85</v>
      </c>
      <c r="M2" s="53" t="s">
        <v>86</v>
      </c>
      <c r="N2" s="53" t="s">
        <v>87</v>
      </c>
      <c r="O2" s="53" t="s">
        <v>88</v>
      </c>
      <c r="P2" s="53" t="s">
        <v>89</v>
      </c>
      <c r="Q2" s="53" t="s">
        <v>90</v>
      </c>
    </row>
    <row r="3" spans="1:17" ht="15">
      <c r="A3" s="2" t="s">
        <v>85</v>
      </c>
      <c r="B3" s="2">
        <v>10</v>
      </c>
      <c r="C3">
        <v>5</v>
      </c>
      <c r="I3" s="26" t="s">
        <v>283</v>
      </c>
      <c r="K3" s="54" t="s">
        <v>91</v>
      </c>
      <c r="L3" s="54">
        <v>5</v>
      </c>
      <c r="M3" s="54">
        <v>5</v>
      </c>
      <c r="N3" s="54">
        <v>2</v>
      </c>
      <c r="O3" s="54">
        <v>7</v>
      </c>
      <c r="P3" s="54">
        <v>5</v>
      </c>
      <c r="Q3" s="54">
        <f>SUM(L3:P3)</f>
        <v>24</v>
      </c>
    </row>
    <row r="4" spans="1:17" ht="15">
      <c r="A4" s="2"/>
      <c r="B4" s="2">
        <v>12</v>
      </c>
      <c r="C4">
        <v>7</v>
      </c>
      <c r="I4" s="26" t="s">
        <v>284</v>
      </c>
      <c r="K4" s="55" t="s">
        <v>92</v>
      </c>
      <c r="L4" s="55">
        <v>2</v>
      </c>
      <c r="M4" s="55">
        <v>2</v>
      </c>
      <c r="N4" s="55">
        <v>5</v>
      </c>
      <c r="O4" s="55">
        <v>8</v>
      </c>
      <c r="P4" s="55">
        <v>4</v>
      </c>
      <c r="Q4" s="54">
        <f t="shared" ref="Q4:Q7" si="0">SUM(L4:P4)</f>
        <v>21</v>
      </c>
    </row>
    <row r="5" spans="1:17" ht="15">
      <c r="A5" s="2"/>
      <c r="B5" s="2">
        <v>14</v>
      </c>
      <c r="C5">
        <v>9</v>
      </c>
      <c r="I5" s="26" t="s">
        <v>285</v>
      </c>
      <c r="K5" s="54" t="s">
        <v>93</v>
      </c>
      <c r="L5" s="54">
        <v>1</v>
      </c>
      <c r="M5" s="54">
        <v>3</v>
      </c>
      <c r="N5" s="54">
        <v>2</v>
      </c>
      <c r="O5" s="54">
        <v>9</v>
      </c>
      <c r="P5" s="54">
        <v>6</v>
      </c>
      <c r="Q5" s="54">
        <f t="shared" si="0"/>
        <v>21</v>
      </c>
    </row>
    <row r="6" spans="1:17" ht="15">
      <c r="A6" s="2"/>
      <c r="B6" s="2">
        <v>16</v>
      </c>
      <c r="C6">
        <v>11</v>
      </c>
      <c r="I6" s="26" t="s">
        <v>286</v>
      </c>
      <c r="K6" s="55" t="s">
        <v>94</v>
      </c>
      <c r="L6" s="55">
        <v>2</v>
      </c>
      <c r="M6" s="55">
        <v>8</v>
      </c>
      <c r="N6" s="55">
        <v>3</v>
      </c>
      <c r="O6" s="55">
        <v>9</v>
      </c>
      <c r="P6" s="55">
        <v>9</v>
      </c>
      <c r="Q6" s="54">
        <f t="shared" si="0"/>
        <v>31</v>
      </c>
    </row>
    <row r="7" spans="1:17" ht="15.6" thickBot="1">
      <c r="A7" s="2"/>
      <c r="B7" s="2">
        <v>18</v>
      </c>
      <c r="C7">
        <v>13</v>
      </c>
      <c r="I7" s="26" t="s">
        <v>287</v>
      </c>
      <c r="K7" s="54" t="s">
        <v>288</v>
      </c>
      <c r="L7" s="54">
        <v>1</v>
      </c>
      <c r="M7" s="54">
        <v>3</v>
      </c>
      <c r="N7" s="54">
        <v>2</v>
      </c>
      <c r="O7" s="54">
        <v>9</v>
      </c>
      <c r="P7" s="54">
        <v>6</v>
      </c>
      <c r="Q7" s="54">
        <f t="shared" si="0"/>
        <v>21</v>
      </c>
    </row>
    <row r="8" spans="1:17" ht="15.6" thickTop="1">
      <c r="A8" s="2"/>
      <c r="B8" s="2">
        <v>20</v>
      </c>
      <c r="C8">
        <v>15</v>
      </c>
      <c r="I8" s="26" t="s">
        <v>289</v>
      </c>
      <c r="K8" s="56" t="s">
        <v>90</v>
      </c>
      <c r="L8" s="56">
        <f t="shared" ref="L8:Q8" si="1">SUM(L3:L7)</f>
        <v>11</v>
      </c>
      <c r="M8" s="56">
        <f t="shared" si="1"/>
        <v>21</v>
      </c>
      <c r="N8" s="56">
        <f t="shared" si="1"/>
        <v>14</v>
      </c>
      <c r="O8" s="56">
        <f t="shared" si="1"/>
        <v>42</v>
      </c>
      <c r="P8" s="56">
        <f t="shared" si="1"/>
        <v>30</v>
      </c>
      <c r="Q8" s="56">
        <f t="shared" si="1"/>
        <v>118</v>
      </c>
    </row>
    <row r="9" spans="1:17" ht="15">
      <c r="A9" s="2"/>
      <c r="B9" s="2">
        <v>22</v>
      </c>
      <c r="C9">
        <v>17</v>
      </c>
      <c r="I9" s="26" t="s">
        <v>290</v>
      </c>
    </row>
    <row r="10" spans="1:17" ht="15">
      <c r="A10" s="2"/>
      <c r="B10" s="2"/>
      <c r="I10" s="26" t="s">
        <v>291</v>
      </c>
    </row>
    <row r="11" spans="1:17" ht="15.6">
      <c r="A11" s="2"/>
      <c r="B11" s="2"/>
      <c r="I11" s="57" t="s">
        <v>292</v>
      </c>
    </row>
    <row r="12" spans="1:17">
      <c r="A12" s="2"/>
      <c r="B12" s="2"/>
      <c r="K12" t="s">
        <v>293</v>
      </c>
    </row>
    <row r="13" spans="1:17">
      <c r="A13" s="2"/>
      <c r="B13" s="2"/>
    </row>
    <row r="14" spans="1:17">
      <c r="A14" s="2" t="s">
        <v>294</v>
      </c>
      <c r="B14" s="2" t="s">
        <v>295</v>
      </c>
      <c r="C14">
        <v>10</v>
      </c>
    </row>
    <row r="15" spans="1:17">
      <c r="A15" s="2"/>
      <c r="B15" s="2"/>
      <c r="C15">
        <v>20</v>
      </c>
    </row>
    <row r="16" spans="1:17">
      <c r="A16" s="2"/>
      <c r="B16" s="2"/>
    </row>
    <row r="17" spans="1:11">
      <c r="A17" s="2"/>
      <c r="B17" s="2"/>
    </row>
    <row r="18" spans="1:11">
      <c r="A18" s="2"/>
      <c r="B18" s="2"/>
    </row>
    <row r="21" spans="1:11">
      <c r="K21" t="s">
        <v>296</v>
      </c>
    </row>
    <row r="30" spans="1:11">
      <c r="K30" t="s">
        <v>297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B3217-EF37-41F5-B89A-20242A487AE9}">
  <dimension ref="A1:D40"/>
  <sheetViews>
    <sheetView workbookViewId="0">
      <selection activeCell="M28" sqref="M28"/>
    </sheetView>
  </sheetViews>
  <sheetFormatPr defaultRowHeight="14.45"/>
  <cols>
    <col min="1" max="1" width="7.7109375" customWidth="1"/>
    <col min="2" max="2" width="13.28515625" customWidth="1"/>
    <col min="3" max="3" width="10.140625" customWidth="1"/>
    <col min="4" max="4" width="8.28515625" customWidth="1"/>
  </cols>
  <sheetData>
    <row r="1" spans="1:4" ht="16.149999999999999" thickBot="1">
      <c r="A1" s="58" t="s">
        <v>298</v>
      </c>
      <c r="B1" s="58" t="s">
        <v>299</v>
      </c>
      <c r="C1" s="58" t="s">
        <v>300</v>
      </c>
      <c r="D1" s="58" t="s">
        <v>301</v>
      </c>
    </row>
    <row r="2" spans="1:4" ht="15" thickTop="1">
      <c r="A2" t="s">
        <v>85</v>
      </c>
      <c r="B2" t="s">
        <v>85</v>
      </c>
      <c r="C2" t="s">
        <v>302</v>
      </c>
      <c r="D2">
        <v>10</v>
      </c>
    </row>
    <row r="3" spans="1:4">
      <c r="D3">
        <v>15</v>
      </c>
    </row>
    <row r="21" spans="1:4" ht="16.149999999999999" thickBot="1">
      <c r="A21" s="58" t="s">
        <v>298</v>
      </c>
      <c r="B21" s="58" t="s">
        <v>299</v>
      </c>
      <c r="C21" s="58" t="s">
        <v>300</v>
      </c>
      <c r="D21" s="58" t="s">
        <v>301</v>
      </c>
    </row>
    <row r="22" spans="1:4" ht="15" thickTop="1">
      <c r="A22" t="s">
        <v>85</v>
      </c>
      <c r="B22" t="s">
        <v>85</v>
      </c>
      <c r="C22" t="s">
        <v>302</v>
      </c>
      <c r="D22">
        <v>10</v>
      </c>
    </row>
    <row r="23" spans="1:4">
      <c r="A23" t="s">
        <v>86</v>
      </c>
      <c r="B23" t="s">
        <v>86</v>
      </c>
      <c r="C23" t="s">
        <v>303</v>
      </c>
      <c r="D23">
        <v>15</v>
      </c>
    </row>
    <row r="24" spans="1:4">
      <c r="A24" t="s">
        <v>87</v>
      </c>
      <c r="B24" t="s">
        <v>87</v>
      </c>
      <c r="C24" t="s">
        <v>304</v>
      </c>
      <c r="D24">
        <v>20</v>
      </c>
    </row>
    <row r="25" spans="1:4">
      <c r="A25" t="s">
        <v>88</v>
      </c>
      <c r="B25" t="s">
        <v>88</v>
      </c>
      <c r="C25" t="s">
        <v>305</v>
      </c>
      <c r="D25">
        <v>25</v>
      </c>
    </row>
    <row r="26" spans="1:4">
      <c r="A26" t="s">
        <v>89</v>
      </c>
      <c r="B26" t="s">
        <v>89</v>
      </c>
      <c r="C26" t="s">
        <v>306</v>
      </c>
      <c r="D26">
        <v>30</v>
      </c>
    </row>
    <row r="27" spans="1:4">
      <c r="A27" t="s">
        <v>307</v>
      </c>
      <c r="B27" t="s">
        <v>85</v>
      </c>
      <c r="C27" t="s">
        <v>308</v>
      </c>
      <c r="D27">
        <v>35</v>
      </c>
    </row>
    <row r="28" spans="1:4">
      <c r="A28" t="s">
        <v>309</v>
      </c>
      <c r="B28" t="s">
        <v>86</v>
      </c>
      <c r="C28" t="s">
        <v>310</v>
      </c>
      <c r="D28">
        <v>40</v>
      </c>
    </row>
    <row r="29" spans="1:4">
      <c r="A29" t="s">
        <v>85</v>
      </c>
      <c r="B29" t="s">
        <v>87</v>
      </c>
      <c r="C29" t="s">
        <v>311</v>
      </c>
      <c r="D29">
        <v>45</v>
      </c>
    </row>
    <row r="30" spans="1:4">
      <c r="A30" t="s">
        <v>86</v>
      </c>
      <c r="B30" t="s">
        <v>88</v>
      </c>
      <c r="C30" t="s">
        <v>312</v>
      </c>
      <c r="D30">
        <v>50</v>
      </c>
    </row>
    <row r="31" spans="1:4">
      <c r="A31" t="s">
        <v>87</v>
      </c>
      <c r="B31" t="s">
        <v>89</v>
      </c>
      <c r="C31" t="s">
        <v>313</v>
      </c>
      <c r="D31">
        <v>55</v>
      </c>
    </row>
    <row r="32" spans="1:4">
      <c r="A32" t="s">
        <v>88</v>
      </c>
      <c r="B32" t="s">
        <v>85</v>
      </c>
      <c r="C32" t="s">
        <v>314</v>
      </c>
      <c r="D32">
        <v>60</v>
      </c>
    </row>
    <row r="33" spans="1:4">
      <c r="A33" t="s">
        <v>89</v>
      </c>
      <c r="B33" t="s">
        <v>86</v>
      </c>
      <c r="C33" t="s">
        <v>315</v>
      </c>
      <c r="D33">
        <v>65</v>
      </c>
    </row>
    <row r="34" spans="1:4">
      <c r="A34" t="s">
        <v>307</v>
      </c>
      <c r="B34" t="s">
        <v>87</v>
      </c>
      <c r="D34">
        <v>70</v>
      </c>
    </row>
    <row r="35" spans="1:4">
      <c r="A35" t="s">
        <v>309</v>
      </c>
      <c r="B35" t="s">
        <v>88</v>
      </c>
      <c r="D35">
        <v>75</v>
      </c>
    </row>
    <row r="36" spans="1:4">
      <c r="A36" t="s">
        <v>85</v>
      </c>
      <c r="B36" t="s">
        <v>89</v>
      </c>
      <c r="D36">
        <v>80</v>
      </c>
    </row>
    <row r="37" spans="1:4">
      <c r="A37" t="s">
        <v>86</v>
      </c>
      <c r="B37" t="s">
        <v>85</v>
      </c>
      <c r="D37">
        <v>85</v>
      </c>
    </row>
    <row r="38" spans="1:4">
      <c r="A38" t="s">
        <v>87</v>
      </c>
      <c r="B38" t="s">
        <v>86</v>
      </c>
      <c r="D38">
        <v>90</v>
      </c>
    </row>
    <row r="39" spans="1:4">
      <c r="A39" t="s">
        <v>88</v>
      </c>
      <c r="B39" t="s">
        <v>87</v>
      </c>
      <c r="D39">
        <v>95</v>
      </c>
    </row>
    <row r="40" spans="1:4">
      <c r="A40" t="s">
        <v>89</v>
      </c>
      <c r="B40" t="s">
        <v>88</v>
      </c>
      <c r="D40">
        <v>100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C18EB-B1B2-402A-90C0-C6C0C6413C62}">
  <dimension ref="A1:F69"/>
  <sheetViews>
    <sheetView topLeftCell="A7" workbookViewId="0">
      <selection activeCell="I18" sqref="I18"/>
    </sheetView>
  </sheetViews>
  <sheetFormatPr defaultRowHeight="14.45"/>
  <cols>
    <col min="1" max="1" width="15.5703125" customWidth="1"/>
    <col min="2" max="3" width="11.28515625" customWidth="1"/>
    <col min="4" max="4" width="15.5703125" customWidth="1"/>
    <col min="5" max="5" width="12.28515625" customWidth="1"/>
    <col min="6" max="6" width="8.5703125" customWidth="1"/>
  </cols>
  <sheetData>
    <row r="1" spans="1:6" ht="21">
      <c r="A1" s="59"/>
      <c r="B1" s="59" t="s">
        <v>91</v>
      </c>
      <c r="C1" s="59" t="s">
        <v>92</v>
      </c>
      <c r="D1" s="59"/>
      <c r="E1" s="59"/>
      <c r="F1" s="59" t="s">
        <v>90</v>
      </c>
    </row>
    <row r="2" spans="1:6" ht="21">
      <c r="A2" s="60" t="s">
        <v>85</v>
      </c>
      <c r="B2" s="61">
        <v>5</v>
      </c>
      <c r="C2" s="61">
        <v>2</v>
      </c>
      <c r="D2" s="61">
        <v>1</v>
      </c>
      <c r="E2" s="61">
        <v>2</v>
      </c>
    </row>
    <row r="3" spans="1:6" ht="21">
      <c r="A3" s="60"/>
      <c r="B3" s="61">
        <v>5</v>
      </c>
      <c r="C3" s="61">
        <v>2</v>
      </c>
      <c r="D3" s="61">
        <v>3</v>
      </c>
      <c r="E3" s="61">
        <v>8</v>
      </c>
    </row>
    <row r="4" spans="1:6" ht="21">
      <c r="A4" s="60"/>
      <c r="B4" s="61">
        <v>2</v>
      </c>
      <c r="C4" s="61">
        <v>5</v>
      </c>
      <c r="D4" s="61">
        <v>2</v>
      </c>
      <c r="E4" s="61">
        <v>3</v>
      </c>
    </row>
    <row r="5" spans="1:6" ht="21">
      <c r="A5" s="60"/>
      <c r="B5" s="61">
        <v>7</v>
      </c>
      <c r="C5" s="61">
        <v>8</v>
      </c>
      <c r="D5" s="61">
        <v>9</v>
      </c>
      <c r="E5" s="61">
        <v>9</v>
      </c>
    </row>
    <row r="6" spans="1:6" ht="21">
      <c r="A6" s="60"/>
      <c r="B6" s="61">
        <v>5</v>
      </c>
      <c r="C6" s="61">
        <v>4</v>
      </c>
      <c r="D6" s="61">
        <v>6</v>
      </c>
      <c r="E6" s="61">
        <v>9</v>
      </c>
    </row>
    <row r="20" spans="1:4">
      <c r="A20" t="s">
        <v>316</v>
      </c>
      <c r="B20" t="s">
        <v>317</v>
      </c>
      <c r="C20" t="s">
        <v>190</v>
      </c>
      <c r="D20" t="s">
        <v>90</v>
      </c>
    </row>
    <row r="21" spans="1:4">
      <c r="A21" t="s">
        <v>318</v>
      </c>
      <c r="B21" s="2">
        <v>10</v>
      </c>
      <c r="C21">
        <v>2</v>
      </c>
    </row>
    <row r="22" spans="1:4">
      <c r="A22" t="s">
        <v>319</v>
      </c>
      <c r="B22" s="2">
        <v>12</v>
      </c>
      <c r="C22">
        <v>3</v>
      </c>
    </row>
    <row r="23" spans="1:4">
      <c r="A23" t="s">
        <v>320</v>
      </c>
      <c r="B23" s="2">
        <v>14</v>
      </c>
      <c r="C23">
        <v>3</v>
      </c>
    </row>
    <row r="24" spans="1:4">
      <c r="A24" t="s">
        <v>321</v>
      </c>
      <c r="B24" s="2">
        <v>16</v>
      </c>
      <c r="C24">
        <v>2.5</v>
      </c>
    </row>
    <row r="25" spans="1:4">
      <c r="A25" t="s">
        <v>318</v>
      </c>
      <c r="B25" s="2">
        <v>18</v>
      </c>
      <c r="C25">
        <v>2</v>
      </c>
    </row>
    <row r="26" spans="1:4">
      <c r="A26" t="s">
        <v>321</v>
      </c>
      <c r="B26" s="2">
        <v>20</v>
      </c>
      <c r="C26">
        <v>1.5</v>
      </c>
    </row>
    <row r="27" spans="1:4">
      <c r="A27" t="s">
        <v>322</v>
      </c>
      <c r="B27" s="2">
        <v>22</v>
      </c>
      <c r="C27">
        <v>2</v>
      </c>
    </row>
    <row r="28" spans="1:4">
      <c r="A28" t="s">
        <v>323</v>
      </c>
      <c r="B28" s="2">
        <v>24</v>
      </c>
      <c r="C28">
        <v>2.5</v>
      </c>
    </row>
    <row r="29" spans="1:4">
      <c r="A29" t="s">
        <v>324</v>
      </c>
      <c r="B29" s="2">
        <v>26</v>
      </c>
      <c r="C29">
        <v>2</v>
      </c>
    </row>
    <row r="30" spans="1:4">
      <c r="A30" t="s">
        <v>325</v>
      </c>
      <c r="B30" s="2">
        <v>28</v>
      </c>
      <c r="C30">
        <v>3</v>
      </c>
    </row>
    <row r="40" spans="1:5" ht="88.9">
      <c r="A40" s="62" t="s">
        <v>223</v>
      </c>
      <c r="B40" s="62" t="s">
        <v>224</v>
      </c>
      <c r="C40" s="62" t="s">
        <v>161</v>
      </c>
      <c r="D40" s="62" t="s">
        <v>160</v>
      </c>
      <c r="E40" s="62" t="s">
        <v>90</v>
      </c>
    </row>
    <row r="41" spans="1:5" ht="18">
      <c r="A41" s="63" t="s">
        <v>229</v>
      </c>
      <c r="B41" s="64">
        <v>50000</v>
      </c>
      <c r="C41" s="64">
        <v>31121</v>
      </c>
      <c r="D41" s="64">
        <v>4</v>
      </c>
      <c r="E41" s="64">
        <f>C41*D41</f>
        <v>124484</v>
      </c>
    </row>
    <row r="42" spans="1:5" ht="18">
      <c r="A42" s="63" t="s">
        <v>231</v>
      </c>
      <c r="B42" s="64">
        <v>55000</v>
      </c>
      <c r="C42" s="64">
        <v>33076</v>
      </c>
      <c r="D42" s="64">
        <v>19</v>
      </c>
      <c r="E42" s="64">
        <f t="shared" ref="E42:E69" si="0">C42*D42</f>
        <v>628444</v>
      </c>
    </row>
    <row r="43" spans="1:5" ht="18">
      <c r="A43" s="63" t="s">
        <v>233</v>
      </c>
      <c r="B43" s="64">
        <v>60000</v>
      </c>
      <c r="C43" s="64">
        <v>30265</v>
      </c>
      <c r="D43" s="64">
        <v>14</v>
      </c>
      <c r="E43" s="64">
        <f t="shared" si="0"/>
        <v>423710</v>
      </c>
    </row>
    <row r="44" spans="1:5" ht="18">
      <c r="A44" s="63" t="s">
        <v>235</v>
      </c>
      <c r="B44" s="64">
        <v>48000</v>
      </c>
      <c r="C44" s="64">
        <v>32238</v>
      </c>
      <c r="D44" s="64">
        <v>16</v>
      </c>
      <c r="E44" s="64">
        <f t="shared" si="0"/>
        <v>515808</v>
      </c>
    </row>
    <row r="45" spans="1:5" ht="18">
      <c r="A45" s="63" t="s">
        <v>237</v>
      </c>
      <c r="B45" s="64">
        <v>52000</v>
      </c>
      <c r="C45" s="64">
        <v>34230</v>
      </c>
      <c r="D45" s="64">
        <v>16</v>
      </c>
      <c r="E45" s="64">
        <f t="shared" si="0"/>
        <v>547680</v>
      </c>
    </row>
    <row r="46" spans="1:5" ht="18">
      <c r="A46" s="63" t="s">
        <v>239</v>
      </c>
      <c r="B46" s="64">
        <v>58000</v>
      </c>
      <c r="C46" s="64">
        <v>29585</v>
      </c>
      <c r="D46" s="64">
        <v>9</v>
      </c>
      <c r="E46" s="64">
        <f t="shared" si="0"/>
        <v>266265</v>
      </c>
    </row>
    <row r="47" spans="1:5" ht="18">
      <c r="A47" s="63" t="s">
        <v>241</v>
      </c>
      <c r="B47" s="64">
        <v>56000</v>
      </c>
      <c r="C47" s="64">
        <v>31953</v>
      </c>
      <c r="D47" s="64">
        <v>16</v>
      </c>
      <c r="E47" s="64">
        <f t="shared" si="0"/>
        <v>511248</v>
      </c>
    </row>
    <row r="48" spans="1:5" ht="18">
      <c r="A48" s="63" t="s">
        <v>243</v>
      </c>
      <c r="B48" s="64">
        <v>53000</v>
      </c>
      <c r="C48" s="64">
        <v>34744</v>
      </c>
      <c r="D48" s="64">
        <v>5</v>
      </c>
      <c r="E48" s="64">
        <f t="shared" si="0"/>
        <v>173720</v>
      </c>
    </row>
    <row r="49" spans="1:5" ht="18">
      <c r="A49" s="63" t="s">
        <v>245</v>
      </c>
      <c r="B49" s="64">
        <v>62000</v>
      </c>
      <c r="C49" s="64">
        <v>30914</v>
      </c>
      <c r="D49" s="64">
        <v>6</v>
      </c>
      <c r="E49" s="64">
        <f t="shared" si="0"/>
        <v>185484</v>
      </c>
    </row>
    <row r="50" spans="1:5" ht="18">
      <c r="A50" s="63" t="s">
        <v>247</v>
      </c>
      <c r="B50" s="64">
        <v>47000</v>
      </c>
      <c r="C50" s="64">
        <v>33370</v>
      </c>
      <c r="D50" s="64">
        <v>18</v>
      </c>
      <c r="E50" s="64">
        <f t="shared" si="0"/>
        <v>600660</v>
      </c>
    </row>
    <row r="51" spans="1:5" ht="18">
      <c r="A51" s="63" t="s">
        <v>249</v>
      </c>
      <c r="B51" s="64">
        <v>54000</v>
      </c>
      <c r="C51" s="64">
        <v>30597</v>
      </c>
      <c r="D51" s="64">
        <v>8</v>
      </c>
      <c r="E51" s="64">
        <f t="shared" si="0"/>
        <v>244776</v>
      </c>
    </row>
    <row r="52" spans="1:5" ht="18">
      <c r="A52" s="63" t="s">
        <v>251</v>
      </c>
      <c r="B52" s="64">
        <v>51000</v>
      </c>
      <c r="C52" s="64">
        <v>31658</v>
      </c>
      <c r="D52" s="64">
        <v>5</v>
      </c>
      <c r="E52" s="64">
        <f t="shared" si="0"/>
        <v>158290</v>
      </c>
    </row>
    <row r="53" spans="1:5" ht="18">
      <c r="A53" s="63" t="s">
        <v>253</v>
      </c>
      <c r="B53" s="64">
        <v>59000</v>
      </c>
      <c r="C53" s="64">
        <v>32567</v>
      </c>
      <c r="D53" s="64">
        <v>14</v>
      </c>
      <c r="E53" s="64">
        <f t="shared" si="0"/>
        <v>455938</v>
      </c>
    </row>
    <row r="54" spans="1:5" ht="18">
      <c r="A54" s="63" t="s">
        <v>255</v>
      </c>
      <c r="B54" s="64">
        <v>49000</v>
      </c>
      <c r="C54" s="64">
        <v>29784</v>
      </c>
      <c r="D54" s="64">
        <v>11</v>
      </c>
      <c r="E54" s="64">
        <f t="shared" si="0"/>
        <v>327624</v>
      </c>
    </row>
    <row r="55" spans="1:5" ht="18">
      <c r="A55" s="63" t="s">
        <v>257</v>
      </c>
      <c r="B55" s="64">
        <v>57000</v>
      </c>
      <c r="C55" s="64">
        <v>30792</v>
      </c>
      <c r="D55" s="64">
        <v>11</v>
      </c>
      <c r="E55" s="64">
        <f t="shared" si="0"/>
        <v>338712</v>
      </c>
    </row>
    <row r="56" spans="1:5" ht="18">
      <c r="A56" s="63" t="s">
        <v>259</v>
      </c>
      <c r="B56" s="64">
        <v>46000</v>
      </c>
      <c r="C56" s="64">
        <v>33936</v>
      </c>
      <c r="D56" s="64">
        <v>8</v>
      </c>
      <c r="E56" s="64">
        <f t="shared" si="0"/>
        <v>271488</v>
      </c>
    </row>
    <row r="57" spans="1:5" ht="18">
      <c r="A57" s="63" t="s">
        <v>261</v>
      </c>
      <c r="B57" s="64">
        <v>63000</v>
      </c>
      <c r="C57" s="64">
        <v>32147</v>
      </c>
      <c r="D57" s="64">
        <v>4</v>
      </c>
      <c r="E57" s="64">
        <f t="shared" si="0"/>
        <v>128588</v>
      </c>
    </row>
    <row r="58" spans="1:5" ht="18">
      <c r="A58" s="63" t="s">
        <v>263</v>
      </c>
      <c r="B58" s="64">
        <v>50000</v>
      </c>
      <c r="C58" s="64">
        <v>31844</v>
      </c>
      <c r="D58" s="64">
        <v>6</v>
      </c>
      <c r="E58" s="64">
        <f t="shared" si="0"/>
        <v>191064</v>
      </c>
    </row>
    <row r="59" spans="1:5" ht="18">
      <c r="A59" s="63" t="s">
        <v>265</v>
      </c>
      <c r="B59" s="64">
        <v>61000</v>
      </c>
      <c r="C59" s="64">
        <v>34502</v>
      </c>
      <c r="D59" s="64">
        <v>17</v>
      </c>
      <c r="E59" s="64">
        <f t="shared" si="0"/>
        <v>586534</v>
      </c>
    </row>
    <row r="60" spans="1:5" ht="18">
      <c r="A60" s="63" t="s">
        <v>267</v>
      </c>
      <c r="B60" s="64">
        <v>48000</v>
      </c>
      <c r="C60" s="64">
        <v>29476</v>
      </c>
      <c r="D60" s="64">
        <v>19</v>
      </c>
      <c r="E60" s="64">
        <f t="shared" si="0"/>
        <v>560044</v>
      </c>
    </row>
    <row r="61" spans="1:5" ht="18">
      <c r="A61" s="63" t="s">
        <v>269</v>
      </c>
      <c r="B61" s="64">
        <v>55000</v>
      </c>
      <c r="C61" s="64">
        <v>31405</v>
      </c>
      <c r="D61" s="64">
        <v>10</v>
      </c>
      <c r="E61" s="64">
        <f t="shared" si="0"/>
        <v>314050</v>
      </c>
    </row>
    <row r="62" spans="1:5" ht="18">
      <c r="A62" s="63" t="s">
        <v>270</v>
      </c>
      <c r="B62" s="64">
        <v>52000</v>
      </c>
      <c r="C62" s="64">
        <v>32982</v>
      </c>
      <c r="D62" s="64">
        <v>4</v>
      </c>
      <c r="E62" s="64">
        <f t="shared" si="0"/>
        <v>131928</v>
      </c>
    </row>
    <row r="63" spans="1:5" ht="18">
      <c r="A63" s="63" t="s">
        <v>272</v>
      </c>
      <c r="B63" s="64">
        <v>58000</v>
      </c>
      <c r="C63" s="64">
        <v>30535</v>
      </c>
      <c r="D63" s="64">
        <v>6</v>
      </c>
      <c r="E63" s="64">
        <f t="shared" si="0"/>
        <v>183210</v>
      </c>
    </row>
    <row r="64" spans="1:5" ht="18">
      <c r="A64" s="63" t="s">
        <v>273</v>
      </c>
      <c r="B64" s="64">
        <v>53000</v>
      </c>
      <c r="C64" s="64">
        <v>31562</v>
      </c>
      <c r="D64" s="64">
        <v>3</v>
      </c>
      <c r="E64" s="64">
        <f t="shared" si="0"/>
        <v>94686</v>
      </c>
    </row>
    <row r="65" spans="1:5" ht="18">
      <c r="A65" s="63" t="s">
        <v>274</v>
      </c>
      <c r="B65" s="64">
        <v>56000</v>
      </c>
      <c r="C65" s="64">
        <v>32806</v>
      </c>
      <c r="D65" s="64">
        <v>9</v>
      </c>
      <c r="E65" s="64">
        <f t="shared" si="0"/>
        <v>295254</v>
      </c>
    </row>
    <row r="66" spans="1:5" ht="18">
      <c r="A66" s="63" t="s">
        <v>276</v>
      </c>
      <c r="B66" s="64">
        <v>49000</v>
      </c>
      <c r="C66" s="64">
        <v>30028</v>
      </c>
      <c r="D66" s="64">
        <v>16</v>
      </c>
      <c r="E66" s="64">
        <f t="shared" si="0"/>
        <v>480448</v>
      </c>
    </row>
    <row r="67" spans="1:5" ht="18">
      <c r="A67" s="63" t="s">
        <v>278</v>
      </c>
      <c r="B67" s="64">
        <v>60000</v>
      </c>
      <c r="C67" s="64">
        <v>34152</v>
      </c>
      <c r="D67" s="64">
        <v>11</v>
      </c>
      <c r="E67" s="64">
        <f t="shared" si="0"/>
        <v>375672</v>
      </c>
    </row>
    <row r="68" spans="1:5" ht="18">
      <c r="A68" s="63" t="s">
        <v>279</v>
      </c>
      <c r="B68" s="64">
        <v>47000</v>
      </c>
      <c r="C68" s="64">
        <v>29899</v>
      </c>
      <c r="D68" s="64">
        <v>4</v>
      </c>
      <c r="E68" s="64">
        <f t="shared" si="0"/>
        <v>119596</v>
      </c>
    </row>
    <row r="69" spans="1:5" ht="18">
      <c r="A69" s="63" t="s">
        <v>280</v>
      </c>
      <c r="B69" s="64">
        <v>62000</v>
      </c>
      <c r="C69" s="64">
        <v>30726</v>
      </c>
      <c r="D69" s="64">
        <v>9</v>
      </c>
      <c r="E69" s="64">
        <f t="shared" si="0"/>
        <v>276534</v>
      </c>
    </row>
  </sheetData>
  <phoneticPr fontId="5" type="noConversion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7AA32-7B92-45EF-82C4-45243D4FCD6C}">
  <sheetPr>
    <tabColor theme="8" tint="-0.249977111117893"/>
  </sheetPr>
  <dimension ref="A2:G23"/>
  <sheetViews>
    <sheetView workbookViewId="0">
      <selection activeCell="J14" sqref="J14"/>
    </sheetView>
  </sheetViews>
  <sheetFormatPr defaultRowHeight="14.45"/>
  <cols>
    <col min="7" max="7" width="10.28515625" bestFit="1" customWidth="1"/>
  </cols>
  <sheetData>
    <row r="2" spans="1:7">
      <c r="A2" t="s">
        <v>129</v>
      </c>
      <c r="B2" t="s">
        <v>51</v>
      </c>
      <c r="C2" t="s">
        <v>190</v>
      </c>
      <c r="D2" t="s">
        <v>90</v>
      </c>
      <c r="E2" t="s">
        <v>191</v>
      </c>
      <c r="F2" t="s">
        <v>131</v>
      </c>
      <c r="G2" t="s">
        <v>128</v>
      </c>
    </row>
    <row r="3" spans="1:7">
      <c r="A3" t="s">
        <v>132</v>
      </c>
      <c r="B3">
        <f ca="1">RANDBETWEEN(10,500)</f>
        <v>326</v>
      </c>
      <c r="C3">
        <v>1</v>
      </c>
      <c r="E3">
        <v>0.05</v>
      </c>
      <c r="F3" t="s">
        <v>133</v>
      </c>
      <c r="G3" s="44">
        <v>45717</v>
      </c>
    </row>
    <row r="4" spans="1:7">
      <c r="A4" t="s">
        <v>135</v>
      </c>
      <c r="B4">
        <f t="shared" ref="B4:B23" ca="1" si="0">RANDBETWEEN(10,500)</f>
        <v>425</v>
      </c>
      <c r="C4">
        <v>4</v>
      </c>
      <c r="E4">
        <v>0.06</v>
      </c>
      <c r="F4" t="s">
        <v>133</v>
      </c>
      <c r="G4" s="44">
        <v>45719</v>
      </c>
    </row>
    <row r="5" spans="1:7">
      <c r="A5" t="s">
        <v>137</v>
      </c>
      <c r="B5">
        <f t="shared" ca="1" si="0"/>
        <v>388</v>
      </c>
      <c r="C5">
        <v>5</v>
      </c>
      <c r="E5">
        <v>7.0000000000000007E-2</v>
      </c>
      <c r="F5" t="s">
        <v>133</v>
      </c>
      <c r="G5" s="44">
        <v>45720</v>
      </c>
    </row>
    <row r="6" spans="1:7">
      <c r="A6" t="s">
        <v>139</v>
      </c>
      <c r="B6">
        <f t="shared" ca="1" si="0"/>
        <v>189</v>
      </c>
      <c r="C6">
        <v>5</v>
      </c>
      <c r="E6">
        <v>0.08</v>
      </c>
      <c r="F6" t="s">
        <v>133</v>
      </c>
      <c r="G6" s="44">
        <v>45721</v>
      </c>
    </row>
    <row r="7" spans="1:7">
      <c r="A7" t="s">
        <v>141</v>
      </c>
      <c r="B7">
        <f t="shared" ca="1" si="0"/>
        <v>445</v>
      </c>
      <c r="C7">
        <v>3</v>
      </c>
      <c r="E7">
        <v>0.09</v>
      </c>
      <c r="F7" t="s">
        <v>133</v>
      </c>
      <c r="G7" s="44">
        <v>45722</v>
      </c>
    </row>
    <row r="8" spans="1:7">
      <c r="A8" t="s">
        <v>142</v>
      </c>
      <c r="B8">
        <f t="shared" ca="1" si="0"/>
        <v>497</v>
      </c>
      <c r="C8">
        <v>4</v>
      </c>
      <c r="E8">
        <v>0.1</v>
      </c>
      <c r="F8" t="s">
        <v>133</v>
      </c>
      <c r="G8" s="44">
        <v>45723</v>
      </c>
    </row>
    <row r="9" spans="1:7">
      <c r="A9" t="s">
        <v>143</v>
      </c>
      <c r="B9">
        <f t="shared" ca="1" si="0"/>
        <v>387</v>
      </c>
      <c r="C9">
        <v>2</v>
      </c>
      <c r="E9">
        <v>0.11</v>
      </c>
      <c r="F9" t="s">
        <v>133</v>
      </c>
      <c r="G9" s="44">
        <v>45726</v>
      </c>
    </row>
    <row r="10" spans="1:7">
      <c r="A10" t="s">
        <v>144</v>
      </c>
      <c r="B10">
        <f t="shared" ca="1" si="0"/>
        <v>436</v>
      </c>
      <c r="C10">
        <v>3</v>
      </c>
      <c r="E10">
        <v>0.12</v>
      </c>
      <c r="F10" t="s">
        <v>133</v>
      </c>
      <c r="G10" s="44">
        <v>45727</v>
      </c>
    </row>
    <row r="11" spans="1:7">
      <c r="A11" t="s">
        <v>145</v>
      </c>
      <c r="B11">
        <f t="shared" ca="1" si="0"/>
        <v>498</v>
      </c>
      <c r="C11">
        <v>2</v>
      </c>
      <c r="E11">
        <v>0.05</v>
      </c>
      <c r="F11" t="s">
        <v>133</v>
      </c>
      <c r="G11" s="44">
        <v>45728</v>
      </c>
    </row>
    <row r="12" spans="1:7">
      <c r="A12" t="s">
        <v>146</v>
      </c>
      <c r="B12">
        <f t="shared" ca="1" si="0"/>
        <v>413</v>
      </c>
      <c r="C12">
        <v>2</v>
      </c>
      <c r="E12">
        <v>0.06</v>
      </c>
      <c r="F12" t="s">
        <v>133</v>
      </c>
      <c r="G12" s="44">
        <v>45729</v>
      </c>
    </row>
    <row r="13" spans="1:7">
      <c r="A13" t="s">
        <v>147</v>
      </c>
      <c r="B13">
        <f t="shared" ca="1" si="0"/>
        <v>204</v>
      </c>
      <c r="C13">
        <v>1</v>
      </c>
      <c r="E13">
        <v>7.0000000000000007E-2</v>
      </c>
      <c r="G13" s="44">
        <v>45730</v>
      </c>
    </row>
    <row r="14" spans="1:7">
      <c r="A14" t="s">
        <v>148</v>
      </c>
      <c r="B14">
        <f t="shared" ca="1" si="0"/>
        <v>182</v>
      </c>
      <c r="C14">
        <v>3</v>
      </c>
      <c r="E14">
        <v>0.08</v>
      </c>
      <c r="G14" s="44">
        <v>45733</v>
      </c>
    </row>
    <row r="15" spans="1:7">
      <c r="A15" t="s">
        <v>149</v>
      </c>
      <c r="B15">
        <f t="shared" ca="1" si="0"/>
        <v>415</v>
      </c>
      <c r="C15">
        <v>3</v>
      </c>
      <c r="E15">
        <v>0.09</v>
      </c>
      <c r="F15" t="s">
        <v>133</v>
      </c>
      <c r="G15" s="44">
        <v>45734</v>
      </c>
    </row>
    <row r="16" spans="1:7">
      <c r="A16" t="s">
        <v>150</v>
      </c>
      <c r="B16">
        <f t="shared" ca="1" si="0"/>
        <v>67</v>
      </c>
      <c r="C16">
        <v>4</v>
      </c>
      <c r="E16">
        <v>0.1</v>
      </c>
      <c r="F16" t="s">
        <v>133</v>
      </c>
      <c r="G16" s="44">
        <v>45735</v>
      </c>
    </row>
    <row r="17" spans="1:7">
      <c r="A17" t="s">
        <v>151</v>
      </c>
      <c r="B17">
        <f t="shared" ca="1" si="0"/>
        <v>185</v>
      </c>
      <c r="C17">
        <v>3</v>
      </c>
      <c r="E17">
        <v>0.11</v>
      </c>
      <c r="F17" t="s">
        <v>133</v>
      </c>
      <c r="G17" s="44">
        <v>45736</v>
      </c>
    </row>
    <row r="18" spans="1:7">
      <c r="A18" t="s">
        <v>152</v>
      </c>
      <c r="B18">
        <f t="shared" ca="1" si="0"/>
        <v>331</v>
      </c>
      <c r="C18">
        <v>2</v>
      </c>
      <c r="E18">
        <v>0.12</v>
      </c>
      <c r="G18" s="44">
        <v>45737</v>
      </c>
    </row>
    <row r="19" spans="1:7">
      <c r="A19" t="s">
        <v>153</v>
      </c>
      <c r="B19">
        <f t="shared" ca="1" si="0"/>
        <v>257</v>
      </c>
      <c r="C19">
        <v>2</v>
      </c>
      <c r="E19">
        <v>0.21</v>
      </c>
      <c r="F19" t="s">
        <v>133</v>
      </c>
      <c r="G19" s="44">
        <v>45740</v>
      </c>
    </row>
    <row r="20" spans="1:7">
      <c r="A20" t="s">
        <v>154</v>
      </c>
      <c r="B20">
        <f t="shared" ca="1" si="0"/>
        <v>404</v>
      </c>
      <c r="C20">
        <v>2</v>
      </c>
      <c r="E20">
        <v>0.22</v>
      </c>
      <c r="G20" s="44">
        <v>45741</v>
      </c>
    </row>
    <row r="21" spans="1:7">
      <c r="A21" t="s">
        <v>155</v>
      </c>
      <c r="B21">
        <f t="shared" ca="1" si="0"/>
        <v>344</v>
      </c>
      <c r="C21">
        <v>3</v>
      </c>
      <c r="E21">
        <v>0.23</v>
      </c>
      <c r="F21" t="s">
        <v>133</v>
      </c>
      <c r="G21" s="44">
        <v>45742</v>
      </c>
    </row>
    <row r="22" spans="1:7">
      <c r="A22" t="s">
        <v>156</v>
      </c>
      <c r="B22">
        <f t="shared" ca="1" si="0"/>
        <v>24</v>
      </c>
      <c r="C22">
        <v>5</v>
      </c>
      <c r="E22">
        <v>0.24</v>
      </c>
      <c r="G22" s="44">
        <v>45743</v>
      </c>
    </row>
    <row r="23" spans="1:7">
      <c r="A23" t="s">
        <v>157</v>
      </c>
      <c r="B23">
        <f t="shared" ca="1" si="0"/>
        <v>373</v>
      </c>
      <c r="C23">
        <v>1</v>
      </c>
      <c r="E23">
        <v>0.25</v>
      </c>
      <c r="F23" t="s">
        <v>133</v>
      </c>
      <c r="G23" s="44">
        <v>45744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E7F84-E9A9-4D99-BD3F-B0A85CAAD827}">
  <dimension ref="A3:F61"/>
  <sheetViews>
    <sheetView topLeftCell="E1" workbookViewId="0">
      <selection activeCell="L19" sqref="L19"/>
    </sheetView>
  </sheetViews>
  <sheetFormatPr defaultRowHeight="14.45"/>
  <cols>
    <col min="1" max="1" width="11.7109375" customWidth="1"/>
    <col min="3" max="3" width="13.28515625" customWidth="1"/>
    <col min="4" max="4" width="16.7109375" customWidth="1"/>
    <col min="5" max="5" width="16.28515625" customWidth="1"/>
    <col min="6" max="6" width="17" customWidth="1"/>
  </cols>
  <sheetData>
    <row r="3" spans="1:6">
      <c r="A3" t="s">
        <v>223</v>
      </c>
      <c r="B3" t="s">
        <v>224</v>
      </c>
      <c r="C3" t="s">
        <v>225</v>
      </c>
      <c r="D3" t="s">
        <v>226</v>
      </c>
      <c r="E3" t="s">
        <v>227</v>
      </c>
      <c r="F3" t="s">
        <v>228</v>
      </c>
    </row>
    <row r="4" spans="1:6">
      <c r="A4" t="s">
        <v>229</v>
      </c>
      <c r="B4">
        <v>50000</v>
      </c>
      <c r="C4" s="44">
        <v>31121</v>
      </c>
      <c r="D4" s="43" t="s">
        <v>230</v>
      </c>
      <c r="E4" s="44">
        <v>45383</v>
      </c>
      <c r="F4">
        <v>0.02</v>
      </c>
    </row>
    <row r="5" spans="1:6">
      <c r="A5" t="s">
        <v>231</v>
      </c>
      <c r="B5">
        <v>55000</v>
      </c>
      <c r="C5" s="44">
        <v>33076</v>
      </c>
      <c r="D5" t="s">
        <v>232</v>
      </c>
      <c r="E5" s="44">
        <v>45385</v>
      </c>
      <c r="F5">
        <v>1.9E-2</v>
      </c>
    </row>
    <row r="6" spans="1:6">
      <c r="A6" t="s">
        <v>233</v>
      </c>
      <c r="B6">
        <v>60000</v>
      </c>
      <c r="C6" s="44">
        <v>30265</v>
      </c>
      <c r="D6" t="s">
        <v>234</v>
      </c>
      <c r="E6" s="44">
        <v>45387</v>
      </c>
      <c r="F6">
        <v>1.7999999999999999E-2</v>
      </c>
    </row>
    <row r="7" spans="1:6">
      <c r="A7" t="s">
        <v>235</v>
      </c>
      <c r="B7">
        <v>48000</v>
      </c>
      <c r="C7" s="44">
        <v>32238</v>
      </c>
      <c r="D7" t="s">
        <v>236</v>
      </c>
      <c r="E7" s="44">
        <v>45389</v>
      </c>
      <c r="F7">
        <v>1.7000000000000001E-2</v>
      </c>
    </row>
    <row r="8" spans="1:6">
      <c r="A8" t="s">
        <v>237</v>
      </c>
      <c r="B8">
        <v>52000</v>
      </c>
      <c r="C8" s="44">
        <v>34230</v>
      </c>
      <c r="D8" t="s">
        <v>238</v>
      </c>
      <c r="E8" s="44">
        <v>45391</v>
      </c>
      <c r="F8">
        <v>1.6E-2</v>
      </c>
    </row>
    <row r="9" spans="1:6">
      <c r="A9" t="s">
        <v>239</v>
      </c>
      <c r="B9">
        <v>58000</v>
      </c>
      <c r="C9" s="44">
        <v>29585</v>
      </c>
      <c r="D9" t="s">
        <v>240</v>
      </c>
      <c r="E9" s="44">
        <v>45393</v>
      </c>
      <c r="F9">
        <v>1.4999999999999999E-2</v>
      </c>
    </row>
    <row r="10" spans="1:6">
      <c r="A10" t="s">
        <v>241</v>
      </c>
      <c r="B10">
        <v>56000</v>
      </c>
      <c r="C10" s="44">
        <v>31953</v>
      </c>
      <c r="D10" t="s">
        <v>242</v>
      </c>
      <c r="E10" s="44">
        <v>45395</v>
      </c>
      <c r="F10">
        <v>1.4E-2</v>
      </c>
    </row>
    <row r="11" spans="1:6">
      <c r="A11" t="s">
        <v>243</v>
      </c>
      <c r="B11">
        <v>53000</v>
      </c>
      <c r="C11" s="44">
        <v>34744</v>
      </c>
      <c r="D11" t="s">
        <v>244</v>
      </c>
      <c r="E11" s="44">
        <v>45397</v>
      </c>
      <c r="F11">
        <v>1.2999999999999999E-2</v>
      </c>
    </row>
    <row r="12" spans="1:6">
      <c r="A12" t="s">
        <v>245</v>
      </c>
      <c r="B12">
        <v>62000</v>
      </c>
      <c r="C12" s="44">
        <v>30914</v>
      </c>
      <c r="D12" t="s">
        <v>246</v>
      </c>
      <c r="E12" s="44">
        <v>45399</v>
      </c>
      <c r="F12">
        <v>1.2E-2</v>
      </c>
    </row>
    <row r="13" spans="1:6">
      <c r="A13" t="s">
        <v>247</v>
      </c>
      <c r="B13">
        <v>47000</v>
      </c>
      <c r="C13" s="44">
        <v>33370</v>
      </c>
      <c r="D13" t="s">
        <v>248</v>
      </c>
      <c r="E13" s="44">
        <v>45401</v>
      </c>
      <c r="F13">
        <v>1.0999999999999999E-2</v>
      </c>
    </row>
    <row r="14" spans="1:6">
      <c r="A14" t="s">
        <v>249</v>
      </c>
      <c r="B14">
        <v>54000</v>
      </c>
      <c r="C14" s="44">
        <v>30597</v>
      </c>
      <c r="D14" t="s">
        <v>250</v>
      </c>
      <c r="E14" s="44">
        <v>45403</v>
      </c>
      <c r="F14">
        <v>0.01</v>
      </c>
    </row>
    <row r="15" spans="1:6">
      <c r="A15" t="s">
        <v>251</v>
      </c>
      <c r="B15">
        <v>51000</v>
      </c>
      <c r="C15" s="44">
        <v>31658</v>
      </c>
      <c r="D15" t="s">
        <v>252</v>
      </c>
      <c r="E15" s="44">
        <v>45405</v>
      </c>
      <c r="F15">
        <v>8.9999999999999993E-3</v>
      </c>
    </row>
    <row r="16" spans="1:6">
      <c r="A16" t="s">
        <v>253</v>
      </c>
      <c r="B16">
        <v>59000</v>
      </c>
      <c r="C16" s="44">
        <v>32567</v>
      </c>
      <c r="D16" t="s">
        <v>254</v>
      </c>
      <c r="E16" s="44">
        <v>45407</v>
      </c>
      <c r="F16">
        <v>8.0000000000000002E-3</v>
      </c>
    </row>
    <row r="17" spans="1:6">
      <c r="A17" t="s">
        <v>255</v>
      </c>
      <c r="B17">
        <v>49000</v>
      </c>
      <c r="C17" s="44">
        <v>29784</v>
      </c>
      <c r="D17" t="s">
        <v>256</v>
      </c>
      <c r="E17" s="44">
        <v>45409</v>
      </c>
      <c r="F17">
        <v>7.0000000000000001E-3</v>
      </c>
    </row>
    <row r="18" spans="1:6">
      <c r="A18" t="s">
        <v>257</v>
      </c>
      <c r="B18">
        <v>57000</v>
      </c>
      <c r="C18" s="44">
        <v>30792</v>
      </c>
      <c r="D18" t="s">
        <v>258</v>
      </c>
      <c r="E18" s="44">
        <v>45411</v>
      </c>
      <c r="F18">
        <v>6.0000000000000001E-3</v>
      </c>
    </row>
    <row r="19" spans="1:6">
      <c r="A19" t="s">
        <v>259</v>
      </c>
      <c r="B19">
        <v>46000</v>
      </c>
      <c r="C19" s="44">
        <v>33936</v>
      </c>
      <c r="D19" t="s">
        <v>260</v>
      </c>
      <c r="E19" s="44">
        <v>45413</v>
      </c>
      <c r="F19">
        <v>5.0000000000000001E-3</v>
      </c>
    </row>
    <row r="20" spans="1:6">
      <c r="A20" t="s">
        <v>261</v>
      </c>
      <c r="B20">
        <v>63000</v>
      </c>
      <c r="C20" s="44">
        <v>32147</v>
      </c>
      <c r="D20" t="s">
        <v>262</v>
      </c>
      <c r="E20" s="44">
        <v>45415</v>
      </c>
      <c r="F20">
        <v>4.0000000000000001E-3</v>
      </c>
    </row>
    <row r="21" spans="1:6">
      <c r="A21" t="s">
        <v>263</v>
      </c>
      <c r="B21">
        <v>50000</v>
      </c>
      <c r="C21" s="44">
        <v>31844</v>
      </c>
      <c r="D21" t="s">
        <v>264</v>
      </c>
      <c r="E21" s="44">
        <v>45417</v>
      </c>
      <c r="F21">
        <v>3.0000000000000001E-3</v>
      </c>
    </row>
    <row r="22" spans="1:6">
      <c r="A22" t="s">
        <v>265</v>
      </c>
      <c r="B22">
        <v>61000</v>
      </c>
      <c r="C22" s="44">
        <v>34502</v>
      </c>
      <c r="D22" t="s">
        <v>266</v>
      </c>
      <c r="E22" s="44">
        <v>45419</v>
      </c>
      <c r="F22">
        <v>2E-3</v>
      </c>
    </row>
    <row r="23" spans="1:6">
      <c r="A23" t="s">
        <v>267</v>
      </c>
      <c r="B23">
        <v>48000</v>
      </c>
      <c r="C23" s="44">
        <v>29476</v>
      </c>
      <c r="D23" t="s">
        <v>268</v>
      </c>
      <c r="E23" s="44">
        <v>45421</v>
      </c>
      <c r="F23">
        <v>1E-3</v>
      </c>
    </row>
    <row r="24" spans="1:6">
      <c r="A24" t="s">
        <v>269</v>
      </c>
      <c r="B24">
        <v>55000</v>
      </c>
      <c r="C24" s="44">
        <v>31405</v>
      </c>
      <c r="D24" t="s">
        <v>240</v>
      </c>
      <c r="E24" s="44">
        <v>45423</v>
      </c>
      <c r="F24">
        <v>0</v>
      </c>
    </row>
    <row r="25" spans="1:6">
      <c r="A25" t="s">
        <v>270</v>
      </c>
      <c r="B25">
        <v>52000</v>
      </c>
      <c r="C25" s="44">
        <v>32982</v>
      </c>
      <c r="D25" t="s">
        <v>271</v>
      </c>
      <c r="E25" s="44">
        <v>45425</v>
      </c>
      <c r="F25">
        <v>3.0000000000000001E-3</v>
      </c>
    </row>
    <row r="39" spans="1:6">
      <c r="A39" t="s">
        <v>223</v>
      </c>
      <c r="B39" t="s">
        <v>224</v>
      </c>
      <c r="C39" t="s">
        <v>225</v>
      </c>
      <c r="D39" t="s">
        <v>226</v>
      </c>
      <c r="E39" t="s">
        <v>227</v>
      </c>
      <c r="F39" t="s">
        <v>228</v>
      </c>
    </row>
    <row r="40" spans="1:6" hidden="1">
      <c r="A40" t="s">
        <v>270</v>
      </c>
      <c r="B40">
        <v>52000</v>
      </c>
      <c r="C40" s="44">
        <v>32982</v>
      </c>
      <c r="D40" t="s">
        <v>271</v>
      </c>
      <c r="E40" s="44">
        <v>45425</v>
      </c>
      <c r="F40">
        <v>3.0000000000000001E-3</v>
      </c>
    </row>
    <row r="41" spans="1:6" hidden="1">
      <c r="A41" t="s">
        <v>269</v>
      </c>
      <c r="B41">
        <v>55000</v>
      </c>
      <c r="C41" s="44">
        <v>31405</v>
      </c>
      <c r="D41" t="s">
        <v>240</v>
      </c>
      <c r="E41" s="44">
        <v>45423</v>
      </c>
      <c r="F41">
        <v>0</v>
      </c>
    </row>
    <row r="42" spans="1:6" hidden="1">
      <c r="A42" t="s">
        <v>267</v>
      </c>
      <c r="B42">
        <v>48000</v>
      </c>
      <c r="C42" s="44">
        <v>29476</v>
      </c>
      <c r="D42" t="s">
        <v>268</v>
      </c>
      <c r="E42" s="44">
        <v>45421</v>
      </c>
      <c r="F42">
        <v>1E-3</v>
      </c>
    </row>
    <row r="43" spans="1:6">
      <c r="A43" t="s">
        <v>265</v>
      </c>
      <c r="B43">
        <v>61000</v>
      </c>
      <c r="C43" s="44">
        <v>34502</v>
      </c>
      <c r="D43" t="s">
        <v>266</v>
      </c>
      <c r="E43" s="44">
        <v>45419</v>
      </c>
      <c r="F43">
        <v>2E-3</v>
      </c>
    </row>
    <row r="44" spans="1:6" hidden="1">
      <c r="A44" t="s">
        <v>263</v>
      </c>
      <c r="B44">
        <v>50000</v>
      </c>
      <c r="C44" s="44">
        <v>31844</v>
      </c>
      <c r="D44" t="s">
        <v>264</v>
      </c>
      <c r="E44" s="44">
        <v>45417</v>
      </c>
      <c r="F44">
        <v>3.0000000000000001E-3</v>
      </c>
    </row>
    <row r="45" spans="1:6">
      <c r="A45" t="s">
        <v>261</v>
      </c>
      <c r="B45">
        <v>63000</v>
      </c>
      <c r="C45" s="44">
        <v>32147</v>
      </c>
      <c r="D45" t="s">
        <v>262</v>
      </c>
      <c r="E45" s="44">
        <v>45415</v>
      </c>
      <c r="F45">
        <v>4.0000000000000001E-3</v>
      </c>
    </row>
    <row r="46" spans="1:6" hidden="1">
      <c r="A46" t="s">
        <v>259</v>
      </c>
      <c r="B46">
        <v>46000</v>
      </c>
      <c r="C46" s="44">
        <v>33936</v>
      </c>
      <c r="D46" t="s">
        <v>260</v>
      </c>
      <c r="E46" s="44">
        <v>45413</v>
      </c>
      <c r="F46">
        <v>5.0000000000000001E-3</v>
      </c>
    </row>
    <row r="47" spans="1:6">
      <c r="A47" t="s">
        <v>257</v>
      </c>
      <c r="B47">
        <v>57000</v>
      </c>
      <c r="C47" s="44">
        <v>30792</v>
      </c>
      <c r="D47" t="s">
        <v>258</v>
      </c>
      <c r="E47" s="44">
        <v>45411</v>
      </c>
      <c r="F47">
        <v>6.0000000000000001E-3</v>
      </c>
    </row>
    <row r="48" spans="1:6" hidden="1">
      <c r="A48" t="s">
        <v>255</v>
      </c>
      <c r="B48">
        <v>49000</v>
      </c>
      <c r="C48" s="44">
        <v>29784</v>
      </c>
      <c r="D48" t="s">
        <v>256</v>
      </c>
      <c r="E48" s="44">
        <v>45409</v>
      </c>
      <c r="F48">
        <v>7.0000000000000001E-3</v>
      </c>
    </row>
    <row r="49" spans="1:6">
      <c r="A49" t="s">
        <v>253</v>
      </c>
      <c r="B49">
        <v>59000</v>
      </c>
      <c r="C49" s="44">
        <v>32567</v>
      </c>
      <c r="D49" t="s">
        <v>254</v>
      </c>
      <c r="E49" s="44">
        <v>45407</v>
      </c>
      <c r="F49">
        <v>8.0000000000000002E-3</v>
      </c>
    </row>
    <row r="50" spans="1:6" hidden="1">
      <c r="A50" t="s">
        <v>251</v>
      </c>
      <c r="B50">
        <v>51000</v>
      </c>
      <c r="C50" s="44">
        <v>31658</v>
      </c>
      <c r="D50" t="s">
        <v>252</v>
      </c>
      <c r="E50" s="44">
        <v>45405</v>
      </c>
      <c r="F50">
        <v>8.9999999999999993E-3</v>
      </c>
    </row>
    <row r="51" spans="1:6" hidden="1">
      <c r="A51" t="s">
        <v>249</v>
      </c>
      <c r="B51">
        <v>54000</v>
      </c>
      <c r="C51" s="44">
        <v>30597</v>
      </c>
      <c r="D51" t="s">
        <v>250</v>
      </c>
      <c r="E51" s="44">
        <v>45403</v>
      </c>
      <c r="F51">
        <v>0.01</v>
      </c>
    </row>
    <row r="52" spans="1:6" hidden="1">
      <c r="A52" t="s">
        <v>247</v>
      </c>
      <c r="B52">
        <v>47000</v>
      </c>
      <c r="C52" s="44">
        <v>33370</v>
      </c>
      <c r="D52" t="s">
        <v>248</v>
      </c>
      <c r="E52" s="44">
        <v>45401</v>
      </c>
      <c r="F52">
        <v>1.0999999999999999E-2</v>
      </c>
    </row>
    <row r="53" spans="1:6">
      <c r="A53" t="s">
        <v>245</v>
      </c>
      <c r="B53">
        <v>62000</v>
      </c>
      <c r="C53" s="44">
        <v>30914</v>
      </c>
      <c r="D53" t="s">
        <v>246</v>
      </c>
      <c r="E53" s="44">
        <v>45399</v>
      </c>
      <c r="F53">
        <v>1.2E-2</v>
      </c>
    </row>
    <row r="54" spans="1:6" hidden="1">
      <c r="A54" t="s">
        <v>243</v>
      </c>
      <c r="B54">
        <v>53000</v>
      </c>
      <c r="C54" s="44">
        <v>34744</v>
      </c>
      <c r="D54" t="s">
        <v>244</v>
      </c>
      <c r="E54" s="44">
        <v>45397</v>
      </c>
      <c r="F54">
        <v>1.2999999999999999E-2</v>
      </c>
    </row>
    <row r="55" spans="1:6">
      <c r="A55" t="s">
        <v>241</v>
      </c>
      <c r="B55">
        <v>56000</v>
      </c>
      <c r="C55" s="44">
        <v>31953</v>
      </c>
      <c r="D55" t="s">
        <v>242</v>
      </c>
      <c r="E55" s="44">
        <v>45395</v>
      </c>
      <c r="F55">
        <v>1.4E-2</v>
      </c>
    </row>
    <row r="56" spans="1:6">
      <c r="A56" t="s">
        <v>239</v>
      </c>
      <c r="B56">
        <v>58000</v>
      </c>
      <c r="C56" s="44">
        <v>29585</v>
      </c>
      <c r="D56" t="s">
        <v>240</v>
      </c>
      <c r="E56" s="44">
        <v>45393</v>
      </c>
      <c r="F56">
        <v>1.4999999999999999E-2</v>
      </c>
    </row>
    <row r="57" spans="1:6" hidden="1">
      <c r="A57" t="s">
        <v>237</v>
      </c>
      <c r="B57">
        <v>52000</v>
      </c>
      <c r="C57" s="44">
        <v>34230</v>
      </c>
      <c r="D57" t="s">
        <v>238</v>
      </c>
      <c r="E57" s="44">
        <v>45391</v>
      </c>
      <c r="F57">
        <v>1.6E-2</v>
      </c>
    </row>
    <row r="58" spans="1:6" hidden="1">
      <c r="A58" t="s">
        <v>235</v>
      </c>
      <c r="B58">
        <v>48000</v>
      </c>
      <c r="C58" s="44">
        <v>32238</v>
      </c>
      <c r="D58" t="s">
        <v>236</v>
      </c>
      <c r="E58" s="44">
        <v>45389</v>
      </c>
      <c r="F58">
        <v>1.7000000000000001E-2</v>
      </c>
    </row>
    <row r="59" spans="1:6">
      <c r="A59" t="s">
        <v>233</v>
      </c>
      <c r="B59">
        <v>60000</v>
      </c>
      <c r="C59" s="44">
        <v>30265</v>
      </c>
      <c r="D59" t="s">
        <v>234</v>
      </c>
      <c r="E59" s="44">
        <v>45387</v>
      </c>
      <c r="F59">
        <v>1.7999999999999999E-2</v>
      </c>
    </row>
    <row r="60" spans="1:6" hidden="1">
      <c r="A60" t="s">
        <v>231</v>
      </c>
      <c r="B60">
        <v>55000</v>
      </c>
      <c r="C60" s="44">
        <v>33076</v>
      </c>
      <c r="D60" t="s">
        <v>232</v>
      </c>
      <c r="E60" s="44">
        <v>45385</v>
      </c>
      <c r="F60">
        <v>1.9E-2</v>
      </c>
    </row>
    <row r="61" spans="1:6" hidden="1">
      <c r="A61" t="s">
        <v>229</v>
      </c>
      <c r="B61">
        <v>50000</v>
      </c>
      <c r="C61" s="44">
        <v>31121</v>
      </c>
      <c r="D61" s="43" t="s">
        <v>230</v>
      </c>
      <c r="E61" s="44">
        <v>45383</v>
      </c>
      <c r="F61">
        <v>0.02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7AD74-802A-4133-A94A-4D23E40E9354}">
  <sheetPr>
    <tabColor rgb="FFD1B2E8"/>
  </sheetPr>
  <dimension ref="A1:AJ34"/>
  <sheetViews>
    <sheetView topLeftCell="L1" workbookViewId="0">
      <selection activeCell="T23" sqref="T23"/>
    </sheetView>
  </sheetViews>
  <sheetFormatPr defaultRowHeight="14.45"/>
  <cols>
    <col min="1" max="1" width="12.140625" customWidth="1"/>
    <col min="3" max="3" width="14.85546875" customWidth="1"/>
    <col min="5" max="5" width="12.140625" customWidth="1"/>
    <col min="23" max="23" width="21" bestFit="1" customWidth="1"/>
    <col min="25" max="25" width="15.140625" bestFit="1" customWidth="1"/>
  </cols>
  <sheetData>
    <row r="1" spans="1:36" ht="18" thickBot="1">
      <c r="A1" s="73"/>
      <c r="B1" s="74" t="s">
        <v>326</v>
      </c>
      <c r="C1" s="75" t="s">
        <v>327</v>
      </c>
      <c r="D1" s="73"/>
      <c r="E1" s="73"/>
      <c r="F1" s="76" t="s">
        <v>328</v>
      </c>
      <c r="G1" s="73"/>
      <c r="H1" s="74" t="s">
        <v>329</v>
      </c>
      <c r="I1" s="73"/>
      <c r="J1" s="73"/>
      <c r="K1" s="75" t="s">
        <v>330</v>
      </c>
      <c r="L1" s="75" t="s">
        <v>331</v>
      </c>
      <c r="M1" s="75" t="s">
        <v>332</v>
      </c>
      <c r="N1" s="75" t="s">
        <v>333</v>
      </c>
      <c r="O1" s="75"/>
      <c r="P1" s="73" t="s">
        <v>31</v>
      </c>
      <c r="Q1" s="73"/>
      <c r="R1" s="73"/>
      <c r="S1" t="s">
        <v>328</v>
      </c>
      <c r="T1" s="75" t="s">
        <v>334</v>
      </c>
      <c r="U1" s="75" t="s">
        <v>335</v>
      </c>
      <c r="V1" s="73"/>
      <c r="W1" s="65" t="s">
        <v>336</v>
      </c>
      <c r="AB1" s="65" t="s">
        <v>337</v>
      </c>
      <c r="AC1" t="s">
        <v>338</v>
      </c>
      <c r="AF1" s="65" t="s">
        <v>339</v>
      </c>
      <c r="AG1" t="s">
        <v>340</v>
      </c>
      <c r="AH1" t="s">
        <v>341</v>
      </c>
      <c r="AI1" t="s">
        <v>342</v>
      </c>
      <c r="AJ1" t="s">
        <v>343</v>
      </c>
    </row>
    <row r="2" spans="1:36" ht="15.6" thickTop="1" thickBot="1">
      <c r="A2" s="75" t="s">
        <v>0</v>
      </c>
      <c r="B2" s="75" t="s">
        <v>344</v>
      </c>
      <c r="C2" s="75" t="s">
        <v>0</v>
      </c>
      <c r="D2" s="75" t="s">
        <v>344</v>
      </c>
      <c r="E2" s="75" t="s">
        <v>0</v>
      </c>
      <c r="F2" s="75" t="s">
        <v>344</v>
      </c>
      <c r="G2" s="75" t="s">
        <v>345</v>
      </c>
      <c r="H2" s="75" t="s">
        <v>346</v>
      </c>
      <c r="I2" s="73"/>
      <c r="J2" s="73" t="s">
        <v>347</v>
      </c>
      <c r="K2" s="73"/>
      <c r="L2" s="73"/>
      <c r="M2" s="73"/>
      <c r="N2" s="73"/>
      <c r="O2" s="73"/>
      <c r="P2" s="77" t="s">
        <v>217</v>
      </c>
      <c r="Q2" s="77" t="s">
        <v>348</v>
      </c>
      <c r="R2" s="77" t="s">
        <v>349</v>
      </c>
      <c r="S2" s="73"/>
      <c r="T2" s="73"/>
      <c r="U2" s="73"/>
      <c r="V2" s="73"/>
    </row>
    <row r="3" spans="1:36">
      <c r="A3" s="73" t="s">
        <v>350</v>
      </c>
      <c r="B3" s="78"/>
      <c r="C3" s="73" t="s">
        <v>350</v>
      </c>
      <c r="D3" s="73"/>
      <c r="E3" s="73" t="s">
        <v>350</v>
      </c>
      <c r="F3" s="79"/>
      <c r="G3" s="73" t="s">
        <v>351</v>
      </c>
      <c r="H3" s="73"/>
      <c r="I3" s="73"/>
      <c r="J3" s="73" t="s">
        <v>352</v>
      </c>
      <c r="K3" s="73"/>
      <c r="L3" s="73"/>
      <c r="M3" s="73"/>
      <c r="N3" s="73"/>
      <c r="O3" s="73"/>
      <c r="P3" s="80" t="s">
        <v>353</v>
      </c>
      <c r="Q3" s="80" t="s">
        <v>318</v>
      </c>
      <c r="R3" s="80" t="s">
        <v>354</v>
      </c>
      <c r="S3" s="73"/>
      <c r="T3" s="73"/>
      <c r="U3" s="73"/>
      <c r="V3" s="73"/>
      <c r="W3" s="66" t="s">
        <v>355</v>
      </c>
      <c r="Y3" s="66" t="s">
        <v>356</v>
      </c>
      <c r="AB3" s="1" t="s">
        <v>355</v>
      </c>
      <c r="AG3" s="1" t="s">
        <v>357</v>
      </c>
      <c r="AH3" s="1" t="s">
        <v>122</v>
      </c>
      <c r="AI3" s="1" t="s">
        <v>358</v>
      </c>
      <c r="AJ3" s="1" t="s">
        <v>359</v>
      </c>
    </row>
    <row r="4" spans="1:36">
      <c r="A4" s="73" t="s">
        <v>360</v>
      </c>
      <c r="B4" s="78"/>
      <c r="C4" s="73" t="s">
        <v>360</v>
      </c>
      <c r="D4" s="73"/>
      <c r="E4" s="73" t="s">
        <v>360</v>
      </c>
      <c r="F4" s="79"/>
      <c r="G4" s="73" t="s">
        <v>361</v>
      </c>
      <c r="H4" s="73"/>
      <c r="I4" s="73"/>
      <c r="J4" s="73" t="s">
        <v>362</v>
      </c>
      <c r="K4" s="73"/>
      <c r="L4" s="73"/>
      <c r="M4" s="73"/>
      <c r="N4" s="73"/>
      <c r="O4" s="73"/>
      <c r="P4" s="81" t="s">
        <v>363</v>
      </c>
      <c r="Q4" s="81" t="s">
        <v>364</v>
      </c>
      <c r="R4" s="81" t="s">
        <v>365</v>
      </c>
      <c r="S4" s="73"/>
      <c r="T4" s="73"/>
      <c r="U4" s="73"/>
      <c r="V4" s="73"/>
      <c r="W4" s="11" t="s">
        <v>6</v>
      </c>
      <c r="Y4" s="11">
        <v>10245</v>
      </c>
      <c r="AB4" t="s">
        <v>6</v>
      </c>
      <c r="AF4" s="67"/>
      <c r="AG4" t="s">
        <v>366</v>
      </c>
      <c r="AH4" t="s">
        <v>367</v>
      </c>
      <c r="AI4" t="s">
        <v>6</v>
      </c>
      <c r="AJ4" t="s">
        <v>368</v>
      </c>
    </row>
    <row r="5" spans="1:36">
      <c r="A5" s="73" t="s">
        <v>369</v>
      </c>
      <c r="B5" s="78"/>
      <c r="C5" s="73" t="s">
        <v>369</v>
      </c>
      <c r="D5" s="73"/>
      <c r="E5" s="73" t="s">
        <v>369</v>
      </c>
      <c r="F5" s="79"/>
      <c r="G5" s="73" t="s">
        <v>370</v>
      </c>
      <c r="H5" s="73"/>
      <c r="I5" s="73"/>
      <c r="J5" s="73" t="s">
        <v>371</v>
      </c>
      <c r="K5" s="73"/>
      <c r="L5" s="73"/>
      <c r="M5" s="73"/>
      <c r="N5" s="73"/>
      <c r="O5" s="73"/>
      <c r="P5" s="81" t="s">
        <v>353</v>
      </c>
      <c r="Q5" s="81" t="s">
        <v>319</v>
      </c>
      <c r="R5" s="81" t="s">
        <v>372</v>
      </c>
      <c r="S5" s="73"/>
      <c r="T5" s="73"/>
      <c r="U5" s="73"/>
      <c r="V5" s="73"/>
      <c r="W5" s="11" t="s">
        <v>8</v>
      </c>
      <c r="Y5" s="11">
        <v>12840</v>
      </c>
      <c r="AB5" t="s">
        <v>8</v>
      </c>
      <c r="AF5" s="68"/>
      <c r="AG5" t="s">
        <v>373</v>
      </c>
      <c r="AH5" t="s">
        <v>374</v>
      </c>
      <c r="AI5" t="s">
        <v>8</v>
      </c>
      <c r="AJ5" t="s">
        <v>343</v>
      </c>
    </row>
    <row r="6" spans="1:36">
      <c r="A6" s="73" t="s">
        <v>375</v>
      </c>
      <c r="B6" s="78"/>
      <c r="C6" s="73" t="s">
        <v>375</v>
      </c>
      <c r="D6" s="73"/>
      <c r="E6" s="73" t="s">
        <v>375</v>
      </c>
      <c r="F6" s="79"/>
      <c r="G6" s="73" t="s">
        <v>376</v>
      </c>
      <c r="H6" s="73"/>
      <c r="I6" s="73"/>
      <c r="J6" s="73" t="s">
        <v>377</v>
      </c>
      <c r="K6" s="73"/>
      <c r="L6" s="73"/>
      <c r="M6" s="73"/>
      <c r="N6" s="73"/>
      <c r="O6" s="73"/>
      <c r="P6" s="81" t="s">
        <v>363</v>
      </c>
      <c r="Q6" s="81" t="s">
        <v>378</v>
      </c>
      <c r="R6" s="81" t="s">
        <v>379</v>
      </c>
      <c r="S6" s="73"/>
      <c r="T6" s="73"/>
      <c r="U6" s="73"/>
      <c r="V6" s="73"/>
      <c r="W6" s="11" t="s">
        <v>10</v>
      </c>
      <c r="Y6" s="11">
        <v>11283</v>
      </c>
      <c r="AB6" t="s">
        <v>10</v>
      </c>
      <c r="AF6" s="68"/>
      <c r="AG6" t="s">
        <v>380</v>
      </c>
      <c r="AH6" t="s">
        <v>381</v>
      </c>
      <c r="AI6" t="s">
        <v>10</v>
      </c>
      <c r="AJ6" t="s">
        <v>382</v>
      </c>
    </row>
    <row r="7" spans="1:36">
      <c r="A7" s="73" t="s">
        <v>383</v>
      </c>
      <c r="B7" s="78"/>
      <c r="C7" s="73" t="s">
        <v>383</v>
      </c>
      <c r="D7" s="73"/>
      <c r="E7" s="73" t="s">
        <v>383</v>
      </c>
      <c r="F7" s="79"/>
      <c r="G7" s="73" t="s">
        <v>384</v>
      </c>
      <c r="H7" s="73"/>
      <c r="I7" s="73"/>
      <c r="J7" s="73" t="s">
        <v>385</v>
      </c>
      <c r="K7" s="73"/>
      <c r="L7" s="73"/>
      <c r="M7" s="73"/>
      <c r="N7" s="73"/>
      <c r="O7" s="73"/>
      <c r="P7" s="81" t="s">
        <v>353</v>
      </c>
      <c r="Q7" s="81" t="s">
        <v>320</v>
      </c>
      <c r="R7" s="81" t="s">
        <v>386</v>
      </c>
      <c r="S7" s="73"/>
      <c r="T7" s="73"/>
      <c r="U7" s="73"/>
      <c r="V7" s="73"/>
      <c r="W7" s="11" t="s">
        <v>12</v>
      </c>
      <c r="Y7" s="11">
        <v>12840</v>
      </c>
      <c r="AB7" t="s">
        <v>12</v>
      </c>
      <c r="AF7" s="68"/>
      <c r="AG7" t="s">
        <v>387</v>
      </c>
      <c r="AH7" t="s">
        <v>388</v>
      </c>
      <c r="AI7" t="s">
        <v>12</v>
      </c>
      <c r="AJ7" t="s">
        <v>389</v>
      </c>
    </row>
    <row r="8" spans="1:36">
      <c r="A8" s="73" t="s">
        <v>390</v>
      </c>
      <c r="B8" s="78"/>
      <c r="C8" s="73" t="s">
        <v>390</v>
      </c>
      <c r="D8" s="73"/>
      <c r="E8" s="73" t="s">
        <v>390</v>
      </c>
      <c r="F8" s="79"/>
      <c r="G8" s="73" t="s">
        <v>391</v>
      </c>
      <c r="H8" s="73"/>
      <c r="I8" s="73"/>
      <c r="J8" s="73" t="s">
        <v>392</v>
      </c>
      <c r="K8" s="73"/>
      <c r="L8" s="73"/>
      <c r="M8" s="73"/>
      <c r="N8" s="73"/>
      <c r="O8" s="73"/>
      <c r="P8" s="81" t="s">
        <v>363</v>
      </c>
      <c r="Q8" s="81" t="s">
        <v>364</v>
      </c>
      <c r="R8" s="81" t="s">
        <v>393</v>
      </c>
      <c r="S8" s="73"/>
      <c r="T8" s="73"/>
      <c r="U8" s="73"/>
      <c r="V8" s="73"/>
      <c r="W8" s="11" t="s">
        <v>14</v>
      </c>
      <c r="Y8" s="11">
        <v>12321</v>
      </c>
      <c r="AB8" t="s">
        <v>14</v>
      </c>
      <c r="AF8" s="68"/>
      <c r="AG8" t="s">
        <v>394</v>
      </c>
      <c r="AH8" t="s">
        <v>395</v>
      </c>
      <c r="AI8" t="s">
        <v>6</v>
      </c>
      <c r="AJ8" t="s">
        <v>382</v>
      </c>
    </row>
    <row r="9" spans="1:36">
      <c r="A9" s="73" t="s">
        <v>396</v>
      </c>
      <c r="B9" s="78"/>
      <c r="C9" s="73" t="s">
        <v>396</v>
      </c>
      <c r="D9" s="73"/>
      <c r="E9" s="73" t="s">
        <v>396</v>
      </c>
      <c r="F9" s="79"/>
      <c r="G9" s="73" t="s">
        <v>397</v>
      </c>
      <c r="H9" s="73"/>
      <c r="I9" s="73"/>
      <c r="J9" s="73" t="s">
        <v>398</v>
      </c>
      <c r="K9" s="73"/>
      <c r="L9" s="73"/>
      <c r="M9" s="73"/>
      <c r="N9" s="73"/>
      <c r="O9" s="73"/>
      <c r="P9" s="81" t="s">
        <v>399</v>
      </c>
      <c r="Q9" s="81" t="s">
        <v>321</v>
      </c>
      <c r="R9" s="81" t="s">
        <v>400</v>
      </c>
      <c r="S9" s="73"/>
      <c r="T9" s="73"/>
      <c r="U9" s="73"/>
      <c r="V9" s="73"/>
      <c r="W9" s="11" t="s">
        <v>8</v>
      </c>
      <c r="Y9" s="11">
        <v>12840</v>
      </c>
      <c r="AB9" t="s">
        <v>16</v>
      </c>
      <c r="AF9" s="68"/>
      <c r="AG9" t="s">
        <v>401</v>
      </c>
      <c r="AH9" t="s">
        <v>402</v>
      </c>
      <c r="AI9" t="s">
        <v>8</v>
      </c>
      <c r="AJ9" t="s">
        <v>389</v>
      </c>
    </row>
    <row r="10" spans="1:36" ht="15" thickBot="1">
      <c r="A10" s="73" t="s">
        <v>403</v>
      </c>
      <c r="B10" s="78"/>
      <c r="C10" s="73" t="s">
        <v>403</v>
      </c>
      <c r="D10" s="73"/>
      <c r="E10" s="73" t="s">
        <v>403</v>
      </c>
      <c r="F10" s="79"/>
      <c r="G10" s="73" t="s">
        <v>404</v>
      </c>
      <c r="H10" s="73"/>
      <c r="I10" s="73"/>
      <c r="J10" s="73" t="s">
        <v>405</v>
      </c>
      <c r="K10" s="73"/>
      <c r="L10" s="73"/>
      <c r="M10" s="73"/>
      <c r="N10" s="73"/>
      <c r="O10" s="73"/>
      <c r="P10" s="81" t="s">
        <v>399</v>
      </c>
      <c r="Q10" s="81" t="s">
        <v>406</v>
      </c>
      <c r="R10" s="81" t="s">
        <v>407</v>
      </c>
      <c r="S10" s="73"/>
      <c r="T10" s="73"/>
      <c r="U10" s="73"/>
      <c r="V10" s="73"/>
      <c r="W10" s="14" t="s">
        <v>18</v>
      </c>
      <c r="Y10" s="14">
        <v>13359</v>
      </c>
      <c r="AB10" t="s">
        <v>408</v>
      </c>
      <c r="AF10" s="68"/>
      <c r="AG10" t="s">
        <v>409</v>
      </c>
      <c r="AH10" t="s">
        <v>410</v>
      </c>
      <c r="AI10" t="s">
        <v>10</v>
      </c>
      <c r="AJ10" t="s">
        <v>368</v>
      </c>
    </row>
    <row r="11" spans="1:36">
      <c r="A11" s="73" t="s">
        <v>411</v>
      </c>
      <c r="B11" s="78"/>
      <c r="C11" s="73" t="s">
        <v>411</v>
      </c>
      <c r="D11" s="73"/>
      <c r="E11" s="73" t="s">
        <v>411</v>
      </c>
      <c r="F11" s="79"/>
      <c r="G11" s="73" t="s">
        <v>412</v>
      </c>
      <c r="H11" s="73"/>
      <c r="I11" s="73"/>
      <c r="J11" s="73" t="s">
        <v>413</v>
      </c>
      <c r="K11" s="73"/>
      <c r="L11" s="73"/>
      <c r="M11" s="73"/>
      <c r="N11" s="73"/>
      <c r="O11" s="73"/>
      <c r="P11" s="81" t="s">
        <v>353</v>
      </c>
      <c r="Q11" s="81" t="s">
        <v>318</v>
      </c>
      <c r="R11" s="81" t="s">
        <v>400</v>
      </c>
      <c r="S11" s="73"/>
      <c r="T11" s="73"/>
      <c r="U11" s="73"/>
      <c r="V11" s="73"/>
      <c r="AB11" t="s">
        <v>20</v>
      </c>
      <c r="AF11" s="68"/>
      <c r="AG11" t="s">
        <v>414</v>
      </c>
      <c r="AH11" t="s">
        <v>415</v>
      </c>
      <c r="AI11" t="s">
        <v>12</v>
      </c>
      <c r="AJ11" t="s">
        <v>368</v>
      </c>
    </row>
    <row r="12" spans="1:36" ht="15" thickBot="1">
      <c r="A12" s="73" t="s">
        <v>416</v>
      </c>
      <c r="B12" s="78"/>
      <c r="C12" s="73" t="s">
        <v>416</v>
      </c>
      <c r="D12" s="73"/>
      <c r="E12" s="73" t="s">
        <v>416</v>
      </c>
      <c r="F12" s="79"/>
      <c r="G12" s="73" t="s">
        <v>417</v>
      </c>
      <c r="H12" s="73"/>
      <c r="I12" s="73"/>
      <c r="J12" s="73" t="s">
        <v>352</v>
      </c>
      <c r="K12" s="73"/>
      <c r="L12" s="73"/>
      <c r="M12" s="73"/>
      <c r="N12" s="73"/>
      <c r="O12" s="73"/>
      <c r="P12" s="81" t="s">
        <v>363</v>
      </c>
      <c r="Q12" s="81" t="s">
        <v>378</v>
      </c>
      <c r="R12" s="81" t="s">
        <v>418</v>
      </c>
      <c r="S12" s="73"/>
      <c r="T12" s="73"/>
      <c r="U12" s="73"/>
      <c r="V12" s="73"/>
      <c r="AB12" t="s">
        <v>22</v>
      </c>
      <c r="AF12" s="68"/>
      <c r="AG12" t="s">
        <v>419</v>
      </c>
      <c r="AH12" t="s">
        <v>420</v>
      </c>
      <c r="AI12" t="s">
        <v>6</v>
      </c>
      <c r="AJ12" t="s">
        <v>421</v>
      </c>
    </row>
    <row r="13" spans="1:36">
      <c r="A13" s="73" t="s">
        <v>422</v>
      </c>
      <c r="B13" s="78"/>
      <c r="C13" s="73" t="s">
        <v>422</v>
      </c>
      <c r="D13" s="73"/>
      <c r="E13" s="73" t="s">
        <v>422</v>
      </c>
      <c r="F13" s="79"/>
      <c r="G13" s="73" t="s">
        <v>423</v>
      </c>
      <c r="H13" s="73"/>
      <c r="I13" s="73"/>
      <c r="J13" s="73" t="s">
        <v>424</v>
      </c>
      <c r="K13" s="73"/>
      <c r="L13" s="73"/>
      <c r="M13" s="73"/>
      <c r="N13" s="73"/>
      <c r="O13" s="73"/>
      <c r="P13" s="81" t="s">
        <v>399</v>
      </c>
      <c r="Q13" s="81" t="s">
        <v>321</v>
      </c>
      <c r="R13" s="81" t="s">
        <v>425</v>
      </c>
      <c r="S13" s="73"/>
      <c r="T13" s="73"/>
      <c r="U13" s="73"/>
      <c r="V13" s="73"/>
      <c r="W13" s="17" t="s">
        <v>355</v>
      </c>
      <c r="X13" s="69" t="s">
        <v>426</v>
      </c>
      <c r="Y13" s="69" t="s">
        <v>48</v>
      </c>
      <c r="Z13" s="70" t="s">
        <v>51</v>
      </c>
      <c r="AB13" t="s">
        <v>24</v>
      </c>
      <c r="AF13" s="68"/>
      <c r="AG13" t="s">
        <v>427</v>
      </c>
      <c r="AH13" t="s">
        <v>428</v>
      </c>
      <c r="AI13" t="s">
        <v>8</v>
      </c>
      <c r="AJ13" t="s">
        <v>382</v>
      </c>
    </row>
    <row r="14" spans="1:36">
      <c r="A14" s="73" t="s">
        <v>429</v>
      </c>
      <c r="B14" s="78"/>
      <c r="C14" s="73" t="s">
        <v>429</v>
      </c>
      <c r="D14" s="73"/>
      <c r="E14" s="73" t="s">
        <v>429</v>
      </c>
      <c r="F14" s="79"/>
      <c r="G14" s="73" t="s">
        <v>430</v>
      </c>
      <c r="H14" s="73"/>
      <c r="I14" s="73"/>
      <c r="J14" s="73" t="s">
        <v>431</v>
      </c>
      <c r="K14" s="73"/>
      <c r="L14" s="73"/>
      <c r="M14" s="73"/>
      <c r="N14" s="73"/>
      <c r="O14" s="73"/>
      <c r="P14" s="81" t="s">
        <v>353</v>
      </c>
      <c r="Q14" s="81" t="s">
        <v>432</v>
      </c>
      <c r="R14" s="81" t="s">
        <v>354</v>
      </c>
      <c r="S14" s="73"/>
      <c r="T14" s="73"/>
      <c r="U14" s="73"/>
      <c r="V14" s="73"/>
      <c r="W14" s="20" t="s">
        <v>6</v>
      </c>
      <c r="X14" t="s">
        <v>433</v>
      </c>
      <c r="Y14" t="s">
        <v>54</v>
      </c>
      <c r="Z14" s="25">
        <v>3</v>
      </c>
      <c r="AB14" t="s">
        <v>434</v>
      </c>
      <c r="AF14" s="68"/>
      <c r="AG14" t="s">
        <v>435</v>
      </c>
      <c r="AH14" t="s">
        <v>436</v>
      </c>
      <c r="AI14" t="s">
        <v>10</v>
      </c>
      <c r="AJ14" t="s">
        <v>389</v>
      </c>
    </row>
    <row r="15" spans="1:36">
      <c r="A15" s="73" t="s">
        <v>437</v>
      </c>
      <c r="B15" s="78"/>
      <c r="C15" s="73" t="s">
        <v>437</v>
      </c>
      <c r="D15" s="73"/>
      <c r="E15" s="73" t="s">
        <v>437</v>
      </c>
      <c r="F15" s="79"/>
      <c r="G15" s="73" t="s">
        <v>438</v>
      </c>
      <c r="H15" s="73"/>
      <c r="I15" s="73"/>
      <c r="J15" s="73" t="s">
        <v>439</v>
      </c>
      <c r="K15" s="73"/>
      <c r="L15" s="73"/>
      <c r="M15" s="73"/>
      <c r="N15" s="73"/>
      <c r="O15" s="73"/>
      <c r="P15" s="81" t="s">
        <v>353</v>
      </c>
      <c r="Q15" s="81" t="s">
        <v>322</v>
      </c>
      <c r="R15" s="81" t="s">
        <v>190</v>
      </c>
      <c r="S15" s="73"/>
      <c r="T15" s="73"/>
      <c r="U15" s="73"/>
      <c r="V15" s="73"/>
      <c r="W15" s="20" t="s">
        <v>8</v>
      </c>
      <c r="X15" t="s">
        <v>440</v>
      </c>
      <c r="Y15" t="s">
        <v>58</v>
      </c>
      <c r="Z15" s="25">
        <v>1</v>
      </c>
      <c r="AB15" t="s">
        <v>26</v>
      </c>
      <c r="AF15" s="68"/>
      <c r="AG15" t="s">
        <v>441</v>
      </c>
      <c r="AH15" t="s">
        <v>442</v>
      </c>
      <c r="AI15" t="s">
        <v>12</v>
      </c>
      <c r="AJ15" t="s">
        <v>382</v>
      </c>
    </row>
    <row r="16" spans="1:36">
      <c r="A16" s="73" t="s">
        <v>443</v>
      </c>
      <c r="B16" s="78"/>
      <c r="C16" s="73" t="s">
        <v>443</v>
      </c>
      <c r="D16" s="73"/>
      <c r="E16" s="73" t="s">
        <v>443</v>
      </c>
      <c r="F16" s="79"/>
      <c r="G16" s="73" t="s">
        <v>444</v>
      </c>
      <c r="H16" s="73"/>
      <c r="I16" s="73"/>
      <c r="J16" s="73" t="s">
        <v>377</v>
      </c>
      <c r="K16" s="73"/>
      <c r="L16" s="73"/>
      <c r="M16" s="73"/>
      <c r="N16" s="73"/>
      <c r="O16" s="73"/>
      <c r="P16" s="81" t="s">
        <v>363</v>
      </c>
      <c r="Q16" s="81" t="s">
        <v>445</v>
      </c>
      <c r="R16" s="81" t="s">
        <v>446</v>
      </c>
      <c r="S16" s="73"/>
      <c r="T16" s="73"/>
      <c r="U16" s="73"/>
      <c r="V16" s="73"/>
      <c r="W16" s="20" t="s">
        <v>10</v>
      </c>
      <c r="X16" t="s">
        <v>447</v>
      </c>
      <c r="Y16" t="s">
        <v>54</v>
      </c>
      <c r="Z16" s="25">
        <v>2</v>
      </c>
      <c r="AB16" t="s">
        <v>27</v>
      </c>
      <c r="AF16" s="68"/>
      <c r="AG16" t="s">
        <v>448</v>
      </c>
      <c r="AH16" t="s">
        <v>420</v>
      </c>
      <c r="AI16" t="s">
        <v>6</v>
      </c>
      <c r="AJ16" t="s">
        <v>389</v>
      </c>
    </row>
    <row r="17" spans="1:36">
      <c r="A17" s="73" t="s">
        <v>449</v>
      </c>
      <c r="B17" s="78"/>
      <c r="C17" s="73" t="s">
        <v>449</v>
      </c>
      <c r="D17" s="73"/>
      <c r="E17" s="73" t="s">
        <v>449</v>
      </c>
      <c r="F17" s="79"/>
      <c r="G17" s="73" t="s">
        <v>450</v>
      </c>
      <c r="H17" s="73"/>
      <c r="I17" s="73"/>
      <c r="J17" s="73" t="s">
        <v>451</v>
      </c>
      <c r="K17" s="73"/>
      <c r="L17" s="73"/>
      <c r="M17" s="73"/>
      <c r="N17" s="73"/>
      <c r="O17" s="73"/>
      <c r="P17" s="81" t="s">
        <v>353</v>
      </c>
      <c r="Q17" s="81" t="s">
        <v>323</v>
      </c>
      <c r="R17" s="81" t="s">
        <v>452</v>
      </c>
      <c r="S17" s="73"/>
      <c r="T17" s="73"/>
      <c r="U17" s="73"/>
      <c r="V17" s="73"/>
      <c r="W17" s="20" t="s">
        <v>12</v>
      </c>
      <c r="X17" t="s">
        <v>453</v>
      </c>
      <c r="Y17" t="s">
        <v>58</v>
      </c>
      <c r="Z17" s="25">
        <v>4</v>
      </c>
      <c r="AB17" t="s">
        <v>28</v>
      </c>
      <c r="AF17" s="68"/>
      <c r="AG17" t="s">
        <v>454</v>
      </c>
      <c r="AH17" t="s">
        <v>455</v>
      </c>
      <c r="AI17" t="s">
        <v>8</v>
      </c>
      <c r="AJ17" t="s">
        <v>368</v>
      </c>
    </row>
    <row r="18" spans="1:36">
      <c r="A18" s="73" t="s">
        <v>456</v>
      </c>
      <c r="B18" s="78"/>
      <c r="C18" s="73" t="s">
        <v>456</v>
      </c>
      <c r="D18" s="73"/>
      <c r="E18" s="73" t="s">
        <v>456</v>
      </c>
      <c r="F18" s="79"/>
      <c r="G18" s="73" t="s">
        <v>457</v>
      </c>
      <c r="H18" s="73"/>
      <c r="I18" s="73"/>
      <c r="J18" s="73" t="s">
        <v>392</v>
      </c>
      <c r="K18" s="73"/>
      <c r="L18" s="73"/>
      <c r="M18" s="73"/>
      <c r="N18" s="73"/>
      <c r="O18" s="73"/>
      <c r="P18" s="81" t="s">
        <v>399</v>
      </c>
      <c r="Q18" s="81" t="s">
        <v>458</v>
      </c>
      <c r="R18" s="81" t="s">
        <v>190</v>
      </c>
      <c r="S18" s="73"/>
      <c r="T18" s="73"/>
      <c r="U18" s="73"/>
      <c r="V18" s="73"/>
      <c r="W18" s="20" t="s">
        <v>14</v>
      </c>
      <c r="X18" t="s">
        <v>459</v>
      </c>
      <c r="Y18" t="s">
        <v>54</v>
      </c>
      <c r="Z18" s="25">
        <v>2</v>
      </c>
      <c r="AB18" t="s">
        <v>29</v>
      </c>
      <c r="AF18" s="68"/>
      <c r="AG18" t="s">
        <v>460</v>
      </c>
      <c r="AH18" t="s">
        <v>388</v>
      </c>
      <c r="AI18" t="s">
        <v>10</v>
      </c>
      <c r="AJ18" t="s">
        <v>368</v>
      </c>
    </row>
    <row r="19" spans="1:36">
      <c r="A19" s="73" t="s">
        <v>461</v>
      </c>
      <c r="B19" s="78"/>
      <c r="C19" s="73" t="s">
        <v>461</v>
      </c>
      <c r="D19" s="73"/>
      <c r="E19" s="73" t="s">
        <v>461</v>
      </c>
      <c r="F19" s="79"/>
      <c r="G19" s="73" t="s">
        <v>462</v>
      </c>
      <c r="H19" s="73"/>
      <c r="I19" s="73"/>
      <c r="J19" s="73" t="s">
        <v>385</v>
      </c>
      <c r="K19" s="73"/>
      <c r="L19" s="73"/>
      <c r="M19" s="73"/>
      <c r="N19" s="73"/>
      <c r="O19" s="73"/>
      <c r="P19" s="81" t="s">
        <v>353</v>
      </c>
      <c r="Q19" s="81" t="s">
        <v>463</v>
      </c>
      <c r="R19" s="81" t="s">
        <v>446</v>
      </c>
      <c r="S19" s="73"/>
      <c r="T19" s="73"/>
      <c r="U19" s="73"/>
      <c r="V19" s="73"/>
      <c r="W19" s="20" t="s">
        <v>8</v>
      </c>
      <c r="X19" t="s">
        <v>433</v>
      </c>
      <c r="Y19" t="s">
        <v>58</v>
      </c>
      <c r="Z19" s="25">
        <v>1</v>
      </c>
      <c r="AB19" t="s">
        <v>30</v>
      </c>
      <c r="AF19" s="68"/>
      <c r="AG19" t="s">
        <v>464</v>
      </c>
      <c r="AH19" t="s">
        <v>402</v>
      </c>
      <c r="AI19" t="s">
        <v>12</v>
      </c>
      <c r="AJ19" t="s">
        <v>465</v>
      </c>
    </row>
    <row r="20" spans="1:36">
      <c r="A20" s="73"/>
      <c r="B20" s="73"/>
      <c r="C20" s="73"/>
      <c r="D20" s="73"/>
      <c r="E20" s="73"/>
      <c r="F20" s="73"/>
      <c r="G20" s="73"/>
      <c r="H20" s="73"/>
      <c r="I20" s="73"/>
      <c r="J20" s="73" t="s">
        <v>398</v>
      </c>
      <c r="K20" s="73"/>
      <c r="L20" s="73"/>
      <c r="M20" s="73"/>
      <c r="N20" s="73"/>
      <c r="O20" s="73"/>
      <c r="P20" s="81" t="s">
        <v>353</v>
      </c>
      <c r="Q20" s="81" t="s">
        <v>378</v>
      </c>
      <c r="R20" s="81" t="s">
        <v>452</v>
      </c>
      <c r="S20" s="73"/>
      <c r="T20" s="73"/>
      <c r="U20" s="73"/>
      <c r="V20" s="73"/>
      <c r="W20" s="20" t="s">
        <v>18</v>
      </c>
      <c r="X20" t="s">
        <v>440</v>
      </c>
      <c r="Y20" t="s">
        <v>54</v>
      </c>
      <c r="Z20" s="25">
        <v>2</v>
      </c>
      <c r="AB20" t="s">
        <v>32</v>
      </c>
      <c r="AF20" s="68"/>
      <c r="AG20" t="s">
        <v>466</v>
      </c>
      <c r="AH20" t="s">
        <v>467</v>
      </c>
      <c r="AI20" t="s">
        <v>14</v>
      </c>
      <c r="AJ20" t="s">
        <v>382</v>
      </c>
    </row>
    <row r="21" spans="1:36" ht="15" thickBot="1">
      <c r="A21" s="73"/>
      <c r="B21" s="73"/>
      <c r="C21" s="73"/>
      <c r="D21" s="73"/>
      <c r="E21" s="73"/>
      <c r="F21" s="73"/>
      <c r="G21" s="73"/>
      <c r="H21" s="73"/>
      <c r="I21" s="73"/>
      <c r="J21" s="73" t="s">
        <v>468</v>
      </c>
      <c r="K21" s="73"/>
      <c r="L21" s="73"/>
      <c r="M21" s="73"/>
      <c r="N21" s="73"/>
      <c r="O21" s="73"/>
      <c r="P21" s="81" t="s">
        <v>353</v>
      </c>
      <c r="Q21" s="81" t="s">
        <v>469</v>
      </c>
      <c r="R21" s="81" t="s">
        <v>452</v>
      </c>
      <c r="S21" s="73"/>
      <c r="T21" s="73"/>
      <c r="U21" s="73"/>
      <c r="V21" s="73"/>
      <c r="W21" s="22" t="s">
        <v>10</v>
      </c>
      <c r="X21" s="23" t="s">
        <v>447</v>
      </c>
      <c r="Y21" s="23" t="s">
        <v>54</v>
      </c>
      <c r="Z21" s="71">
        <v>2</v>
      </c>
      <c r="AB21" t="s">
        <v>33</v>
      </c>
      <c r="AF21" s="68"/>
      <c r="AG21" t="s">
        <v>470</v>
      </c>
      <c r="AH21" t="s">
        <v>367</v>
      </c>
      <c r="AI21" t="s">
        <v>16</v>
      </c>
      <c r="AJ21" t="s">
        <v>389</v>
      </c>
    </row>
    <row r="22" spans="1:36">
      <c r="A22" s="73"/>
      <c r="B22" s="73"/>
      <c r="C22" s="73"/>
      <c r="D22" s="73"/>
      <c r="E22" s="73"/>
      <c r="F22" s="73"/>
      <c r="G22" s="73"/>
      <c r="H22" s="73"/>
      <c r="I22" s="73"/>
      <c r="J22" s="73" t="s">
        <v>471</v>
      </c>
      <c r="K22" s="73"/>
      <c r="L22" s="73"/>
      <c r="M22" s="73"/>
      <c r="N22" s="73"/>
      <c r="O22" s="73"/>
      <c r="P22" s="81" t="s">
        <v>363</v>
      </c>
      <c r="Q22" s="81" t="s">
        <v>472</v>
      </c>
      <c r="R22" s="81" t="s">
        <v>446</v>
      </c>
      <c r="S22" s="73"/>
      <c r="T22" s="73"/>
      <c r="U22" s="73"/>
      <c r="V22" s="73"/>
      <c r="AF22" s="68"/>
    </row>
    <row r="23" spans="1:36">
      <c r="A23" s="73"/>
      <c r="B23" s="73"/>
      <c r="C23" s="73"/>
      <c r="D23" s="73"/>
      <c r="E23" s="73"/>
      <c r="F23" s="73"/>
      <c r="G23" s="73"/>
      <c r="H23" s="73"/>
      <c r="I23" s="73"/>
      <c r="J23" s="73" t="s">
        <v>473</v>
      </c>
      <c r="K23" s="73"/>
      <c r="L23" s="73"/>
      <c r="M23" s="73"/>
      <c r="N23" s="73"/>
      <c r="O23" s="73"/>
      <c r="P23" s="81" t="s">
        <v>399</v>
      </c>
      <c r="Q23" s="81" t="s">
        <v>474</v>
      </c>
      <c r="R23" s="81" t="s">
        <v>475</v>
      </c>
      <c r="S23" s="73"/>
      <c r="T23" s="73"/>
      <c r="U23" s="73"/>
      <c r="V23" s="73"/>
      <c r="AF23" s="68"/>
    </row>
    <row r="24" spans="1:36">
      <c r="A24" s="73"/>
      <c r="B24" s="73"/>
      <c r="C24" s="73"/>
      <c r="D24" s="73"/>
      <c r="E24" s="73"/>
      <c r="F24" s="73"/>
      <c r="G24" s="73"/>
      <c r="H24" s="73"/>
      <c r="I24" s="73"/>
      <c r="J24" s="73" t="s">
        <v>431</v>
      </c>
      <c r="K24" s="73"/>
      <c r="L24" s="73"/>
      <c r="M24" s="73"/>
      <c r="N24" s="73"/>
      <c r="O24" s="73"/>
      <c r="P24" s="81" t="s">
        <v>353</v>
      </c>
      <c r="Q24" s="81" t="s">
        <v>476</v>
      </c>
      <c r="R24" s="81" t="s">
        <v>477</v>
      </c>
      <c r="S24" s="73"/>
      <c r="T24" s="73"/>
      <c r="U24" s="73"/>
      <c r="V24" s="73"/>
      <c r="AF24" s="68"/>
    </row>
    <row r="25" spans="1:36">
      <c r="A25" s="73"/>
      <c r="B25" s="73"/>
      <c r="C25" s="73"/>
      <c r="D25" s="73"/>
      <c r="E25" s="73"/>
      <c r="F25" s="73"/>
      <c r="G25" s="73"/>
      <c r="H25" s="73"/>
      <c r="I25" s="73"/>
      <c r="J25" s="73" t="s">
        <v>352</v>
      </c>
      <c r="K25" s="73"/>
      <c r="L25" s="73"/>
      <c r="M25" s="73"/>
      <c r="N25" s="73"/>
      <c r="O25" s="73"/>
      <c r="P25" s="81" t="s">
        <v>363</v>
      </c>
      <c r="Q25" s="81" t="s">
        <v>478</v>
      </c>
      <c r="R25" s="81" t="s">
        <v>479</v>
      </c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</row>
    <row r="26" spans="1:36">
      <c r="A26" s="73"/>
      <c r="B26" s="73"/>
      <c r="C26" s="73"/>
      <c r="D26" s="73"/>
      <c r="E26" s="73"/>
      <c r="F26" s="73"/>
      <c r="G26" s="73"/>
      <c r="H26" s="73"/>
      <c r="I26" s="73"/>
      <c r="J26" s="73" t="s">
        <v>362</v>
      </c>
      <c r="K26" s="73"/>
      <c r="L26" s="73"/>
      <c r="M26" s="73"/>
      <c r="N26" s="73"/>
      <c r="O26" s="73"/>
      <c r="P26" s="81" t="s">
        <v>353</v>
      </c>
      <c r="Q26" s="81" t="s">
        <v>480</v>
      </c>
      <c r="R26" s="81" t="s">
        <v>481</v>
      </c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</row>
    <row r="27" spans="1:36">
      <c r="A27" s="73"/>
      <c r="B27" s="73"/>
      <c r="C27" s="73"/>
      <c r="D27" s="73"/>
      <c r="E27" s="73"/>
      <c r="F27" s="73"/>
      <c r="G27" s="73"/>
      <c r="H27" s="73"/>
      <c r="I27" s="73"/>
      <c r="J27" s="73" t="s">
        <v>439</v>
      </c>
      <c r="K27" s="73"/>
      <c r="L27" s="73"/>
      <c r="M27" s="73"/>
      <c r="N27" s="73"/>
      <c r="O27" s="73"/>
      <c r="P27" s="81" t="s">
        <v>353</v>
      </c>
      <c r="Q27" s="81" t="s">
        <v>482</v>
      </c>
      <c r="R27" s="81" t="s">
        <v>418</v>
      </c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</row>
    <row r="28" spans="1:36">
      <c r="A28" s="73"/>
      <c r="B28" s="73"/>
      <c r="C28" s="73"/>
      <c r="D28" s="73"/>
      <c r="E28" s="73"/>
      <c r="F28" s="73"/>
      <c r="G28" s="73"/>
      <c r="H28" s="73"/>
      <c r="I28" s="73"/>
      <c r="J28" s="73" t="s">
        <v>377</v>
      </c>
      <c r="K28" s="73"/>
      <c r="L28" s="73"/>
      <c r="M28" s="73"/>
      <c r="N28" s="73"/>
      <c r="O28" s="73"/>
      <c r="P28" s="81" t="s">
        <v>399</v>
      </c>
      <c r="Q28" s="81" t="s">
        <v>483</v>
      </c>
      <c r="R28" s="81" t="s">
        <v>425</v>
      </c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</row>
    <row r="29" spans="1:36">
      <c r="A29" s="73"/>
      <c r="B29" s="73"/>
      <c r="C29" s="73"/>
      <c r="D29" s="73"/>
      <c r="E29" s="73"/>
      <c r="F29" s="73"/>
      <c r="G29" s="73"/>
      <c r="H29" s="73"/>
      <c r="I29" s="73"/>
      <c r="J29" s="73" t="s">
        <v>484</v>
      </c>
      <c r="K29" s="73"/>
      <c r="L29" s="73"/>
      <c r="M29" s="73"/>
      <c r="N29" s="73"/>
      <c r="O29" s="73"/>
      <c r="P29" s="81" t="s">
        <v>353</v>
      </c>
      <c r="Q29" s="81" t="s">
        <v>318</v>
      </c>
      <c r="R29" s="81" t="s">
        <v>418</v>
      </c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</row>
    <row r="30" spans="1:36">
      <c r="A30" s="73"/>
      <c r="B30" s="73"/>
      <c r="C30" s="73"/>
      <c r="D30" s="73"/>
      <c r="E30" s="73"/>
      <c r="F30" s="73"/>
      <c r="G30" s="73"/>
      <c r="H30" s="73"/>
      <c r="I30" s="73"/>
      <c r="J30" s="73" t="s">
        <v>398</v>
      </c>
      <c r="K30" s="73"/>
      <c r="L30" s="73"/>
      <c r="M30" s="73"/>
      <c r="N30" s="73"/>
      <c r="O30" s="73"/>
      <c r="P30" s="81" t="s">
        <v>353</v>
      </c>
      <c r="Q30" s="81" t="s">
        <v>485</v>
      </c>
      <c r="R30" s="81" t="s">
        <v>486</v>
      </c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</row>
    <row r="31" spans="1:36">
      <c r="A31" s="73"/>
      <c r="B31" s="73"/>
      <c r="C31" s="73"/>
      <c r="D31" s="73"/>
      <c r="E31" s="73"/>
      <c r="F31" s="73"/>
      <c r="G31" s="73"/>
      <c r="H31" s="73"/>
      <c r="I31" s="73"/>
      <c r="J31" s="73" t="s">
        <v>392</v>
      </c>
      <c r="K31" s="73"/>
      <c r="L31" s="73"/>
      <c r="M31" s="73"/>
      <c r="N31" s="73"/>
      <c r="O31" s="73"/>
      <c r="P31" s="81" t="s">
        <v>363</v>
      </c>
      <c r="Q31" s="81" t="s">
        <v>487</v>
      </c>
      <c r="R31" s="81" t="s">
        <v>488</v>
      </c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</row>
    <row r="32" spans="1:36">
      <c r="A32" s="73"/>
      <c r="B32" s="73"/>
      <c r="C32" s="73"/>
      <c r="D32" s="73"/>
      <c r="E32" s="73"/>
      <c r="F32" s="73"/>
      <c r="G32" s="73"/>
      <c r="H32" s="73"/>
      <c r="I32" s="73"/>
      <c r="J32" s="73" t="s">
        <v>424</v>
      </c>
      <c r="K32" s="73"/>
      <c r="L32" s="73"/>
      <c r="M32" s="73"/>
      <c r="N32" s="73"/>
      <c r="O32" s="73"/>
      <c r="P32" s="81" t="s">
        <v>353</v>
      </c>
      <c r="Q32" s="81" t="s">
        <v>489</v>
      </c>
      <c r="R32" s="81" t="s">
        <v>490</v>
      </c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</row>
    <row r="33" spans="1:31">
      <c r="A33" s="73"/>
      <c r="B33" s="73"/>
      <c r="C33" s="73"/>
      <c r="D33" s="73"/>
      <c r="E33" s="73"/>
      <c r="F33" s="73"/>
      <c r="G33" s="73"/>
      <c r="H33" s="73"/>
      <c r="I33" s="73"/>
      <c r="J33" s="73" t="s">
        <v>471</v>
      </c>
      <c r="K33" s="73"/>
      <c r="L33" s="73"/>
      <c r="M33" s="73"/>
      <c r="N33" s="73"/>
      <c r="O33" s="73"/>
      <c r="P33" s="73"/>
      <c r="Q33" s="73"/>
      <c r="R33" s="73"/>
      <c r="S33" s="73" t="s">
        <v>491</v>
      </c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</row>
    <row r="34" spans="1:31">
      <c r="A34" s="73"/>
      <c r="B34" s="73"/>
      <c r="C34" s="73"/>
      <c r="D34" s="73"/>
      <c r="E34" s="73"/>
      <c r="F34" s="73"/>
      <c r="G34" s="73"/>
      <c r="H34" s="73"/>
      <c r="I34" s="73"/>
      <c r="J34" s="73" t="s">
        <v>468</v>
      </c>
      <c r="K34" s="73"/>
      <c r="L34" s="73"/>
      <c r="M34" s="73"/>
      <c r="N34" s="73"/>
      <c r="O34" s="73"/>
      <c r="P34" s="73"/>
      <c r="Q34" s="73"/>
      <c r="R34" s="73"/>
      <c r="S34" s="73" t="s">
        <v>491</v>
      </c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CEEAF-15BF-47CB-BB3A-FCF37F7028C6}">
  <dimension ref="A2:G39"/>
  <sheetViews>
    <sheetView workbookViewId="0">
      <selection activeCell="I22" sqref="I22"/>
    </sheetView>
  </sheetViews>
  <sheetFormatPr defaultRowHeight="14.45"/>
  <cols>
    <col min="1" max="1" width="26.28515625" customWidth="1"/>
    <col min="2" max="2" width="24.7109375" customWidth="1"/>
    <col min="3" max="3" width="20.5703125" customWidth="1"/>
    <col min="5" max="6" width="9.7109375" customWidth="1"/>
    <col min="7" max="7" width="13.5703125" customWidth="1"/>
  </cols>
  <sheetData>
    <row r="2" spans="1:7">
      <c r="A2" s="1" t="s">
        <v>492</v>
      </c>
      <c r="B2" s="1" t="s">
        <v>493</v>
      </c>
      <c r="C2" s="1" t="s">
        <v>494</v>
      </c>
      <c r="D2" s="1"/>
      <c r="E2" s="1" t="s">
        <v>348</v>
      </c>
      <c r="F2" s="1" t="s">
        <v>495</v>
      </c>
      <c r="G2" s="1" t="s">
        <v>496</v>
      </c>
    </row>
    <row r="3" spans="1:7">
      <c r="A3" t="s">
        <v>497</v>
      </c>
      <c r="E3" t="s">
        <v>318</v>
      </c>
      <c r="F3" t="s">
        <v>354</v>
      </c>
    </row>
    <row r="4" spans="1:7">
      <c r="A4" t="s">
        <v>498</v>
      </c>
      <c r="E4" t="s">
        <v>364</v>
      </c>
      <c r="F4" t="s">
        <v>365</v>
      </c>
    </row>
    <row r="5" spans="1:7">
      <c r="A5" t="s">
        <v>499</v>
      </c>
      <c r="E5" t="s">
        <v>319</v>
      </c>
      <c r="F5" t="s">
        <v>372</v>
      </c>
    </row>
    <row r="6" spans="1:7">
      <c r="A6" t="s">
        <v>500</v>
      </c>
      <c r="E6" t="s">
        <v>378</v>
      </c>
      <c r="F6" t="s">
        <v>379</v>
      </c>
    </row>
    <row r="7" spans="1:7">
      <c r="A7" t="s">
        <v>501</v>
      </c>
      <c r="E7" t="s">
        <v>320</v>
      </c>
      <c r="F7" t="s">
        <v>386</v>
      </c>
    </row>
    <row r="8" spans="1:7">
      <c r="A8" t="s">
        <v>502</v>
      </c>
      <c r="E8" t="s">
        <v>364</v>
      </c>
      <c r="F8" t="s">
        <v>393</v>
      </c>
    </row>
    <row r="9" spans="1:7">
      <c r="A9" t="s">
        <v>503</v>
      </c>
      <c r="E9" t="s">
        <v>321</v>
      </c>
      <c r="F9" t="s">
        <v>400</v>
      </c>
    </row>
    <row r="10" spans="1:7">
      <c r="A10" t="s">
        <v>504</v>
      </c>
      <c r="E10" t="s">
        <v>406</v>
      </c>
      <c r="F10" t="s">
        <v>407</v>
      </c>
    </row>
    <row r="11" spans="1:7">
      <c r="A11" t="s">
        <v>505</v>
      </c>
      <c r="E11" t="s">
        <v>318</v>
      </c>
      <c r="F11" t="s">
        <v>400</v>
      </c>
    </row>
    <row r="12" spans="1:7">
      <c r="A12" t="s">
        <v>506</v>
      </c>
      <c r="E12" t="s">
        <v>378</v>
      </c>
      <c r="F12" t="s">
        <v>418</v>
      </c>
    </row>
    <row r="13" spans="1:7">
      <c r="A13" t="s">
        <v>498</v>
      </c>
      <c r="E13" t="s">
        <v>321</v>
      </c>
      <c r="F13" t="s">
        <v>425</v>
      </c>
    </row>
    <row r="14" spans="1:7">
      <c r="E14" t="s">
        <v>432</v>
      </c>
      <c r="F14" t="s">
        <v>354</v>
      </c>
    </row>
    <row r="15" spans="1:7">
      <c r="E15" t="s">
        <v>322</v>
      </c>
      <c r="F15" t="s">
        <v>190</v>
      </c>
    </row>
    <row r="16" spans="1:7">
      <c r="E16" t="s">
        <v>445</v>
      </c>
      <c r="F16" t="s">
        <v>446</v>
      </c>
    </row>
    <row r="17" spans="1:7">
      <c r="E17" t="s">
        <v>323</v>
      </c>
      <c r="F17" t="s">
        <v>452</v>
      </c>
    </row>
    <row r="23" spans="1:7">
      <c r="A23" s="1"/>
      <c r="B23" s="1"/>
      <c r="C23" s="1"/>
      <c r="D23" s="1"/>
      <c r="E23" s="1"/>
      <c r="F23" s="1"/>
      <c r="G23" s="1"/>
    </row>
    <row r="24" spans="1:7">
      <c r="A24" s="1" t="s">
        <v>492</v>
      </c>
      <c r="B24" s="1" t="s">
        <v>493</v>
      </c>
      <c r="C24" s="1" t="s">
        <v>494</v>
      </c>
      <c r="D24" s="1"/>
      <c r="E24" s="1" t="s">
        <v>348</v>
      </c>
      <c r="F24" s="1" t="s">
        <v>495</v>
      </c>
      <c r="G24" s="1" t="s">
        <v>496</v>
      </c>
    </row>
    <row r="25" spans="1:7">
      <c r="A25" t="s">
        <v>497</v>
      </c>
      <c r="B25" t="str">
        <f>+TRIM(A25)</f>
        <v>ADMINISTRATIVE ASSISTANT</v>
      </c>
      <c r="C25" t="str">
        <f>PROPER(B25)</f>
        <v>Administrative Assistant</v>
      </c>
      <c r="E25" t="s">
        <v>318</v>
      </c>
      <c r="F25" t="s">
        <v>354</v>
      </c>
      <c r="G25" t="str">
        <f>_xlfn.CONCAT(E25," ",F25)</f>
        <v>John Smyth</v>
      </c>
    </row>
    <row r="26" spans="1:7">
      <c r="A26" t="s">
        <v>498</v>
      </c>
      <c r="B26" t="str">
        <f t="shared" ref="B26:B35" si="0">+TRIM(A26)</f>
        <v>SOFTWARE DEVELOPER</v>
      </c>
      <c r="C26" t="str">
        <f t="shared" ref="C26:C35" si="1">PROPER(B26)</f>
        <v>Software Developer</v>
      </c>
      <c r="E26" t="s">
        <v>364</v>
      </c>
      <c r="F26" t="s">
        <v>365</v>
      </c>
      <c r="G26" t="str">
        <f t="shared" ref="G26:G39" si="2">_xlfn.CONCAT(E26," ",F26)</f>
        <v>Paula Whyte</v>
      </c>
    </row>
    <row r="27" spans="1:7">
      <c r="A27" t="s">
        <v>499</v>
      </c>
      <c r="B27" t="str">
        <f t="shared" si="0"/>
        <v>OPERATIONS MANAGER</v>
      </c>
      <c r="C27" t="str">
        <f t="shared" si="1"/>
        <v>Operations Manager</v>
      </c>
      <c r="E27" t="s">
        <v>319</v>
      </c>
      <c r="F27" t="s">
        <v>372</v>
      </c>
      <c r="G27" t="str">
        <f t="shared" si="2"/>
        <v>Ray Greene</v>
      </c>
    </row>
    <row r="28" spans="1:7">
      <c r="A28" t="s">
        <v>500</v>
      </c>
      <c r="B28" t="str">
        <f t="shared" si="0"/>
        <v>SENIOR BUSINESS ANALYST</v>
      </c>
      <c r="C28" t="str">
        <f t="shared" si="1"/>
        <v>Senior Business Analyst</v>
      </c>
      <c r="E28" t="s">
        <v>378</v>
      </c>
      <c r="F28" t="s">
        <v>379</v>
      </c>
      <c r="G28" t="str">
        <f t="shared" si="2"/>
        <v>Jane Parks</v>
      </c>
    </row>
    <row r="29" spans="1:7">
      <c r="A29" t="s">
        <v>501</v>
      </c>
      <c r="B29" t="str">
        <f t="shared" si="0"/>
        <v>APPLICATIONS SUPPORT</v>
      </c>
      <c r="C29" t="str">
        <f t="shared" si="1"/>
        <v>Applications Support</v>
      </c>
      <c r="E29" t="s">
        <v>320</v>
      </c>
      <c r="F29" t="s">
        <v>386</v>
      </c>
      <c r="G29" t="str">
        <f t="shared" si="2"/>
        <v>Colin Charles</v>
      </c>
    </row>
    <row r="30" spans="1:7">
      <c r="A30" t="s">
        <v>502</v>
      </c>
      <c r="B30" t="str">
        <f t="shared" si="0"/>
        <v>PROGRAMMER</v>
      </c>
      <c r="C30" t="str">
        <f t="shared" si="1"/>
        <v>Programmer</v>
      </c>
      <c r="E30" t="s">
        <v>364</v>
      </c>
      <c r="F30" t="s">
        <v>393</v>
      </c>
      <c r="G30" t="str">
        <f t="shared" si="2"/>
        <v>Paula Campbell</v>
      </c>
    </row>
    <row r="31" spans="1:7">
      <c r="A31" t="s">
        <v>503</v>
      </c>
      <c r="B31" t="str">
        <f t="shared" si="0"/>
        <v>BUSINESS ANALYST</v>
      </c>
      <c r="C31" t="str">
        <f t="shared" si="1"/>
        <v>Business Analyst</v>
      </c>
      <c r="E31" t="s">
        <v>321</v>
      </c>
      <c r="F31" t="s">
        <v>400</v>
      </c>
      <c r="G31" t="str">
        <f t="shared" si="2"/>
        <v>Jill Evans</v>
      </c>
    </row>
    <row r="32" spans="1:7">
      <c r="A32" t="s">
        <v>504</v>
      </c>
      <c r="B32" t="str">
        <f t="shared" si="0"/>
        <v>HR EXECUTIVE</v>
      </c>
      <c r="C32" t="str">
        <f t="shared" si="1"/>
        <v>Hr Executive</v>
      </c>
      <c r="E32" t="s">
        <v>406</v>
      </c>
      <c r="F32" t="s">
        <v>407</v>
      </c>
      <c r="G32" t="str">
        <f t="shared" si="2"/>
        <v>Linda Brown</v>
      </c>
    </row>
    <row r="33" spans="1:7">
      <c r="A33" t="s">
        <v>505</v>
      </c>
      <c r="B33" t="str">
        <f t="shared" si="0"/>
        <v>ANALYST</v>
      </c>
      <c r="C33" t="str">
        <f t="shared" si="1"/>
        <v>Analyst</v>
      </c>
      <c r="E33" t="s">
        <v>318</v>
      </c>
      <c r="F33" t="s">
        <v>400</v>
      </c>
      <c r="G33" t="str">
        <f t="shared" si="2"/>
        <v>John Evans</v>
      </c>
    </row>
    <row r="34" spans="1:7">
      <c r="A34" t="s">
        <v>506</v>
      </c>
      <c r="B34" t="str">
        <f t="shared" si="0"/>
        <v>SOFTWARE ENGINEER</v>
      </c>
      <c r="C34" t="str">
        <f t="shared" si="1"/>
        <v>Software Engineer</v>
      </c>
      <c r="E34" t="s">
        <v>378</v>
      </c>
      <c r="F34" t="s">
        <v>418</v>
      </c>
      <c r="G34" t="str">
        <f t="shared" si="2"/>
        <v>Jane Hamilton</v>
      </c>
    </row>
    <row r="35" spans="1:7">
      <c r="A35" t="s">
        <v>498</v>
      </c>
      <c r="B35" t="str">
        <f t="shared" si="0"/>
        <v>SOFTWARE DEVELOPER</v>
      </c>
      <c r="C35" t="str">
        <f t="shared" si="1"/>
        <v>Software Developer</v>
      </c>
      <c r="E35" t="s">
        <v>321</v>
      </c>
      <c r="F35" t="s">
        <v>425</v>
      </c>
      <c r="G35" t="str">
        <f t="shared" si="2"/>
        <v>Jill Harris</v>
      </c>
    </row>
    <row r="36" spans="1:7">
      <c r="E36" t="s">
        <v>432</v>
      </c>
      <c r="F36" t="s">
        <v>354</v>
      </c>
      <c r="G36" t="str">
        <f t="shared" si="2"/>
        <v>Fred Smyth</v>
      </c>
    </row>
    <row r="37" spans="1:7">
      <c r="E37" t="s">
        <v>322</v>
      </c>
      <c r="F37" t="s">
        <v>190</v>
      </c>
      <c r="G37" t="str">
        <f t="shared" si="2"/>
        <v>Keith Price</v>
      </c>
    </row>
    <row r="38" spans="1:7">
      <c r="E38" t="s">
        <v>445</v>
      </c>
      <c r="F38" t="s">
        <v>446</v>
      </c>
      <c r="G38" t="str">
        <f t="shared" si="2"/>
        <v>Norma Wilson</v>
      </c>
    </row>
    <row r="39" spans="1:7">
      <c r="E39" t="s">
        <v>323</v>
      </c>
      <c r="F39" t="s">
        <v>452</v>
      </c>
      <c r="G39" t="str">
        <f t="shared" si="2"/>
        <v>Jim Ryan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657ED-A2F8-4069-8707-1DE5BB31336B}">
  <dimension ref="A1:Q46"/>
  <sheetViews>
    <sheetView workbookViewId="0">
      <selection activeCell="K21" sqref="K21"/>
    </sheetView>
  </sheetViews>
  <sheetFormatPr defaultRowHeight="14.45"/>
  <sheetData>
    <row r="1" spans="1:17">
      <c r="A1" s="73"/>
      <c r="B1" s="73"/>
      <c r="C1" s="73"/>
      <c r="D1" s="131"/>
      <c r="E1" s="131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spans="1:17">
      <c r="A2" s="83" t="s">
        <v>507</v>
      </c>
      <c r="B2" s="83" t="s">
        <v>508</v>
      </c>
      <c r="C2" s="84" t="s">
        <v>509</v>
      </c>
      <c r="D2" s="84" t="s">
        <v>510</v>
      </c>
      <c r="E2" s="84" t="s">
        <v>511</v>
      </c>
      <c r="F2" s="84" t="s">
        <v>512</v>
      </c>
      <c r="G2" s="84" t="s">
        <v>513</v>
      </c>
      <c r="H2" s="84" t="s">
        <v>514</v>
      </c>
      <c r="I2" s="84" t="s">
        <v>515</v>
      </c>
      <c r="J2" s="84" t="s">
        <v>164</v>
      </c>
      <c r="K2" s="84"/>
      <c r="L2" s="84" t="s">
        <v>516</v>
      </c>
      <c r="M2" s="84" t="s">
        <v>517</v>
      </c>
      <c r="N2" s="84" t="s">
        <v>518</v>
      </c>
      <c r="O2" s="84" t="s">
        <v>519</v>
      </c>
      <c r="P2" s="84" t="s">
        <v>520</v>
      </c>
      <c r="Q2" s="85" t="s">
        <v>521</v>
      </c>
    </row>
    <row r="3" spans="1:17">
      <c r="A3" s="73">
        <v>1</v>
      </c>
      <c r="B3" s="86" t="s">
        <v>522</v>
      </c>
      <c r="C3" s="73" t="s">
        <v>523</v>
      </c>
      <c r="D3" s="73">
        <v>1450</v>
      </c>
      <c r="E3" s="73">
        <v>32</v>
      </c>
      <c r="F3" s="73" t="s">
        <v>524</v>
      </c>
      <c r="G3" s="73" t="s">
        <v>525</v>
      </c>
      <c r="H3" s="73" t="s">
        <v>526</v>
      </c>
      <c r="I3" s="87">
        <v>43868</v>
      </c>
      <c r="J3" s="73" t="s">
        <v>527</v>
      </c>
      <c r="K3" s="73"/>
      <c r="L3" s="73" t="s">
        <v>528</v>
      </c>
      <c r="M3" s="73">
        <v>28.5</v>
      </c>
      <c r="N3" s="73" t="s">
        <v>529</v>
      </c>
      <c r="O3" s="73" t="s">
        <v>530</v>
      </c>
      <c r="P3" s="73" t="s">
        <v>531</v>
      </c>
      <c r="Q3" s="88" t="s">
        <v>532</v>
      </c>
    </row>
    <row r="4" spans="1:17">
      <c r="A4" s="73">
        <v>2</v>
      </c>
      <c r="B4" s="86" t="s">
        <v>533</v>
      </c>
      <c r="C4" s="73" t="s">
        <v>534</v>
      </c>
      <c r="D4" s="73">
        <v>1460</v>
      </c>
      <c r="E4" s="73">
        <v>33</v>
      </c>
      <c r="F4" s="73" t="s">
        <v>535</v>
      </c>
      <c r="G4" s="73" t="s">
        <v>536</v>
      </c>
      <c r="H4" s="73" t="s">
        <v>526</v>
      </c>
      <c r="I4" s="87">
        <v>44050</v>
      </c>
      <c r="J4" s="73" t="s">
        <v>527</v>
      </c>
      <c r="K4" s="73"/>
      <c r="L4" s="73" t="s">
        <v>528</v>
      </c>
      <c r="M4" s="73">
        <v>23</v>
      </c>
      <c r="N4" s="73" t="s">
        <v>537</v>
      </c>
      <c r="O4" s="73" t="s">
        <v>530</v>
      </c>
      <c r="P4" s="73" t="s">
        <v>538</v>
      </c>
      <c r="Q4" s="88" t="s">
        <v>532</v>
      </c>
    </row>
    <row r="5" spans="1:17">
      <c r="A5" s="73">
        <v>3</v>
      </c>
      <c r="B5" s="86" t="s">
        <v>539</v>
      </c>
      <c r="C5" s="73" t="s">
        <v>540</v>
      </c>
      <c r="D5" s="73">
        <v>2703</v>
      </c>
      <c r="E5" s="73">
        <v>31</v>
      </c>
      <c r="F5" s="73" t="s">
        <v>535</v>
      </c>
      <c r="G5" s="73" t="s">
        <v>541</v>
      </c>
      <c r="H5" s="73" t="s">
        <v>526</v>
      </c>
      <c r="I5" s="73" t="s">
        <v>542</v>
      </c>
      <c r="J5" s="73" t="s">
        <v>527</v>
      </c>
      <c r="K5" s="73"/>
      <c r="L5" s="73" t="s">
        <v>528</v>
      </c>
      <c r="M5" s="73">
        <v>29</v>
      </c>
      <c r="N5" s="73" t="s">
        <v>543</v>
      </c>
      <c r="O5" s="73" t="s">
        <v>530</v>
      </c>
      <c r="P5" s="73" t="s">
        <v>544</v>
      </c>
      <c r="Q5" s="88" t="s">
        <v>532</v>
      </c>
    </row>
    <row r="6" spans="1:17">
      <c r="A6" s="73">
        <v>4</v>
      </c>
      <c r="B6" s="86" t="s">
        <v>545</v>
      </c>
      <c r="C6" s="73" t="s">
        <v>546</v>
      </c>
      <c r="D6" s="73">
        <v>2170</v>
      </c>
      <c r="E6" s="73">
        <v>32</v>
      </c>
      <c r="F6" s="73" t="s">
        <v>524</v>
      </c>
      <c r="G6" s="73" t="s">
        <v>525</v>
      </c>
      <c r="H6" s="73" t="s">
        <v>526</v>
      </c>
      <c r="I6" s="73" t="s">
        <v>547</v>
      </c>
      <c r="J6" s="73" t="s">
        <v>527</v>
      </c>
      <c r="K6" s="73"/>
      <c r="L6" s="73" t="s">
        <v>548</v>
      </c>
      <c r="M6" s="73">
        <v>21.5</v>
      </c>
      <c r="N6" s="73" t="s">
        <v>549</v>
      </c>
      <c r="O6" s="73" t="s">
        <v>530</v>
      </c>
      <c r="P6" s="73" t="s">
        <v>550</v>
      </c>
      <c r="Q6" s="88" t="s">
        <v>551</v>
      </c>
    </row>
    <row r="7" spans="1:17">
      <c r="A7" s="73">
        <v>5</v>
      </c>
      <c r="B7" s="86" t="s">
        <v>552</v>
      </c>
      <c r="C7" s="73" t="s">
        <v>553</v>
      </c>
      <c r="D7" s="73">
        <v>2330</v>
      </c>
      <c r="E7" s="73">
        <v>29</v>
      </c>
      <c r="F7" s="73" t="s">
        <v>524</v>
      </c>
      <c r="G7" s="73" t="s">
        <v>541</v>
      </c>
      <c r="H7" s="73" t="s">
        <v>526</v>
      </c>
      <c r="I7" s="87">
        <v>44172</v>
      </c>
      <c r="J7" s="73" t="s">
        <v>527</v>
      </c>
      <c r="K7" s="73"/>
      <c r="L7" s="73" t="s">
        <v>548</v>
      </c>
      <c r="M7" s="73">
        <v>16.559999999999999</v>
      </c>
      <c r="N7" s="73" t="s">
        <v>554</v>
      </c>
      <c r="O7" s="73" t="s">
        <v>530</v>
      </c>
      <c r="P7" s="73" t="s">
        <v>538</v>
      </c>
      <c r="Q7" s="88" t="s">
        <v>551</v>
      </c>
    </row>
    <row r="8" spans="1:17">
      <c r="A8" s="73">
        <v>6</v>
      </c>
      <c r="B8" s="86" t="s">
        <v>555</v>
      </c>
      <c r="C8" s="73" t="s">
        <v>556</v>
      </c>
      <c r="D8" s="73">
        <v>1844</v>
      </c>
      <c r="E8" s="73">
        <v>30</v>
      </c>
      <c r="F8" s="73" t="s">
        <v>524</v>
      </c>
      <c r="G8" s="73" t="s">
        <v>525</v>
      </c>
      <c r="H8" s="73" t="s">
        <v>526</v>
      </c>
      <c r="I8" s="87">
        <v>44019</v>
      </c>
      <c r="J8" s="73" t="s">
        <v>527</v>
      </c>
      <c r="K8" s="73"/>
      <c r="L8" s="73" t="s">
        <v>548</v>
      </c>
      <c r="M8" s="73">
        <v>20.5</v>
      </c>
      <c r="N8" s="73" t="s">
        <v>557</v>
      </c>
      <c r="O8" s="73" t="s">
        <v>530</v>
      </c>
      <c r="P8" s="73" t="s">
        <v>531</v>
      </c>
      <c r="Q8" s="88" t="s">
        <v>532</v>
      </c>
    </row>
    <row r="9" spans="1:17">
      <c r="A9" s="73">
        <v>7</v>
      </c>
      <c r="B9" s="86" t="s">
        <v>558</v>
      </c>
      <c r="C9" s="73" t="s">
        <v>559</v>
      </c>
      <c r="D9" s="73">
        <v>1460</v>
      </c>
      <c r="E9" s="73">
        <v>33</v>
      </c>
      <c r="F9" s="73" t="s">
        <v>535</v>
      </c>
      <c r="G9" s="73" t="s">
        <v>525</v>
      </c>
      <c r="H9" s="73" t="s">
        <v>526</v>
      </c>
      <c r="I9" s="87">
        <v>43928</v>
      </c>
      <c r="J9" s="73" t="s">
        <v>527</v>
      </c>
      <c r="K9" s="73"/>
      <c r="L9" s="73" t="s">
        <v>560</v>
      </c>
      <c r="M9" s="73">
        <v>55</v>
      </c>
      <c r="N9" s="73" t="s">
        <v>561</v>
      </c>
      <c r="O9" s="73" t="s">
        <v>562</v>
      </c>
      <c r="P9" s="73" t="s">
        <v>563</v>
      </c>
      <c r="Q9" s="88" t="s">
        <v>532</v>
      </c>
    </row>
    <row r="10" spans="1:17">
      <c r="A10" s="73">
        <v>8</v>
      </c>
      <c r="B10" s="86" t="s">
        <v>564</v>
      </c>
      <c r="C10" s="73" t="s">
        <v>565</v>
      </c>
      <c r="D10" s="73">
        <v>2045</v>
      </c>
      <c r="E10" s="73">
        <v>33</v>
      </c>
      <c r="F10" s="73" t="s">
        <v>535</v>
      </c>
      <c r="G10" s="73" t="s">
        <v>525</v>
      </c>
      <c r="H10" s="73" t="s">
        <v>566</v>
      </c>
      <c r="I10" s="87">
        <v>44172</v>
      </c>
      <c r="J10" s="73" t="s">
        <v>527</v>
      </c>
      <c r="K10" s="73"/>
      <c r="L10" s="73" t="s">
        <v>560</v>
      </c>
      <c r="M10" s="73">
        <v>55</v>
      </c>
      <c r="N10" s="73" t="s">
        <v>567</v>
      </c>
      <c r="O10" s="73" t="s">
        <v>562</v>
      </c>
      <c r="P10" s="73" t="s">
        <v>531</v>
      </c>
      <c r="Q10" s="88" t="s">
        <v>532</v>
      </c>
    </row>
    <row r="11" spans="1:17">
      <c r="A11" s="73">
        <v>9</v>
      </c>
      <c r="B11" s="86" t="s">
        <v>568</v>
      </c>
      <c r="C11" s="73" t="s">
        <v>569</v>
      </c>
      <c r="D11" s="73">
        <v>2468</v>
      </c>
      <c r="E11" s="73">
        <v>30</v>
      </c>
      <c r="F11" s="73" t="s">
        <v>524</v>
      </c>
      <c r="G11" s="73" t="s">
        <v>525</v>
      </c>
      <c r="H11" s="73" t="s">
        <v>526</v>
      </c>
      <c r="I11" s="87">
        <v>43928</v>
      </c>
      <c r="J11" s="73" t="s">
        <v>527</v>
      </c>
      <c r="K11" s="73"/>
      <c r="L11" s="73" t="s">
        <v>570</v>
      </c>
      <c r="M11" s="73">
        <v>34.950000000000003</v>
      </c>
      <c r="N11" s="73" t="s">
        <v>571</v>
      </c>
      <c r="O11" s="73" t="s">
        <v>530</v>
      </c>
      <c r="P11" s="73" t="s">
        <v>531</v>
      </c>
      <c r="Q11" s="88" t="s">
        <v>572</v>
      </c>
    </row>
    <row r="12" spans="1:17">
      <c r="A12" s="73">
        <v>10</v>
      </c>
      <c r="B12" s="86" t="s">
        <v>573</v>
      </c>
      <c r="C12" s="73" t="s">
        <v>574</v>
      </c>
      <c r="D12" s="73">
        <v>2050</v>
      </c>
      <c r="E12" s="73">
        <v>38</v>
      </c>
      <c r="F12" s="73" t="s">
        <v>524</v>
      </c>
      <c r="G12" s="73" t="s">
        <v>525</v>
      </c>
      <c r="H12" s="73" t="s">
        <v>526</v>
      </c>
      <c r="I12" s="87">
        <v>43837</v>
      </c>
      <c r="J12" s="73" t="s">
        <v>527</v>
      </c>
      <c r="K12" s="73"/>
      <c r="L12" s="73" t="s">
        <v>570</v>
      </c>
      <c r="M12" s="73">
        <v>34.950000000000003</v>
      </c>
      <c r="N12" s="73" t="s">
        <v>575</v>
      </c>
      <c r="O12" s="73" t="s">
        <v>576</v>
      </c>
      <c r="P12" s="73" t="s">
        <v>577</v>
      </c>
      <c r="Q12" s="88" t="s">
        <v>532</v>
      </c>
    </row>
    <row r="13" spans="1:17">
      <c r="A13" s="73">
        <v>11</v>
      </c>
      <c r="B13" s="86" t="s">
        <v>578</v>
      </c>
      <c r="C13" s="73" t="s">
        <v>579</v>
      </c>
      <c r="D13" s="73">
        <v>1902</v>
      </c>
      <c r="E13" s="73">
        <v>63</v>
      </c>
      <c r="F13" s="73" t="s">
        <v>524</v>
      </c>
      <c r="G13" s="73" t="s">
        <v>525</v>
      </c>
      <c r="H13" s="73" t="s">
        <v>526</v>
      </c>
      <c r="I13" s="87">
        <v>43897</v>
      </c>
      <c r="J13" s="73" t="s">
        <v>580</v>
      </c>
      <c r="K13" s="73"/>
      <c r="L13" s="73" t="s">
        <v>581</v>
      </c>
      <c r="M13" s="73">
        <v>80</v>
      </c>
      <c r="N13" s="73" t="s">
        <v>582</v>
      </c>
      <c r="O13" s="73" t="s">
        <v>576</v>
      </c>
      <c r="P13" s="73" t="s">
        <v>550</v>
      </c>
      <c r="Q13" s="88" t="s">
        <v>532</v>
      </c>
    </row>
    <row r="14" spans="1:17">
      <c r="A14" s="73">
        <v>12</v>
      </c>
      <c r="B14" s="86" t="s">
        <v>583</v>
      </c>
      <c r="C14" s="73" t="s">
        <v>584</v>
      </c>
      <c r="D14" s="73">
        <v>2067</v>
      </c>
      <c r="E14" s="73">
        <v>38</v>
      </c>
      <c r="F14" s="73" t="s">
        <v>524</v>
      </c>
      <c r="G14" s="73" t="s">
        <v>541</v>
      </c>
      <c r="H14" s="73" t="s">
        <v>526</v>
      </c>
      <c r="I14" s="73" t="s">
        <v>585</v>
      </c>
      <c r="J14" s="73" t="s">
        <v>586</v>
      </c>
      <c r="K14" s="73"/>
      <c r="L14" s="73" t="s">
        <v>587</v>
      </c>
      <c r="M14" s="73">
        <v>65</v>
      </c>
      <c r="N14" s="73" t="s">
        <v>588</v>
      </c>
      <c r="O14" s="73" t="s">
        <v>562</v>
      </c>
      <c r="P14" s="73" t="s">
        <v>589</v>
      </c>
      <c r="Q14" s="88" t="s">
        <v>590</v>
      </c>
    </row>
    <row r="15" spans="1:17">
      <c r="A15" s="73">
        <v>13</v>
      </c>
      <c r="B15" s="86" t="s">
        <v>591</v>
      </c>
      <c r="C15" s="73" t="s">
        <v>592</v>
      </c>
      <c r="D15" s="73">
        <v>2026</v>
      </c>
      <c r="E15" s="73">
        <v>31</v>
      </c>
      <c r="F15" s="73" t="s">
        <v>524</v>
      </c>
      <c r="G15" s="73" t="s">
        <v>541</v>
      </c>
      <c r="H15" s="73" t="s">
        <v>526</v>
      </c>
      <c r="I15" s="87">
        <v>43928</v>
      </c>
      <c r="J15" s="73" t="s">
        <v>586</v>
      </c>
      <c r="K15" s="73"/>
      <c r="L15" s="73" t="s">
        <v>593</v>
      </c>
      <c r="M15" s="73">
        <v>43</v>
      </c>
      <c r="N15" s="73" t="s">
        <v>594</v>
      </c>
      <c r="O15" s="73" t="s">
        <v>595</v>
      </c>
      <c r="P15" s="73" t="s">
        <v>596</v>
      </c>
      <c r="Q15" s="88" t="s">
        <v>532</v>
      </c>
    </row>
    <row r="16" spans="1:17">
      <c r="A16" s="73">
        <v>14</v>
      </c>
      <c r="B16" s="86" t="s">
        <v>597</v>
      </c>
      <c r="C16" s="73" t="s">
        <v>598</v>
      </c>
      <c r="D16" s="73">
        <v>2127</v>
      </c>
      <c r="E16" s="73">
        <v>46</v>
      </c>
      <c r="F16" s="73" t="s">
        <v>524</v>
      </c>
      <c r="G16" s="73" t="s">
        <v>541</v>
      </c>
      <c r="H16" s="73" t="s">
        <v>526</v>
      </c>
      <c r="I16" s="73" t="s">
        <v>542</v>
      </c>
      <c r="J16" s="73" t="s">
        <v>586</v>
      </c>
      <c r="K16" s="73"/>
      <c r="L16" s="73" t="s">
        <v>593</v>
      </c>
      <c r="M16" s="73">
        <v>48.5</v>
      </c>
      <c r="N16" s="73" t="s">
        <v>537</v>
      </c>
      <c r="O16" s="73" t="s">
        <v>595</v>
      </c>
      <c r="P16" s="73" t="s">
        <v>577</v>
      </c>
      <c r="Q16" s="88" t="s">
        <v>532</v>
      </c>
    </row>
    <row r="17" spans="1:17">
      <c r="A17" s="73">
        <v>15</v>
      </c>
      <c r="B17" s="86" t="s">
        <v>599</v>
      </c>
      <c r="C17" s="73" t="s">
        <v>600</v>
      </c>
      <c r="D17" s="73">
        <v>1960</v>
      </c>
      <c r="E17" s="73">
        <v>31</v>
      </c>
      <c r="F17" s="73" t="s">
        <v>535</v>
      </c>
      <c r="G17" s="73" t="s">
        <v>525</v>
      </c>
      <c r="H17" s="73" t="s">
        <v>526</v>
      </c>
      <c r="I17" s="73" t="s">
        <v>585</v>
      </c>
      <c r="J17" s="73" t="s">
        <v>586</v>
      </c>
      <c r="K17" s="73"/>
      <c r="L17" s="73" t="s">
        <v>593</v>
      </c>
      <c r="M17" s="73">
        <v>40.1</v>
      </c>
      <c r="N17" s="73" t="s">
        <v>601</v>
      </c>
      <c r="O17" s="73" t="s">
        <v>595</v>
      </c>
      <c r="P17" s="73" t="s">
        <v>589</v>
      </c>
      <c r="Q17" s="88" t="s">
        <v>551</v>
      </c>
    </row>
    <row r="18" spans="1:17">
      <c r="A18" s="73">
        <v>16</v>
      </c>
      <c r="B18" s="86" t="s">
        <v>602</v>
      </c>
      <c r="C18" s="73" t="s">
        <v>603</v>
      </c>
      <c r="D18" s="73">
        <v>2493</v>
      </c>
      <c r="E18" s="73">
        <v>33</v>
      </c>
      <c r="F18" s="73" t="s">
        <v>524</v>
      </c>
      <c r="G18" s="73" t="s">
        <v>541</v>
      </c>
      <c r="H18" s="73" t="s">
        <v>526</v>
      </c>
      <c r="I18" s="73" t="s">
        <v>585</v>
      </c>
      <c r="J18" s="73" t="s">
        <v>586</v>
      </c>
      <c r="K18" s="73"/>
      <c r="L18" s="73" t="s">
        <v>593</v>
      </c>
      <c r="M18" s="73">
        <v>34</v>
      </c>
      <c r="N18" s="73" t="s">
        <v>604</v>
      </c>
      <c r="O18" s="73" t="s">
        <v>595</v>
      </c>
      <c r="P18" s="73" t="s">
        <v>577</v>
      </c>
      <c r="Q18" s="88" t="s">
        <v>551</v>
      </c>
    </row>
    <row r="19" spans="1:17">
      <c r="A19" s="73">
        <v>17</v>
      </c>
      <c r="B19" s="86" t="s">
        <v>605</v>
      </c>
      <c r="C19" s="73" t="s">
        <v>606</v>
      </c>
      <c r="D19" s="73">
        <v>2301</v>
      </c>
      <c r="E19" s="73">
        <v>31</v>
      </c>
      <c r="F19" s="73" t="s">
        <v>524</v>
      </c>
      <c r="G19" s="73" t="s">
        <v>525</v>
      </c>
      <c r="H19" s="73" t="s">
        <v>526</v>
      </c>
      <c r="I19" s="87">
        <v>44050</v>
      </c>
      <c r="J19" s="73" t="s">
        <v>586</v>
      </c>
      <c r="K19" s="73"/>
      <c r="L19" s="73" t="s">
        <v>593</v>
      </c>
      <c r="M19" s="73">
        <v>40</v>
      </c>
      <c r="N19" s="73" t="s">
        <v>607</v>
      </c>
      <c r="O19" s="73" t="s">
        <v>595</v>
      </c>
      <c r="P19" s="73" t="s">
        <v>577</v>
      </c>
      <c r="Q19" s="88" t="s">
        <v>572</v>
      </c>
    </row>
    <row r="20" spans="1:17">
      <c r="A20" s="73">
        <v>18</v>
      </c>
      <c r="B20" s="86" t="s">
        <v>608</v>
      </c>
      <c r="C20" s="73" t="s">
        <v>609</v>
      </c>
      <c r="D20" s="73">
        <v>78230</v>
      </c>
      <c r="E20" s="73">
        <v>29</v>
      </c>
      <c r="F20" s="73" t="s">
        <v>535</v>
      </c>
      <c r="G20" s="73" t="s">
        <v>536</v>
      </c>
      <c r="H20" s="73" t="s">
        <v>526</v>
      </c>
      <c r="I20" s="73" t="s">
        <v>547</v>
      </c>
      <c r="J20" s="73" t="s">
        <v>586</v>
      </c>
      <c r="K20" s="73"/>
      <c r="L20" s="73" t="s">
        <v>593</v>
      </c>
      <c r="M20" s="73">
        <v>35.5</v>
      </c>
      <c r="N20" s="73" t="s">
        <v>610</v>
      </c>
      <c r="O20" s="73" t="s">
        <v>595</v>
      </c>
      <c r="P20" s="73" t="s">
        <v>531</v>
      </c>
      <c r="Q20" s="88" t="s">
        <v>590</v>
      </c>
    </row>
    <row r="21" spans="1:17">
      <c r="A21" s="73">
        <v>19</v>
      </c>
      <c r="B21" s="86" t="s">
        <v>611</v>
      </c>
      <c r="C21" s="73" t="s">
        <v>612</v>
      </c>
      <c r="D21" s="73">
        <v>2747</v>
      </c>
      <c r="E21" s="73">
        <v>33</v>
      </c>
      <c r="F21" s="73" t="s">
        <v>535</v>
      </c>
      <c r="G21" s="73" t="s">
        <v>525</v>
      </c>
      <c r="H21" s="73" t="s">
        <v>526</v>
      </c>
      <c r="I21" s="73" t="s">
        <v>585</v>
      </c>
      <c r="J21" s="73" t="s">
        <v>586</v>
      </c>
      <c r="K21" s="73"/>
      <c r="L21" s="73" t="s">
        <v>593</v>
      </c>
      <c r="M21" s="73">
        <v>41</v>
      </c>
      <c r="N21" s="73" t="s">
        <v>613</v>
      </c>
      <c r="O21" s="73" t="s">
        <v>595</v>
      </c>
      <c r="P21" s="73" t="s">
        <v>589</v>
      </c>
      <c r="Q21" s="88" t="s">
        <v>532</v>
      </c>
    </row>
    <row r="22" spans="1:17">
      <c r="A22" s="73">
        <v>20</v>
      </c>
      <c r="B22" s="86" t="s">
        <v>614</v>
      </c>
      <c r="C22" s="73" t="s">
        <v>615</v>
      </c>
      <c r="D22" s="73">
        <v>1886</v>
      </c>
      <c r="E22" s="73">
        <v>33</v>
      </c>
      <c r="F22" s="73" t="s">
        <v>524</v>
      </c>
      <c r="G22" s="73" t="s">
        <v>525</v>
      </c>
      <c r="H22" s="73" t="s">
        <v>526</v>
      </c>
      <c r="I22" s="87">
        <v>43868</v>
      </c>
      <c r="J22" s="73" t="s">
        <v>586</v>
      </c>
      <c r="K22" s="73"/>
      <c r="L22" s="73" t="s">
        <v>593</v>
      </c>
      <c r="M22" s="73">
        <v>42.75</v>
      </c>
      <c r="N22" s="73" t="s">
        <v>607</v>
      </c>
      <c r="O22" s="73" t="s">
        <v>595</v>
      </c>
      <c r="P22" s="73" t="s">
        <v>589</v>
      </c>
      <c r="Q22" s="88" t="s">
        <v>590</v>
      </c>
    </row>
    <row r="23" spans="1:17">
      <c r="A23" s="73">
        <v>21</v>
      </c>
      <c r="B23" s="86" t="s">
        <v>616</v>
      </c>
      <c r="C23" s="73" t="s">
        <v>617</v>
      </c>
      <c r="D23" s="73">
        <v>1886</v>
      </c>
      <c r="E23" s="73">
        <v>36</v>
      </c>
      <c r="F23" s="73" t="s">
        <v>524</v>
      </c>
      <c r="G23" s="73" t="s">
        <v>525</v>
      </c>
      <c r="H23" s="73" t="s">
        <v>526</v>
      </c>
      <c r="I23" s="87">
        <v>44050</v>
      </c>
      <c r="J23" s="73" t="s">
        <v>586</v>
      </c>
      <c r="K23" s="73"/>
      <c r="L23" s="73" t="s">
        <v>593</v>
      </c>
      <c r="M23" s="73">
        <v>39.549999999999997</v>
      </c>
      <c r="N23" s="73" t="s">
        <v>618</v>
      </c>
      <c r="O23" s="73" t="s">
        <v>595</v>
      </c>
      <c r="P23" s="73" t="s">
        <v>589</v>
      </c>
      <c r="Q23" s="88" t="s">
        <v>532</v>
      </c>
    </row>
    <row r="24" spans="1:17">
      <c r="A24" s="73">
        <v>22</v>
      </c>
      <c r="B24" s="86" t="s">
        <v>619</v>
      </c>
      <c r="C24" s="73" t="s">
        <v>620</v>
      </c>
      <c r="D24" s="73">
        <v>1810</v>
      </c>
      <c r="E24" s="73">
        <v>31</v>
      </c>
      <c r="F24" s="73" t="s">
        <v>535</v>
      </c>
      <c r="G24" s="73" t="s">
        <v>525</v>
      </c>
      <c r="H24" s="73" t="s">
        <v>526</v>
      </c>
      <c r="I24" s="87">
        <v>44050</v>
      </c>
      <c r="J24" s="73" t="s">
        <v>586</v>
      </c>
      <c r="K24" s="73"/>
      <c r="L24" s="73" t="s">
        <v>593</v>
      </c>
      <c r="M24" s="73">
        <v>42.2</v>
      </c>
      <c r="N24" s="73" t="s">
        <v>621</v>
      </c>
      <c r="O24" s="73" t="s">
        <v>595</v>
      </c>
      <c r="P24" s="73" t="s">
        <v>550</v>
      </c>
      <c r="Q24" s="88" t="s">
        <v>551</v>
      </c>
    </row>
    <row r="25" spans="1:17">
      <c r="A25" s="73">
        <v>23</v>
      </c>
      <c r="B25" s="86" t="s">
        <v>622</v>
      </c>
      <c r="C25" s="73" t="s">
        <v>623</v>
      </c>
      <c r="D25" s="73">
        <v>2452</v>
      </c>
      <c r="E25" s="73">
        <v>30</v>
      </c>
      <c r="F25" s="73" t="s">
        <v>535</v>
      </c>
      <c r="G25" s="73" t="s">
        <v>536</v>
      </c>
      <c r="H25" s="73" t="s">
        <v>526</v>
      </c>
      <c r="I25" s="87">
        <v>44019</v>
      </c>
      <c r="J25" s="73" t="s">
        <v>586</v>
      </c>
      <c r="K25" s="73"/>
      <c r="L25" s="73" t="s">
        <v>593</v>
      </c>
      <c r="M25" s="73">
        <v>45</v>
      </c>
      <c r="N25" s="73" t="s">
        <v>624</v>
      </c>
      <c r="O25" s="73" t="s">
        <v>595</v>
      </c>
      <c r="P25" s="73" t="s">
        <v>625</v>
      </c>
      <c r="Q25" s="88" t="s">
        <v>572</v>
      </c>
    </row>
    <row r="26" spans="1:17">
      <c r="A26" s="73">
        <v>24</v>
      </c>
      <c r="B26" s="86" t="s">
        <v>626</v>
      </c>
      <c r="C26" s="73" t="s">
        <v>627</v>
      </c>
      <c r="D26" s="73">
        <v>2110</v>
      </c>
      <c r="E26" s="73">
        <v>47</v>
      </c>
      <c r="F26" s="73" t="s">
        <v>535</v>
      </c>
      <c r="G26" s="73" t="s">
        <v>525</v>
      </c>
      <c r="H26" s="73" t="s">
        <v>526</v>
      </c>
      <c r="I26" s="73" t="s">
        <v>542</v>
      </c>
      <c r="J26" s="73" t="s">
        <v>586</v>
      </c>
      <c r="K26" s="73"/>
      <c r="L26" s="73" t="s">
        <v>593</v>
      </c>
      <c r="M26" s="73">
        <v>30.2</v>
      </c>
      <c r="N26" s="73" t="s">
        <v>561</v>
      </c>
      <c r="O26" s="73" t="s">
        <v>595</v>
      </c>
      <c r="P26" s="73" t="s">
        <v>589</v>
      </c>
      <c r="Q26" s="88" t="s">
        <v>572</v>
      </c>
    </row>
    <row r="27" spans="1:17">
      <c r="A27" s="73">
        <v>25</v>
      </c>
      <c r="B27" s="86" t="s">
        <v>628</v>
      </c>
      <c r="C27" s="73" t="s">
        <v>629</v>
      </c>
      <c r="D27" s="73">
        <v>2148</v>
      </c>
      <c r="E27" s="73">
        <v>38</v>
      </c>
      <c r="F27" s="73" t="s">
        <v>524</v>
      </c>
      <c r="G27" s="73" t="s">
        <v>541</v>
      </c>
      <c r="H27" s="73" t="s">
        <v>526</v>
      </c>
      <c r="I27" s="87">
        <v>44111</v>
      </c>
      <c r="J27" s="73" t="s">
        <v>586</v>
      </c>
      <c r="K27" s="73"/>
      <c r="L27" s="73" t="s">
        <v>593</v>
      </c>
      <c r="M27" s="73">
        <v>31.4</v>
      </c>
      <c r="N27" s="73" t="s">
        <v>630</v>
      </c>
      <c r="O27" s="73" t="s">
        <v>595</v>
      </c>
      <c r="P27" s="73" t="s">
        <v>589</v>
      </c>
      <c r="Q27" s="88" t="s">
        <v>572</v>
      </c>
    </row>
    <row r="28" spans="1:17">
      <c r="A28" s="73">
        <v>26</v>
      </c>
      <c r="B28" s="86" t="s">
        <v>631</v>
      </c>
      <c r="C28" s="73" t="s">
        <v>632</v>
      </c>
      <c r="D28" s="73">
        <v>1460</v>
      </c>
      <c r="E28" s="73">
        <v>37</v>
      </c>
      <c r="F28" s="73" t="s">
        <v>535</v>
      </c>
      <c r="G28" s="73" t="s">
        <v>541</v>
      </c>
      <c r="H28" s="73" t="s">
        <v>526</v>
      </c>
      <c r="I28" s="87">
        <v>44142</v>
      </c>
      <c r="J28" s="73" t="s">
        <v>586</v>
      </c>
      <c r="K28" s="73"/>
      <c r="L28" s="73" t="s">
        <v>633</v>
      </c>
      <c r="M28" s="73">
        <v>65</v>
      </c>
      <c r="N28" s="73" t="s">
        <v>610</v>
      </c>
      <c r="O28" s="73" t="s">
        <v>634</v>
      </c>
      <c r="P28" s="73" t="s">
        <v>635</v>
      </c>
      <c r="Q28" s="88" t="s">
        <v>590</v>
      </c>
    </row>
    <row r="29" spans="1:17">
      <c r="A29" s="73">
        <v>27</v>
      </c>
      <c r="B29" s="86" t="s">
        <v>636</v>
      </c>
      <c r="C29" s="73" t="s">
        <v>637</v>
      </c>
      <c r="D29" s="73">
        <v>2481</v>
      </c>
      <c r="E29" s="73">
        <v>44</v>
      </c>
      <c r="F29" s="73" t="s">
        <v>535</v>
      </c>
      <c r="G29" s="73" t="s">
        <v>541</v>
      </c>
      <c r="H29" s="73" t="s">
        <v>526</v>
      </c>
      <c r="I29" s="73" t="s">
        <v>542</v>
      </c>
      <c r="J29" s="73" t="s">
        <v>586</v>
      </c>
      <c r="K29" s="73"/>
      <c r="L29" s="73" t="s">
        <v>638</v>
      </c>
      <c r="M29" s="73">
        <v>62</v>
      </c>
      <c r="N29" s="73" t="s">
        <v>575</v>
      </c>
      <c r="O29" s="73" t="s">
        <v>634</v>
      </c>
      <c r="P29" s="73" t="s">
        <v>635</v>
      </c>
      <c r="Q29" s="88" t="s">
        <v>532</v>
      </c>
    </row>
    <row r="30" spans="1:17">
      <c r="A30" s="73">
        <v>28</v>
      </c>
      <c r="B30" s="86" t="s">
        <v>639</v>
      </c>
      <c r="C30" s="73" t="s">
        <v>640</v>
      </c>
      <c r="D30" s="73">
        <v>1915</v>
      </c>
      <c r="E30" s="73">
        <v>54</v>
      </c>
      <c r="F30" s="73" t="s">
        <v>535</v>
      </c>
      <c r="G30" s="73" t="s">
        <v>536</v>
      </c>
      <c r="H30" s="73" t="s">
        <v>526</v>
      </c>
      <c r="I30" s="87">
        <v>43837</v>
      </c>
      <c r="J30" s="73" t="s">
        <v>586</v>
      </c>
      <c r="K30" s="73"/>
      <c r="L30" s="73" t="s">
        <v>638</v>
      </c>
      <c r="M30" s="73">
        <v>21</v>
      </c>
      <c r="N30" s="73" t="s">
        <v>529</v>
      </c>
      <c r="O30" s="73" t="s">
        <v>634</v>
      </c>
      <c r="P30" s="73" t="s">
        <v>531</v>
      </c>
      <c r="Q30" s="88" t="s">
        <v>532</v>
      </c>
    </row>
    <row r="31" spans="1:17">
      <c r="A31" s="73">
        <v>29</v>
      </c>
      <c r="B31" s="86" t="s">
        <v>641</v>
      </c>
      <c r="C31" s="73" t="s">
        <v>642</v>
      </c>
      <c r="D31" s="73">
        <v>2134</v>
      </c>
      <c r="E31" s="73">
        <v>31</v>
      </c>
      <c r="F31" s="73" t="s">
        <v>535</v>
      </c>
      <c r="G31" s="73" t="s">
        <v>525</v>
      </c>
      <c r="H31" s="73" t="s">
        <v>566</v>
      </c>
      <c r="I31" s="87">
        <v>44019</v>
      </c>
      <c r="J31" s="73" t="s">
        <v>586</v>
      </c>
      <c r="K31" s="73"/>
      <c r="L31" s="73" t="s">
        <v>643</v>
      </c>
      <c r="M31" s="73">
        <v>63</v>
      </c>
      <c r="N31" s="73" t="s">
        <v>644</v>
      </c>
      <c r="O31" s="73" t="s">
        <v>634</v>
      </c>
      <c r="P31" s="73" t="s">
        <v>531</v>
      </c>
      <c r="Q31" s="88" t="s">
        <v>645</v>
      </c>
    </row>
    <row r="32" spans="1:17">
      <c r="A32" s="73">
        <v>30</v>
      </c>
      <c r="B32" s="86" t="s">
        <v>646</v>
      </c>
      <c r="C32" s="73" t="s">
        <v>647</v>
      </c>
      <c r="D32" s="73">
        <v>1886</v>
      </c>
      <c r="E32" s="73">
        <v>47</v>
      </c>
      <c r="F32" s="73" t="s">
        <v>535</v>
      </c>
      <c r="G32" s="73" t="s">
        <v>541</v>
      </c>
      <c r="H32" s="73" t="s">
        <v>526</v>
      </c>
      <c r="I32" s="87">
        <v>44050</v>
      </c>
      <c r="J32" s="73" t="s">
        <v>586</v>
      </c>
      <c r="K32" s="73"/>
      <c r="L32" s="73" t="s">
        <v>648</v>
      </c>
      <c r="M32" s="73">
        <v>64</v>
      </c>
      <c r="N32" s="73" t="s">
        <v>607</v>
      </c>
      <c r="O32" s="73" t="s">
        <v>634</v>
      </c>
      <c r="P32" s="73" t="s">
        <v>635</v>
      </c>
      <c r="Q32" s="88" t="s">
        <v>649</v>
      </c>
    </row>
    <row r="33" spans="1:17">
      <c r="A33" s="73">
        <v>31</v>
      </c>
      <c r="B33" s="86" t="s">
        <v>650</v>
      </c>
      <c r="C33" s="73" t="s">
        <v>651</v>
      </c>
      <c r="D33" s="73">
        <v>2170</v>
      </c>
      <c r="E33" s="73">
        <v>32</v>
      </c>
      <c r="F33" s="73" t="s">
        <v>535</v>
      </c>
      <c r="G33" s="73" t="s">
        <v>541</v>
      </c>
      <c r="H33" s="73" t="s">
        <v>526</v>
      </c>
      <c r="I33" s="87">
        <v>43989</v>
      </c>
      <c r="J33" s="73" t="s">
        <v>586</v>
      </c>
      <c r="K33" s="73"/>
      <c r="L33" s="73" t="s">
        <v>652</v>
      </c>
      <c r="M33" s="73">
        <v>28.99</v>
      </c>
      <c r="N33" s="73" t="s">
        <v>549</v>
      </c>
      <c r="O33" s="73" t="s">
        <v>653</v>
      </c>
      <c r="P33" s="73" t="s">
        <v>577</v>
      </c>
      <c r="Q33" s="88" t="s">
        <v>532</v>
      </c>
    </row>
    <row r="34" spans="1:17">
      <c r="A34" s="73">
        <v>32</v>
      </c>
      <c r="B34" s="86" t="s">
        <v>654</v>
      </c>
      <c r="C34" s="73" t="s">
        <v>655</v>
      </c>
      <c r="D34" s="73">
        <v>6040</v>
      </c>
      <c r="E34" s="73">
        <v>49</v>
      </c>
      <c r="F34" s="73" t="s">
        <v>524</v>
      </c>
      <c r="G34" s="73" t="s">
        <v>541</v>
      </c>
      <c r="H34" s="73" t="s">
        <v>526</v>
      </c>
      <c r="I34" s="87">
        <v>44081</v>
      </c>
      <c r="J34" s="73" t="s">
        <v>586</v>
      </c>
      <c r="K34" s="73"/>
      <c r="L34" s="73" t="s">
        <v>652</v>
      </c>
      <c r="M34" s="73">
        <v>31.4</v>
      </c>
      <c r="N34" s="73" t="s">
        <v>543</v>
      </c>
      <c r="O34" s="73" t="s">
        <v>653</v>
      </c>
      <c r="P34" s="73" t="s">
        <v>625</v>
      </c>
      <c r="Q34" s="88" t="s">
        <v>532</v>
      </c>
    </row>
    <row r="35" spans="1:17">
      <c r="A35" s="73">
        <v>33</v>
      </c>
      <c r="B35" s="86" t="s">
        <v>656</v>
      </c>
      <c r="C35" s="73" t="s">
        <v>657</v>
      </c>
      <c r="D35" s="73">
        <v>6070</v>
      </c>
      <c r="E35" s="73">
        <v>29</v>
      </c>
      <c r="F35" s="73" t="s">
        <v>524</v>
      </c>
      <c r="G35" s="73" t="s">
        <v>541</v>
      </c>
      <c r="H35" s="73" t="s">
        <v>526</v>
      </c>
      <c r="I35" s="87">
        <v>43837</v>
      </c>
      <c r="J35" s="73" t="s">
        <v>586</v>
      </c>
      <c r="K35" s="73"/>
      <c r="L35" s="73" t="s">
        <v>652</v>
      </c>
      <c r="M35" s="73">
        <v>26</v>
      </c>
      <c r="N35" s="73" t="s">
        <v>658</v>
      </c>
      <c r="O35" s="73" t="s">
        <v>653</v>
      </c>
      <c r="P35" s="73" t="s">
        <v>531</v>
      </c>
      <c r="Q35" s="88" t="s">
        <v>649</v>
      </c>
    </row>
    <row r="36" spans="1:17">
      <c r="A36" s="73">
        <v>34</v>
      </c>
      <c r="B36" s="86" t="s">
        <v>659</v>
      </c>
      <c r="C36" s="73" t="s">
        <v>660</v>
      </c>
      <c r="D36" s="73">
        <v>2360</v>
      </c>
      <c r="E36" s="73">
        <v>44</v>
      </c>
      <c r="F36" s="73" t="s">
        <v>524</v>
      </c>
      <c r="G36" s="73" t="s">
        <v>525</v>
      </c>
      <c r="H36" s="73" t="s">
        <v>526</v>
      </c>
      <c r="I36" s="73" t="s">
        <v>585</v>
      </c>
      <c r="J36" s="73" t="s">
        <v>586</v>
      </c>
      <c r="K36" s="73"/>
      <c r="L36" s="73" t="s">
        <v>652</v>
      </c>
      <c r="M36" s="73">
        <v>27.49</v>
      </c>
      <c r="N36" s="73" t="s">
        <v>630</v>
      </c>
      <c r="O36" s="73" t="s">
        <v>653</v>
      </c>
      <c r="P36" s="73" t="s">
        <v>661</v>
      </c>
      <c r="Q36" s="88" t="s">
        <v>532</v>
      </c>
    </row>
    <row r="37" spans="1:17">
      <c r="A37" s="73">
        <v>35</v>
      </c>
      <c r="B37" s="86" t="s">
        <v>662</v>
      </c>
      <c r="C37" s="73" t="s">
        <v>663</v>
      </c>
      <c r="D37" s="73">
        <v>1886</v>
      </c>
      <c r="E37" s="73">
        <v>30</v>
      </c>
      <c r="F37" s="73" t="s">
        <v>535</v>
      </c>
      <c r="G37" s="73" t="s">
        <v>536</v>
      </c>
      <c r="H37" s="73" t="s">
        <v>526</v>
      </c>
      <c r="I37" s="87">
        <v>44111</v>
      </c>
      <c r="J37" s="73" t="s">
        <v>586</v>
      </c>
      <c r="K37" s="73"/>
      <c r="L37" s="73" t="s">
        <v>664</v>
      </c>
      <c r="M37" s="73">
        <v>45</v>
      </c>
      <c r="N37" s="73" t="s">
        <v>604</v>
      </c>
      <c r="O37" s="73" t="s">
        <v>665</v>
      </c>
      <c r="P37" s="73" t="s">
        <v>577</v>
      </c>
      <c r="Q37" s="88" t="s">
        <v>572</v>
      </c>
    </row>
    <row r="38" spans="1:17">
      <c r="A38" s="73">
        <v>36</v>
      </c>
      <c r="B38" s="86" t="s">
        <v>666</v>
      </c>
      <c r="C38" s="73" t="s">
        <v>667</v>
      </c>
      <c r="D38" s="73">
        <v>2135</v>
      </c>
      <c r="E38" s="73">
        <v>28</v>
      </c>
      <c r="F38" s="73" t="s">
        <v>535</v>
      </c>
      <c r="G38" s="73" t="s">
        <v>525</v>
      </c>
      <c r="H38" s="73" t="s">
        <v>526</v>
      </c>
      <c r="I38" s="87">
        <v>43897</v>
      </c>
      <c r="J38" s="73" t="s">
        <v>586</v>
      </c>
      <c r="K38" s="73"/>
      <c r="L38" s="73" t="s">
        <v>664</v>
      </c>
      <c r="M38" s="73">
        <v>42</v>
      </c>
      <c r="N38" s="73" t="s">
        <v>610</v>
      </c>
      <c r="O38" s="73" t="s">
        <v>665</v>
      </c>
      <c r="P38" s="73" t="s">
        <v>661</v>
      </c>
      <c r="Q38" s="88" t="s">
        <v>551</v>
      </c>
    </row>
    <row r="39" spans="1:17">
      <c r="A39" s="73">
        <v>37</v>
      </c>
      <c r="B39" s="86" t="s">
        <v>668</v>
      </c>
      <c r="C39" s="73" t="s">
        <v>669</v>
      </c>
      <c r="D39" s="73">
        <v>2119</v>
      </c>
      <c r="E39" s="73">
        <v>29</v>
      </c>
      <c r="F39" s="73" t="s">
        <v>524</v>
      </c>
      <c r="G39" s="73" t="s">
        <v>525</v>
      </c>
      <c r="H39" s="73" t="s">
        <v>526</v>
      </c>
      <c r="I39" s="87">
        <v>44111</v>
      </c>
      <c r="J39" s="73" t="s">
        <v>586</v>
      </c>
      <c r="K39" s="73"/>
      <c r="L39" s="73" t="s">
        <v>664</v>
      </c>
      <c r="M39" s="73">
        <v>37</v>
      </c>
      <c r="N39" s="73" t="s">
        <v>670</v>
      </c>
      <c r="O39" s="73" t="s">
        <v>665</v>
      </c>
      <c r="P39" s="73" t="s">
        <v>589</v>
      </c>
      <c r="Q39" s="88" t="s">
        <v>572</v>
      </c>
    </row>
    <row r="40" spans="1:17">
      <c r="A40" s="73">
        <v>38</v>
      </c>
      <c r="B40" s="86" t="s">
        <v>671</v>
      </c>
      <c r="C40" s="73" t="s">
        <v>672</v>
      </c>
      <c r="D40" s="73">
        <v>2472</v>
      </c>
      <c r="E40" s="73">
        <v>36</v>
      </c>
      <c r="F40" s="73" t="s">
        <v>524</v>
      </c>
      <c r="G40" s="73" t="s">
        <v>673</v>
      </c>
      <c r="H40" s="73" t="s">
        <v>526</v>
      </c>
      <c r="I40" s="87">
        <v>43928</v>
      </c>
      <c r="J40" s="73" t="s">
        <v>586</v>
      </c>
      <c r="K40" s="73"/>
      <c r="L40" s="73" t="s">
        <v>664</v>
      </c>
      <c r="M40" s="73">
        <v>39</v>
      </c>
      <c r="N40" s="73" t="s">
        <v>571</v>
      </c>
      <c r="O40" s="73" t="s">
        <v>665</v>
      </c>
      <c r="P40" s="73" t="s">
        <v>589</v>
      </c>
      <c r="Q40" s="88" t="s">
        <v>532</v>
      </c>
    </row>
    <row r="41" spans="1:17">
      <c r="A41" s="73">
        <v>39</v>
      </c>
      <c r="B41" s="86" t="s">
        <v>674</v>
      </c>
      <c r="C41" s="73" t="s">
        <v>675</v>
      </c>
      <c r="D41" s="73">
        <v>2138</v>
      </c>
      <c r="E41" s="73">
        <v>30</v>
      </c>
      <c r="F41" s="73" t="s">
        <v>535</v>
      </c>
      <c r="G41" s="73" t="s">
        <v>541</v>
      </c>
      <c r="H41" s="73" t="s">
        <v>526</v>
      </c>
      <c r="I41" s="73" t="s">
        <v>585</v>
      </c>
      <c r="J41" s="73" t="s">
        <v>586</v>
      </c>
      <c r="K41" s="73"/>
      <c r="L41" s="73" t="s">
        <v>664</v>
      </c>
      <c r="M41" s="73">
        <v>43</v>
      </c>
      <c r="N41" s="73" t="s">
        <v>676</v>
      </c>
      <c r="O41" s="73" t="s">
        <v>665</v>
      </c>
      <c r="P41" s="73" t="s">
        <v>625</v>
      </c>
      <c r="Q41" s="88" t="s">
        <v>551</v>
      </c>
    </row>
    <row r="42" spans="1:17">
      <c r="A42" s="73">
        <v>40</v>
      </c>
      <c r="B42" s="86" t="s">
        <v>677</v>
      </c>
      <c r="C42" s="73" t="s">
        <v>678</v>
      </c>
      <c r="D42" s="73">
        <v>2048</v>
      </c>
      <c r="E42" s="73">
        <v>38</v>
      </c>
      <c r="F42" s="73" t="s">
        <v>524</v>
      </c>
      <c r="G42" s="73" t="s">
        <v>525</v>
      </c>
      <c r="H42" s="73" t="s">
        <v>526</v>
      </c>
      <c r="I42" s="87">
        <v>43897</v>
      </c>
      <c r="J42" s="73" t="s">
        <v>586</v>
      </c>
      <c r="K42" s="73"/>
      <c r="L42" s="73" t="s">
        <v>664</v>
      </c>
      <c r="M42" s="73">
        <v>27</v>
      </c>
      <c r="N42" s="73" t="s">
        <v>613</v>
      </c>
      <c r="O42" s="73" t="s">
        <v>665</v>
      </c>
      <c r="P42" s="73" t="s">
        <v>563</v>
      </c>
      <c r="Q42" s="88" t="s">
        <v>532</v>
      </c>
    </row>
    <row r="43" spans="1:17">
      <c r="A43" s="73">
        <v>41</v>
      </c>
      <c r="B43" s="86" t="s">
        <v>679</v>
      </c>
      <c r="C43" s="73" t="s">
        <v>680</v>
      </c>
      <c r="D43" s="73">
        <v>1773</v>
      </c>
      <c r="E43" s="73">
        <v>36</v>
      </c>
      <c r="F43" s="73" t="s">
        <v>524</v>
      </c>
      <c r="G43" s="73" t="s">
        <v>525</v>
      </c>
      <c r="H43" s="73" t="s">
        <v>526</v>
      </c>
      <c r="I43" s="87">
        <v>44081</v>
      </c>
      <c r="J43" s="73" t="s">
        <v>586</v>
      </c>
      <c r="K43" s="73"/>
      <c r="L43" s="73" t="s">
        <v>664</v>
      </c>
      <c r="M43" s="73">
        <v>47</v>
      </c>
      <c r="N43" s="73" t="s">
        <v>630</v>
      </c>
      <c r="O43" s="73" t="s">
        <v>665</v>
      </c>
      <c r="P43" s="73" t="s">
        <v>625</v>
      </c>
      <c r="Q43" s="88" t="s">
        <v>532</v>
      </c>
    </row>
    <row r="44" spans="1:17">
      <c r="A44" s="73">
        <v>42</v>
      </c>
      <c r="B44" s="86" t="s">
        <v>681</v>
      </c>
      <c r="C44" s="73" t="s">
        <v>682</v>
      </c>
      <c r="D44" s="73">
        <v>1420</v>
      </c>
      <c r="E44" s="73">
        <v>29</v>
      </c>
      <c r="F44" s="73" t="s">
        <v>535</v>
      </c>
      <c r="G44" s="73" t="s">
        <v>525</v>
      </c>
      <c r="H44" s="73" t="s">
        <v>526</v>
      </c>
      <c r="I44" s="73" t="s">
        <v>542</v>
      </c>
      <c r="J44" s="73" t="s">
        <v>586</v>
      </c>
      <c r="K44" s="73"/>
      <c r="L44" s="73" t="s">
        <v>664</v>
      </c>
      <c r="M44" s="73">
        <v>28</v>
      </c>
      <c r="N44" s="73" t="s">
        <v>549</v>
      </c>
      <c r="O44" s="73" t="s">
        <v>665</v>
      </c>
      <c r="P44" s="73" t="s">
        <v>563</v>
      </c>
      <c r="Q44" s="88" t="s">
        <v>532</v>
      </c>
    </row>
    <row r="45" spans="1:17">
      <c r="A45" s="73">
        <v>43</v>
      </c>
      <c r="B45" s="86" t="s">
        <v>683</v>
      </c>
      <c r="C45" s="73" t="s">
        <v>684</v>
      </c>
      <c r="D45" s="73">
        <v>2343</v>
      </c>
      <c r="E45" s="73">
        <v>48</v>
      </c>
      <c r="F45" s="73" t="s">
        <v>535</v>
      </c>
      <c r="G45" s="73" t="s">
        <v>525</v>
      </c>
      <c r="H45" s="73" t="s">
        <v>566</v>
      </c>
      <c r="I45" s="73" t="s">
        <v>542</v>
      </c>
      <c r="J45" s="73" t="s">
        <v>586</v>
      </c>
      <c r="K45" s="73"/>
      <c r="L45" s="73" t="s">
        <v>664</v>
      </c>
      <c r="M45" s="73">
        <v>49.1</v>
      </c>
      <c r="N45" s="73" t="s">
        <v>604</v>
      </c>
      <c r="O45" s="73" t="s">
        <v>665</v>
      </c>
      <c r="P45" s="73" t="s">
        <v>589</v>
      </c>
      <c r="Q45" s="88" t="s">
        <v>551</v>
      </c>
    </row>
    <row r="46" spans="1:17">
      <c r="A46" s="73">
        <v>44</v>
      </c>
      <c r="B46" s="89" t="s">
        <v>685</v>
      </c>
      <c r="C46" s="73" t="s">
        <v>686</v>
      </c>
      <c r="D46" s="82">
        <v>2148</v>
      </c>
      <c r="E46" s="82">
        <v>42</v>
      </c>
      <c r="F46" s="82" t="s">
        <v>535</v>
      </c>
      <c r="G46" s="82" t="s">
        <v>525</v>
      </c>
      <c r="H46" s="82" t="s">
        <v>526</v>
      </c>
      <c r="I46" s="73" t="s">
        <v>542</v>
      </c>
      <c r="J46" s="82" t="s">
        <v>586</v>
      </c>
      <c r="K46" s="82"/>
      <c r="L46" s="82" t="s">
        <v>687</v>
      </c>
      <c r="M46" s="82">
        <v>62</v>
      </c>
      <c r="N46" s="73" t="s">
        <v>549</v>
      </c>
      <c r="O46" s="82" t="s">
        <v>595</v>
      </c>
      <c r="P46" s="82" t="s">
        <v>531</v>
      </c>
      <c r="Q46" s="90" t="s">
        <v>532</v>
      </c>
    </row>
  </sheetData>
  <mergeCells count="1">
    <mergeCell ref="D1:E1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F8184-F0B6-42A2-B547-72E819290F20}">
  <sheetPr>
    <tabColor theme="4" tint="0.59999389629810485"/>
    <pageSetUpPr fitToPage="1"/>
  </sheetPr>
  <dimension ref="A1:L29"/>
  <sheetViews>
    <sheetView workbookViewId="0">
      <selection activeCell="J20" sqref="J20"/>
    </sheetView>
  </sheetViews>
  <sheetFormatPr defaultRowHeight="14.45"/>
  <cols>
    <col min="1" max="1" width="13.7109375" bestFit="1" customWidth="1"/>
    <col min="2" max="2" width="14.28515625" customWidth="1"/>
    <col min="3" max="3" width="11" customWidth="1"/>
    <col min="4" max="4" width="14.140625" customWidth="1"/>
    <col min="5" max="5" width="7" customWidth="1"/>
    <col min="6" max="6" width="16.42578125" customWidth="1"/>
    <col min="7" max="7" width="12.85546875" customWidth="1"/>
    <col min="8" max="8" width="15.42578125" customWidth="1"/>
    <col min="11" max="11" width="13.7109375" bestFit="1" customWidth="1"/>
    <col min="12" max="12" width="12" bestFit="1" customWidth="1"/>
  </cols>
  <sheetData>
    <row r="1" spans="1:12">
      <c r="A1" t="s">
        <v>688</v>
      </c>
    </row>
    <row r="2" spans="1:12">
      <c r="A2" t="s">
        <v>163</v>
      </c>
      <c r="B2" t="s">
        <v>48</v>
      </c>
      <c r="C2" t="s">
        <v>160</v>
      </c>
      <c r="D2" t="s">
        <v>161</v>
      </c>
      <c r="E2" t="s">
        <v>90</v>
      </c>
      <c r="F2" t="s">
        <v>162</v>
      </c>
      <c r="G2" t="s">
        <v>164</v>
      </c>
      <c r="H2" t="s">
        <v>165</v>
      </c>
      <c r="K2" t="s">
        <v>163</v>
      </c>
      <c r="L2">
        <v>20240301001</v>
      </c>
    </row>
    <row r="3" spans="1:12">
      <c r="A3">
        <v>20240301001</v>
      </c>
      <c r="B3" t="s">
        <v>54</v>
      </c>
      <c r="C3">
        <v>800</v>
      </c>
      <c r="D3">
        <v>10</v>
      </c>
      <c r="E3">
        <v>8000</v>
      </c>
      <c r="F3">
        <v>45352</v>
      </c>
      <c r="G3" t="s">
        <v>166</v>
      </c>
      <c r="H3" t="s">
        <v>6</v>
      </c>
      <c r="K3" t="s">
        <v>48</v>
      </c>
    </row>
    <row r="4" spans="1:12">
      <c r="A4">
        <v>20240302002</v>
      </c>
      <c r="B4" t="s">
        <v>167</v>
      </c>
      <c r="C4">
        <v>600</v>
      </c>
      <c r="D4">
        <v>15</v>
      </c>
      <c r="E4">
        <v>9000</v>
      </c>
      <c r="F4">
        <v>45353</v>
      </c>
      <c r="G4" t="s">
        <v>166</v>
      </c>
      <c r="H4" t="s">
        <v>8</v>
      </c>
      <c r="K4" t="s">
        <v>160</v>
      </c>
    </row>
    <row r="5" spans="1:12">
      <c r="A5">
        <v>20240303003</v>
      </c>
      <c r="B5" t="s">
        <v>57</v>
      </c>
      <c r="C5">
        <v>200</v>
      </c>
      <c r="D5">
        <v>20</v>
      </c>
      <c r="E5">
        <v>4000</v>
      </c>
      <c r="F5">
        <v>45354</v>
      </c>
      <c r="G5" t="s">
        <v>166</v>
      </c>
      <c r="H5" t="s">
        <v>10</v>
      </c>
      <c r="K5" t="s">
        <v>165</v>
      </c>
    </row>
    <row r="6" spans="1:12">
      <c r="A6">
        <v>20240304004</v>
      </c>
      <c r="B6" t="s">
        <v>168</v>
      </c>
      <c r="C6">
        <v>100</v>
      </c>
      <c r="D6">
        <v>25</v>
      </c>
      <c r="E6">
        <v>2500</v>
      </c>
      <c r="F6">
        <v>45355</v>
      </c>
      <c r="G6" t="s">
        <v>169</v>
      </c>
      <c r="H6" t="s">
        <v>12</v>
      </c>
    </row>
    <row r="7" spans="1:12">
      <c r="A7">
        <v>20240305005</v>
      </c>
      <c r="B7" t="s">
        <v>171</v>
      </c>
      <c r="C7">
        <v>300</v>
      </c>
      <c r="D7">
        <v>30</v>
      </c>
      <c r="E7">
        <v>9000</v>
      </c>
      <c r="F7">
        <v>45356</v>
      </c>
      <c r="G7" t="s">
        <v>169</v>
      </c>
      <c r="H7" t="s">
        <v>14</v>
      </c>
    </row>
    <row r="8" spans="1:12">
      <c r="A8">
        <v>20240306006</v>
      </c>
      <c r="B8" t="s">
        <v>173</v>
      </c>
      <c r="C8">
        <v>50</v>
      </c>
      <c r="D8">
        <v>35</v>
      </c>
      <c r="E8">
        <v>1750</v>
      </c>
      <c r="F8">
        <v>45357</v>
      </c>
      <c r="G8" t="s">
        <v>166</v>
      </c>
      <c r="H8" t="s">
        <v>16</v>
      </c>
    </row>
    <row r="9" spans="1:12">
      <c r="A9">
        <v>20240307007</v>
      </c>
      <c r="B9" t="s">
        <v>175</v>
      </c>
      <c r="C9">
        <v>30</v>
      </c>
      <c r="D9">
        <v>40</v>
      </c>
      <c r="E9">
        <v>1200</v>
      </c>
      <c r="F9">
        <v>45358</v>
      </c>
      <c r="G9" t="s">
        <v>166</v>
      </c>
      <c r="H9" t="s">
        <v>18</v>
      </c>
    </row>
    <row r="10" spans="1:12">
      <c r="A10">
        <v>20240308008</v>
      </c>
      <c r="B10" t="s">
        <v>177</v>
      </c>
      <c r="C10">
        <v>20</v>
      </c>
      <c r="D10">
        <v>45</v>
      </c>
      <c r="E10">
        <v>900</v>
      </c>
      <c r="F10">
        <v>45359</v>
      </c>
      <c r="G10" t="s">
        <v>166</v>
      </c>
      <c r="H10" t="s">
        <v>20</v>
      </c>
    </row>
    <row r="11" spans="1:12">
      <c r="A11">
        <v>20240309009</v>
      </c>
      <c r="B11" t="s">
        <v>178</v>
      </c>
      <c r="C11">
        <v>150</v>
      </c>
      <c r="D11">
        <v>50</v>
      </c>
      <c r="E11">
        <v>7500</v>
      </c>
      <c r="F11">
        <v>45360</v>
      </c>
      <c r="G11" t="s">
        <v>166</v>
      </c>
      <c r="H11" t="s">
        <v>22</v>
      </c>
    </row>
    <row r="12" spans="1:12">
      <c r="A12">
        <v>20240310010</v>
      </c>
      <c r="B12" t="s">
        <v>179</v>
      </c>
      <c r="C12">
        <v>80</v>
      </c>
      <c r="D12">
        <v>55</v>
      </c>
      <c r="E12">
        <v>4400</v>
      </c>
      <c r="F12">
        <v>45361</v>
      </c>
      <c r="G12" t="s">
        <v>169</v>
      </c>
      <c r="H12" t="s">
        <v>24</v>
      </c>
    </row>
    <row r="13" spans="1:12">
      <c r="A13">
        <v>20240311011</v>
      </c>
      <c r="B13" t="s">
        <v>180</v>
      </c>
      <c r="C13">
        <v>500</v>
      </c>
      <c r="D13">
        <v>60</v>
      </c>
      <c r="E13">
        <v>30000</v>
      </c>
      <c r="F13">
        <v>45362</v>
      </c>
      <c r="G13" t="s">
        <v>169</v>
      </c>
      <c r="H13" t="s">
        <v>25</v>
      </c>
    </row>
    <row r="14" spans="1:12">
      <c r="A14">
        <v>20240312012</v>
      </c>
      <c r="B14" t="s">
        <v>181</v>
      </c>
      <c r="C14">
        <v>1000</v>
      </c>
      <c r="D14">
        <v>65</v>
      </c>
      <c r="E14">
        <v>65000</v>
      </c>
      <c r="F14">
        <v>45363</v>
      </c>
      <c r="G14" t="s">
        <v>166</v>
      </c>
      <c r="H14" t="s">
        <v>26</v>
      </c>
    </row>
    <row r="15" spans="1:12">
      <c r="A15">
        <v>20240313013</v>
      </c>
      <c r="B15" t="s">
        <v>182</v>
      </c>
      <c r="C15">
        <v>150</v>
      </c>
      <c r="D15">
        <v>70</v>
      </c>
      <c r="E15">
        <v>10500</v>
      </c>
      <c r="F15">
        <v>45364</v>
      </c>
      <c r="G15" t="s">
        <v>169</v>
      </c>
      <c r="H15" t="s">
        <v>27</v>
      </c>
    </row>
    <row r="16" spans="1:12">
      <c r="A16">
        <v>20240314014</v>
      </c>
      <c r="B16" t="s">
        <v>183</v>
      </c>
      <c r="C16">
        <v>25</v>
      </c>
      <c r="D16">
        <v>75</v>
      </c>
      <c r="E16">
        <v>1875</v>
      </c>
      <c r="F16">
        <v>45365</v>
      </c>
      <c r="G16" t="s">
        <v>166</v>
      </c>
      <c r="H16" t="s">
        <v>28</v>
      </c>
    </row>
    <row r="17" spans="1:8">
      <c r="A17">
        <v>20240315015</v>
      </c>
      <c r="B17" t="s">
        <v>184</v>
      </c>
      <c r="C17">
        <v>100</v>
      </c>
      <c r="D17">
        <v>80</v>
      </c>
      <c r="E17">
        <v>8000</v>
      </c>
      <c r="F17">
        <v>45366</v>
      </c>
      <c r="G17" t="s">
        <v>166</v>
      </c>
      <c r="H17" t="s">
        <v>29</v>
      </c>
    </row>
    <row r="18" spans="1:8">
      <c r="A18">
        <v>20240316016</v>
      </c>
      <c r="B18" t="s">
        <v>168</v>
      </c>
      <c r="C18">
        <v>50</v>
      </c>
      <c r="D18">
        <v>85</v>
      </c>
      <c r="E18">
        <v>4250</v>
      </c>
      <c r="F18">
        <v>45367</v>
      </c>
      <c r="G18" t="s">
        <v>169</v>
      </c>
      <c r="H18" t="s">
        <v>30</v>
      </c>
    </row>
    <row r="19" spans="1:8">
      <c r="A19">
        <v>20240306006</v>
      </c>
      <c r="B19" t="s">
        <v>173</v>
      </c>
      <c r="C19">
        <v>50</v>
      </c>
      <c r="D19">
        <v>35</v>
      </c>
      <c r="E19">
        <v>1750</v>
      </c>
      <c r="F19">
        <v>45357</v>
      </c>
      <c r="G19" t="s">
        <v>166</v>
      </c>
      <c r="H19" t="s">
        <v>16</v>
      </c>
    </row>
    <row r="20" spans="1:8">
      <c r="A20">
        <v>20240307007</v>
      </c>
      <c r="B20" t="s">
        <v>175</v>
      </c>
      <c r="C20">
        <v>30</v>
      </c>
      <c r="D20">
        <v>40</v>
      </c>
      <c r="E20">
        <v>1200</v>
      </c>
      <c r="F20">
        <v>45358</v>
      </c>
      <c r="G20" t="s">
        <v>166</v>
      </c>
      <c r="H20" t="s">
        <v>18</v>
      </c>
    </row>
    <row r="21" spans="1:8">
      <c r="A21">
        <v>20240308008</v>
      </c>
      <c r="B21" t="s">
        <v>177</v>
      </c>
      <c r="C21">
        <v>20</v>
      </c>
      <c r="D21">
        <v>45</v>
      </c>
      <c r="E21">
        <v>900</v>
      </c>
      <c r="F21">
        <v>45359</v>
      </c>
      <c r="G21" t="s">
        <v>166</v>
      </c>
      <c r="H21" t="s">
        <v>20</v>
      </c>
    </row>
    <row r="22" spans="1:8">
      <c r="A22">
        <v>20240309009</v>
      </c>
      <c r="B22" t="s">
        <v>178</v>
      </c>
      <c r="C22">
        <v>150</v>
      </c>
      <c r="D22">
        <v>50</v>
      </c>
      <c r="E22">
        <v>7500</v>
      </c>
      <c r="F22">
        <v>45360</v>
      </c>
      <c r="G22" t="s">
        <v>166</v>
      </c>
      <c r="H22" t="s">
        <v>22</v>
      </c>
    </row>
    <row r="23" spans="1:8">
      <c r="A23">
        <v>20240310010</v>
      </c>
      <c r="B23" t="s">
        <v>179</v>
      </c>
      <c r="C23">
        <v>80</v>
      </c>
      <c r="D23">
        <v>55</v>
      </c>
      <c r="E23">
        <v>4400</v>
      </c>
      <c r="F23">
        <v>45361</v>
      </c>
      <c r="G23" t="s">
        <v>169</v>
      </c>
      <c r="H23" t="s">
        <v>24</v>
      </c>
    </row>
    <row r="24" spans="1:8">
      <c r="A24">
        <v>20240311011</v>
      </c>
      <c r="B24" t="s">
        <v>180</v>
      </c>
      <c r="C24">
        <v>500</v>
      </c>
      <c r="D24">
        <v>60</v>
      </c>
      <c r="E24">
        <v>30000</v>
      </c>
      <c r="F24">
        <v>45362</v>
      </c>
      <c r="G24" t="s">
        <v>169</v>
      </c>
      <c r="H24" t="s">
        <v>25</v>
      </c>
    </row>
    <row r="25" spans="1:8">
      <c r="A25">
        <v>20240312012</v>
      </c>
      <c r="B25" t="s">
        <v>181</v>
      </c>
      <c r="C25">
        <v>1000</v>
      </c>
      <c r="D25">
        <v>65</v>
      </c>
      <c r="E25">
        <v>65000</v>
      </c>
      <c r="F25">
        <v>45363</v>
      </c>
      <c r="G25" t="s">
        <v>166</v>
      </c>
      <c r="H25" t="s">
        <v>26</v>
      </c>
    </row>
    <row r="26" spans="1:8">
      <c r="A26">
        <v>20240313013</v>
      </c>
      <c r="B26" t="s">
        <v>182</v>
      </c>
      <c r="C26">
        <v>150</v>
      </c>
      <c r="D26">
        <v>70</v>
      </c>
      <c r="E26">
        <v>10500</v>
      </c>
      <c r="F26">
        <v>45364</v>
      </c>
      <c r="G26" t="s">
        <v>169</v>
      </c>
      <c r="H26" t="s">
        <v>27</v>
      </c>
    </row>
    <row r="27" spans="1:8">
      <c r="A27">
        <v>20240314014</v>
      </c>
      <c r="B27" t="s">
        <v>183</v>
      </c>
      <c r="C27">
        <v>25</v>
      </c>
      <c r="D27">
        <v>75</v>
      </c>
      <c r="E27">
        <v>1875</v>
      </c>
      <c r="F27">
        <v>45365</v>
      </c>
      <c r="G27" t="s">
        <v>166</v>
      </c>
      <c r="H27" t="s">
        <v>28</v>
      </c>
    </row>
    <row r="28" spans="1:8">
      <c r="A28">
        <v>20240315015</v>
      </c>
      <c r="B28" t="s">
        <v>184</v>
      </c>
      <c r="C28">
        <v>100</v>
      </c>
      <c r="D28">
        <v>80</v>
      </c>
      <c r="E28">
        <v>8000</v>
      </c>
      <c r="F28">
        <v>45366</v>
      </c>
      <c r="G28" t="s">
        <v>166</v>
      </c>
      <c r="H28" t="s">
        <v>29</v>
      </c>
    </row>
    <row r="29" spans="1:8">
      <c r="A29">
        <v>20240316016</v>
      </c>
      <c r="B29" t="s">
        <v>168</v>
      </c>
      <c r="C29">
        <v>50</v>
      </c>
      <c r="D29">
        <v>85</v>
      </c>
      <c r="E29">
        <v>4250</v>
      </c>
      <c r="F29">
        <v>45367</v>
      </c>
      <c r="G29" t="s">
        <v>169</v>
      </c>
      <c r="H29" t="s">
        <v>30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  <headerFooter>
    <oddFooter>&amp;F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D49E8-073D-4162-863B-7C4FBE76B2E8}">
  <dimension ref="A2:L39"/>
  <sheetViews>
    <sheetView workbookViewId="0">
      <selection activeCell="L34" sqref="L34"/>
    </sheetView>
  </sheetViews>
  <sheetFormatPr defaultRowHeight="14.45"/>
  <cols>
    <col min="1" max="1" width="15.42578125" customWidth="1"/>
    <col min="2" max="2" width="9.28515625" customWidth="1"/>
    <col min="3" max="3" width="10.7109375" customWidth="1"/>
    <col min="4" max="4" width="13.28515625" customWidth="1"/>
    <col min="6" max="6" width="10.42578125" customWidth="1"/>
    <col min="7" max="7" width="12.42578125" customWidth="1"/>
    <col min="8" max="8" width="15.42578125" bestFit="1" customWidth="1"/>
    <col min="11" max="11" width="13.7109375" bestFit="1" customWidth="1"/>
    <col min="12" max="12" width="19.42578125" customWidth="1"/>
  </cols>
  <sheetData>
    <row r="2" spans="1:12">
      <c r="A2" t="s">
        <v>688</v>
      </c>
    </row>
    <row r="3" spans="1:12">
      <c r="A3" t="s">
        <v>163</v>
      </c>
      <c r="B3" t="s">
        <v>48</v>
      </c>
      <c r="C3" t="s">
        <v>160</v>
      </c>
      <c r="D3" t="s">
        <v>161</v>
      </c>
      <c r="E3" t="s">
        <v>90</v>
      </c>
      <c r="F3" t="s">
        <v>162</v>
      </c>
      <c r="G3" t="s">
        <v>164</v>
      </c>
      <c r="H3" t="s">
        <v>165</v>
      </c>
      <c r="K3" t="s">
        <v>163</v>
      </c>
      <c r="L3">
        <v>20240301001</v>
      </c>
    </row>
    <row r="4" spans="1:12">
      <c r="A4">
        <v>20240301001</v>
      </c>
      <c r="B4" t="s">
        <v>54</v>
      </c>
      <c r="C4">
        <v>800</v>
      </c>
      <c r="D4">
        <v>10</v>
      </c>
      <c r="E4">
        <v>8000</v>
      </c>
      <c r="F4">
        <v>45352</v>
      </c>
      <c r="G4" t="s">
        <v>166</v>
      </c>
      <c r="H4" t="s">
        <v>6</v>
      </c>
      <c r="K4" t="s">
        <v>48</v>
      </c>
      <c r="L4" s="121"/>
    </row>
    <row r="5" spans="1:12">
      <c r="A5">
        <v>20240302002</v>
      </c>
      <c r="B5" t="s">
        <v>167</v>
      </c>
      <c r="C5">
        <v>600</v>
      </c>
      <c r="D5">
        <v>15</v>
      </c>
      <c r="E5">
        <v>9000</v>
      </c>
      <c r="F5">
        <v>45353</v>
      </c>
      <c r="G5" t="s">
        <v>166</v>
      </c>
      <c r="H5" t="s">
        <v>8</v>
      </c>
      <c r="K5" t="s">
        <v>160</v>
      </c>
      <c r="L5" s="121"/>
    </row>
    <row r="6" spans="1:12">
      <c r="A6">
        <v>20240303003</v>
      </c>
      <c r="B6" t="s">
        <v>57</v>
      </c>
      <c r="C6">
        <v>200</v>
      </c>
      <c r="D6">
        <v>20</v>
      </c>
      <c r="E6">
        <v>4000</v>
      </c>
      <c r="F6">
        <v>45354</v>
      </c>
      <c r="G6" t="s">
        <v>166</v>
      </c>
      <c r="H6" t="s">
        <v>10</v>
      </c>
      <c r="K6" t="s">
        <v>165</v>
      </c>
      <c r="L6" s="121"/>
    </row>
    <row r="7" spans="1:12">
      <c r="A7">
        <v>20240304004</v>
      </c>
      <c r="B7" t="s">
        <v>168</v>
      </c>
      <c r="C7">
        <v>100</v>
      </c>
      <c r="D7">
        <v>25</v>
      </c>
      <c r="E7">
        <v>2500</v>
      </c>
      <c r="F7">
        <v>45355</v>
      </c>
      <c r="G7" t="s">
        <v>169</v>
      </c>
      <c r="H7" t="s">
        <v>12</v>
      </c>
    </row>
    <row r="8" spans="1:12">
      <c r="A8">
        <v>20240305005</v>
      </c>
      <c r="B8" t="s">
        <v>171</v>
      </c>
      <c r="C8">
        <v>300</v>
      </c>
      <c r="D8">
        <v>30</v>
      </c>
      <c r="E8">
        <v>9000</v>
      </c>
      <c r="F8">
        <v>45356</v>
      </c>
      <c r="G8" t="s">
        <v>169</v>
      </c>
      <c r="H8" t="s">
        <v>14</v>
      </c>
    </row>
    <row r="9" spans="1:12">
      <c r="A9">
        <v>20240306006</v>
      </c>
      <c r="B9" t="s">
        <v>173</v>
      </c>
      <c r="C9">
        <v>50</v>
      </c>
      <c r="D9">
        <v>35</v>
      </c>
      <c r="E9">
        <v>1750</v>
      </c>
      <c r="F9">
        <v>45357</v>
      </c>
      <c r="G9" t="s">
        <v>166</v>
      </c>
      <c r="H9" t="s">
        <v>16</v>
      </c>
    </row>
    <row r="10" spans="1:12">
      <c r="A10">
        <v>20240307007</v>
      </c>
      <c r="B10" t="s">
        <v>175</v>
      </c>
      <c r="C10">
        <v>30</v>
      </c>
      <c r="D10">
        <v>40</v>
      </c>
      <c r="E10">
        <v>1200</v>
      </c>
      <c r="F10">
        <v>45358</v>
      </c>
      <c r="G10" t="s">
        <v>166</v>
      </c>
      <c r="H10" t="s">
        <v>18</v>
      </c>
    </row>
    <row r="11" spans="1:12">
      <c r="A11">
        <v>20240308008</v>
      </c>
      <c r="B11" t="s">
        <v>177</v>
      </c>
      <c r="C11">
        <v>20</v>
      </c>
      <c r="D11">
        <v>45</v>
      </c>
      <c r="E11">
        <v>900</v>
      </c>
      <c r="F11">
        <v>45359</v>
      </c>
      <c r="G11" t="s">
        <v>166</v>
      </c>
      <c r="H11" t="s">
        <v>20</v>
      </c>
    </row>
    <row r="12" spans="1:12">
      <c r="A12">
        <v>20240309009</v>
      </c>
      <c r="B12" t="s">
        <v>178</v>
      </c>
      <c r="C12">
        <v>150</v>
      </c>
      <c r="D12">
        <v>50</v>
      </c>
      <c r="E12">
        <v>7500</v>
      </c>
      <c r="F12">
        <v>45360</v>
      </c>
      <c r="G12" t="s">
        <v>166</v>
      </c>
      <c r="H12" t="s">
        <v>22</v>
      </c>
    </row>
    <row r="30" spans="1:12">
      <c r="A30" t="s">
        <v>163</v>
      </c>
      <c r="B30" t="s">
        <v>48</v>
      </c>
      <c r="C30" t="s">
        <v>160</v>
      </c>
      <c r="D30" t="s">
        <v>161</v>
      </c>
      <c r="E30" t="s">
        <v>90</v>
      </c>
      <c r="F30" t="s">
        <v>162</v>
      </c>
      <c r="G30" t="s">
        <v>164</v>
      </c>
      <c r="H30" t="s">
        <v>165</v>
      </c>
      <c r="K30" t="s">
        <v>163</v>
      </c>
      <c r="L30">
        <v>20240301001</v>
      </c>
    </row>
    <row r="31" spans="1:12">
      <c r="A31">
        <v>20240301001</v>
      </c>
      <c r="B31" t="s">
        <v>54</v>
      </c>
      <c r="C31">
        <v>800</v>
      </c>
      <c r="D31">
        <v>10</v>
      </c>
      <c r="E31">
        <v>8000</v>
      </c>
      <c r="F31">
        <v>45352</v>
      </c>
      <c r="G31" t="s">
        <v>166</v>
      </c>
      <c r="H31" t="s">
        <v>6</v>
      </c>
      <c r="K31" t="s">
        <v>48</v>
      </c>
      <c r="L31" s="121" t="str">
        <f>VLOOKUP($L$30,Shop3[],2,0)</f>
        <v>Laptop</v>
      </c>
    </row>
    <row r="32" spans="1:12">
      <c r="A32">
        <v>20240302002</v>
      </c>
      <c r="B32" t="s">
        <v>167</v>
      </c>
      <c r="C32">
        <v>600</v>
      </c>
      <c r="D32">
        <v>15</v>
      </c>
      <c r="E32">
        <v>9000</v>
      </c>
      <c r="F32">
        <v>45353</v>
      </c>
      <c r="G32" t="s">
        <v>166</v>
      </c>
      <c r="H32" t="s">
        <v>8</v>
      </c>
      <c r="K32" t="s">
        <v>160</v>
      </c>
      <c r="L32" s="121">
        <f>VLOOKUP($L$30,Shop3[],3,0)</f>
        <v>800</v>
      </c>
    </row>
    <row r="33" spans="1:12">
      <c r="A33">
        <v>20240303003</v>
      </c>
      <c r="B33" t="s">
        <v>57</v>
      </c>
      <c r="C33">
        <v>200</v>
      </c>
      <c r="D33">
        <v>20</v>
      </c>
      <c r="E33">
        <v>4000</v>
      </c>
      <c r="F33">
        <v>45354</v>
      </c>
      <c r="G33" t="s">
        <v>166</v>
      </c>
      <c r="H33" t="s">
        <v>10</v>
      </c>
      <c r="K33" t="s">
        <v>165</v>
      </c>
      <c r="L33" s="121" t="str">
        <f>VLOOKUP($L$30,Shop3[],8,0)</f>
        <v>Andi Reid</v>
      </c>
    </row>
    <row r="34" spans="1:12">
      <c r="A34">
        <v>20240304004</v>
      </c>
      <c r="B34" t="s">
        <v>168</v>
      </c>
      <c r="C34">
        <v>100</v>
      </c>
      <c r="D34">
        <v>25</v>
      </c>
      <c r="E34">
        <v>2500</v>
      </c>
      <c r="F34">
        <v>45355</v>
      </c>
      <c r="G34" t="s">
        <v>169</v>
      </c>
      <c r="H34" t="s">
        <v>12</v>
      </c>
    </row>
    <row r="35" spans="1:12">
      <c r="A35">
        <v>20240305005</v>
      </c>
      <c r="B35" t="s">
        <v>171</v>
      </c>
      <c r="C35">
        <v>300</v>
      </c>
      <c r="D35">
        <v>30</v>
      </c>
      <c r="E35">
        <v>9000</v>
      </c>
      <c r="F35">
        <v>45356</v>
      </c>
      <c r="G35" t="s">
        <v>169</v>
      </c>
      <c r="H35" t="s">
        <v>14</v>
      </c>
    </row>
    <row r="36" spans="1:12">
      <c r="A36">
        <v>20240306006</v>
      </c>
      <c r="B36" t="s">
        <v>173</v>
      </c>
      <c r="C36">
        <v>50</v>
      </c>
      <c r="D36">
        <v>35</v>
      </c>
      <c r="E36">
        <v>1750</v>
      </c>
      <c r="F36">
        <v>45357</v>
      </c>
      <c r="G36" t="s">
        <v>166</v>
      </c>
      <c r="H36" t="s">
        <v>16</v>
      </c>
    </row>
    <row r="37" spans="1:12">
      <c r="A37">
        <v>20240307007</v>
      </c>
      <c r="B37" t="s">
        <v>175</v>
      </c>
      <c r="C37">
        <v>30</v>
      </c>
      <c r="D37">
        <v>40</v>
      </c>
      <c r="E37">
        <v>1200</v>
      </c>
      <c r="F37">
        <v>45358</v>
      </c>
      <c r="G37" t="s">
        <v>166</v>
      </c>
      <c r="H37" t="s">
        <v>18</v>
      </c>
    </row>
    <row r="38" spans="1:12">
      <c r="A38">
        <v>20240308008</v>
      </c>
      <c r="B38" t="s">
        <v>177</v>
      </c>
      <c r="C38">
        <v>20</v>
      </c>
      <c r="D38">
        <v>45</v>
      </c>
      <c r="E38">
        <v>900</v>
      </c>
      <c r="F38">
        <v>45359</v>
      </c>
      <c r="G38" t="s">
        <v>166</v>
      </c>
      <c r="H38" t="s">
        <v>20</v>
      </c>
    </row>
    <row r="39" spans="1:12">
      <c r="A39">
        <v>20240309009</v>
      </c>
      <c r="B39" t="s">
        <v>178</v>
      </c>
      <c r="C39">
        <v>150</v>
      </c>
      <c r="D39">
        <v>50</v>
      </c>
      <c r="E39">
        <v>7500</v>
      </c>
      <c r="F39">
        <v>45360</v>
      </c>
      <c r="G39" t="s">
        <v>166</v>
      </c>
      <c r="H39" t="s">
        <v>22</v>
      </c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B5852-78B6-4BEA-8EA9-59FC098552AA}">
  <sheetPr>
    <tabColor theme="9" tint="-0.249977111117893"/>
  </sheetPr>
  <dimension ref="A1:E24"/>
  <sheetViews>
    <sheetView tabSelected="1" workbookViewId="0">
      <selection activeCell="E27" sqref="E27"/>
    </sheetView>
  </sheetViews>
  <sheetFormatPr defaultRowHeight="14.45"/>
  <cols>
    <col min="1" max="1" width="39.7109375" bestFit="1" customWidth="1"/>
  </cols>
  <sheetData>
    <row r="1" spans="1:5" ht="20.45" thickBot="1">
      <c r="A1" s="122" t="s">
        <v>689</v>
      </c>
      <c r="B1" s="123"/>
      <c r="C1" s="123"/>
      <c r="D1" s="123"/>
      <c r="E1" s="123"/>
    </row>
    <row r="2" spans="1:5" ht="15" thickTop="1">
      <c r="A2" s="123"/>
      <c r="B2" s="123"/>
      <c r="C2" s="123"/>
      <c r="D2" s="123"/>
      <c r="E2" s="123"/>
    </row>
    <row r="3" spans="1:5">
      <c r="A3" s="123"/>
      <c r="B3" s="123"/>
      <c r="C3" s="123"/>
      <c r="D3" s="123"/>
      <c r="E3" s="123" t="s">
        <v>690</v>
      </c>
    </row>
    <row r="4" spans="1:5">
      <c r="A4" s="123" t="s">
        <v>691</v>
      </c>
      <c r="B4" s="123" t="s">
        <v>51</v>
      </c>
      <c r="C4" s="123"/>
      <c r="D4" s="123"/>
      <c r="E4" s="123" t="s">
        <v>692</v>
      </c>
    </row>
    <row r="5" spans="1:5">
      <c r="A5" s="123" t="s">
        <v>302</v>
      </c>
      <c r="B5" s="123">
        <v>42</v>
      </c>
      <c r="C5" s="123"/>
      <c r="D5" s="123"/>
      <c r="E5" s="123" t="s">
        <v>221</v>
      </c>
    </row>
    <row r="6" spans="1:5">
      <c r="A6" s="123" t="s">
        <v>303</v>
      </c>
      <c r="B6" s="123">
        <v>67</v>
      </c>
      <c r="C6" s="123"/>
      <c r="D6" s="123"/>
      <c r="E6" s="123"/>
    </row>
    <row r="7" spans="1:5">
      <c r="A7" s="123" t="s">
        <v>304</v>
      </c>
      <c r="B7" s="123">
        <v>146</v>
      </c>
      <c r="C7" s="123"/>
      <c r="D7" s="123"/>
      <c r="E7" s="123"/>
    </row>
    <row r="8" spans="1:5">
      <c r="A8" s="123" t="s">
        <v>305</v>
      </c>
      <c r="B8" s="123">
        <v>369</v>
      </c>
      <c r="C8" s="123"/>
      <c r="D8" s="123"/>
      <c r="E8" s="123"/>
    </row>
    <row r="9" spans="1:5">
      <c r="A9" s="123" t="s">
        <v>306</v>
      </c>
      <c r="B9" s="123">
        <v>202</v>
      </c>
      <c r="C9" s="123"/>
      <c r="D9" s="123"/>
      <c r="E9" s="123"/>
    </row>
    <row r="10" spans="1:5">
      <c r="A10" s="123" t="s">
        <v>308</v>
      </c>
      <c r="B10" s="123">
        <v>567</v>
      </c>
      <c r="C10" s="123"/>
      <c r="D10" s="123"/>
      <c r="E10" s="123"/>
    </row>
    <row r="11" spans="1:5">
      <c r="A11" s="123" t="s">
        <v>310</v>
      </c>
      <c r="B11" s="123">
        <v>258</v>
      </c>
      <c r="C11" s="123"/>
      <c r="D11" s="123"/>
      <c r="E11" s="123"/>
    </row>
    <row r="12" spans="1:5">
      <c r="A12" s="123" t="s">
        <v>311</v>
      </c>
      <c r="B12" s="123">
        <v>60</v>
      </c>
      <c r="C12" s="123"/>
      <c r="D12" s="123"/>
      <c r="E12" s="123"/>
    </row>
    <row r="13" spans="1:5">
      <c r="A13" s="123" t="s">
        <v>312</v>
      </c>
      <c r="B13" s="123">
        <v>556</v>
      </c>
      <c r="C13" s="123"/>
      <c r="D13" s="123"/>
      <c r="E13" s="123"/>
    </row>
    <row r="14" spans="1:5">
      <c r="A14" s="123" t="s">
        <v>313</v>
      </c>
      <c r="B14" s="123">
        <v>130</v>
      </c>
      <c r="C14" s="123"/>
      <c r="D14" s="123"/>
      <c r="E14" s="123"/>
    </row>
    <row r="15" spans="1:5">
      <c r="A15" s="123" t="s">
        <v>314</v>
      </c>
      <c r="B15" s="123">
        <v>107</v>
      </c>
      <c r="C15" s="123"/>
      <c r="D15" s="123"/>
      <c r="E15" s="123"/>
    </row>
    <row r="16" spans="1:5">
      <c r="A16" s="123" t="s">
        <v>315</v>
      </c>
      <c r="B16" s="123">
        <v>226</v>
      </c>
      <c r="C16" s="123"/>
      <c r="D16" s="123"/>
      <c r="E16" s="123"/>
    </row>
    <row r="17" spans="1:5">
      <c r="A17" s="123"/>
      <c r="B17" s="123"/>
      <c r="C17" s="123"/>
      <c r="D17" s="123"/>
      <c r="E17" s="123"/>
    </row>
    <row r="18" spans="1:5">
      <c r="A18" s="123"/>
      <c r="B18" s="123"/>
      <c r="C18" s="123"/>
      <c r="D18" s="123"/>
      <c r="E18" s="123"/>
    </row>
    <row r="19" spans="1:5">
      <c r="A19" s="123"/>
      <c r="B19" s="123"/>
      <c r="C19" s="123"/>
      <c r="D19" s="123"/>
      <c r="E19" s="123"/>
    </row>
    <row r="20" spans="1:5">
      <c r="A20" s="123"/>
      <c r="B20" s="123" t="s">
        <v>693</v>
      </c>
      <c r="C20" s="123" t="s">
        <v>694</v>
      </c>
      <c r="D20" s="123"/>
      <c r="E20" s="123"/>
    </row>
    <row r="21" spans="1:5">
      <c r="A21" s="123" t="s">
        <v>1</v>
      </c>
      <c r="B21" s="123">
        <v>25500</v>
      </c>
      <c r="C21" s="123">
        <v>17800</v>
      </c>
      <c r="D21" s="123"/>
      <c r="E21" s="123"/>
    </row>
    <row r="22" spans="1:5">
      <c r="A22" s="123" t="s">
        <v>2</v>
      </c>
      <c r="B22" s="123">
        <v>113800</v>
      </c>
      <c r="C22" s="123">
        <v>58000</v>
      </c>
      <c r="D22" s="123"/>
      <c r="E22" s="123"/>
    </row>
    <row r="23" spans="1:5">
      <c r="A23" s="123" t="s">
        <v>3</v>
      </c>
      <c r="B23" s="123">
        <v>87400</v>
      </c>
      <c r="C23" s="123">
        <v>32000</v>
      </c>
      <c r="D23" s="123"/>
      <c r="E23" s="123"/>
    </row>
    <row r="24" spans="1:5">
      <c r="A24" s="123" t="s">
        <v>4</v>
      </c>
      <c r="B24" s="123">
        <v>46300</v>
      </c>
      <c r="C24" s="123">
        <v>15000</v>
      </c>
      <c r="D24" s="123"/>
      <c r="E24" s="123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DB0B0-59E0-453F-99BF-3366B5C5BA68}">
  <dimension ref="A1:H27"/>
  <sheetViews>
    <sheetView workbookViewId="0">
      <selection activeCell="F16" sqref="F16"/>
    </sheetView>
  </sheetViews>
  <sheetFormatPr defaultRowHeight="14.45"/>
  <cols>
    <col min="1" max="1" width="14.5703125" customWidth="1"/>
    <col min="2" max="2" width="38.28515625" customWidth="1"/>
    <col min="8" max="8" width="44.5703125" customWidth="1"/>
  </cols>
  <sheetData>
    <row r="1" spans="1:8">
      <c r="A1" s="129" t="s">
        <v>695</v>
      </c>
      <c r="B1" s="129"/>
      <c r="C1" s="129"/>
      <c r="D1" s="129"/>
      <c r="E1" s="129"/>
      <c r="F1" s="129"/>
      <c r="G1" s="129"/>
      <c r="H1" s="129"/>
    </row>
    <row r="2" spans="1:8">
      <c r="A2" s="129"/>
      <c r="B2" s="129"/>
      <c r="C2" s="129"/>
      <c r="D2" s="129"/>
      <c r="E2" s="129"/>
      <c r="F2" s="129"/>
      <c r="G2" s="129"/>
      <c r="H2" s="129"/>
    </row>
    <row r="3" spans="1:8">
      <c r="A3" s="130" t="s">
        <v>696</v>
      </c>
      <c r="B3" s="130"/>
      <c r="C3" s="130"/>
      <c r="D3" s="130"/>
      <c r="E3" s="130"/>
      <c r="F3" s="130"/>
      <c r="G3" s="130"/>
      <c r="H3" s="130"/>
    </row>
    <row r="4" spans="1:8">
      <c r="A4" s="123"/>
      <c r="B4" s="123"/>
      <c r="C4" s="132"/>
      <c r="D4" s="132"/>
      <c r="E4" s="123"/>
      <c r="F4" s="123"/>
      <c r="G4" s="123"/>
      <c r="H4" s="123"/>
    </row>
    <row r="5" spans="1:8">
      <c r="A5" s="124" t="s">
        <v>691</v>
      </c>
      <c r="B5" s="124" t="s">
        <v>697</v>
      </c>
      <c r="C5" s="132"/>
      <c r="D5" s="132"/>
      <c r="E5" s="125" t="s">
        <v>698</v>
      </c>
      <c r="F5" s="123"/>
      <c r="G5" s="123"/>
      <c r="H5" s="123"/>
    </row>
    <row r="6" spans="1:8">
      <c r="A6" s="124" t="s">
        <v>302</v>
      </c>
      <c r="B6" s="126">
        <v>18</v>
      </c>
      <c r="C6" s="132"/>
      <c r="D6" s="132"/>
      <c r="E6" s="123" t="s">
        <v>699</v>
      </c>
      <c r="F6" s="123"/>
      <c r="G6" s="123"/>
      <c r="H6" s="123"/>
    </row>
    <row r="7" spans="1:8">
      <c r="A7" s="124" t="s">
        <v>303</v>
      </c>
      <c r="B7" s="126">
        <v>22</v>
      </c>
      <c r="C7" s="132"/>
      <c r="D7" s="132"/>
      <c r="E7" s="123" t="s">
        <v>700</v>
      </c>
      <c r="F7" s="123"/>
      <c r="G7" s="123"/>
      <c r="H7" s="123"/>
    </row>
    <row r="8" spans="1:8">
      <c r="A8" s="124" t="s">
        <v>304</v>
      </c>
      <c r="B8" s="126">
        <v>19</v>
      </c>
      <c r="C8" s="132"/>
      <c r="D8" s="132"/>
      <c r="E8" s="123" t="s">
        <v>701</v>
      </c>
      <c r="F8" s="123"/>
      <c r="G8" s="123"/>
      <c r="H8" s="123"/>
    </row>
    <row r="9" spans="1:8">
      <c r="A9" s="124" t="s">
        <v>305</v>
      </c>
      <c r="B9" s="126">
        <v>27</v>
      </c>
      <c r="C9" s="132"/>
      <c r="D9" s="132"/>
      <c r="E9" s="123" t="s">
        <v>702</v>
      </c>
      <c r="F9" s="123"/>
      <c r="G9" s="123"/>
      <c r="H9" s="123"/>
    </row>
    <row r="10" spans="1:8">
      <c r="A10" s="124" t="s">
        <v>306</v>
      </c>
      <c r="B10" s="126">
        <v>31</v>
      </c>
      <c r="C10" s="132"/>
      <c r="D10" s="132"/>
      <c r="E10" s="123"/>
      <c r="F10" s="123"/>
      <c r="G10" s="123"/>
      <c r="H10" s="123"/>
    </row>
    <row r="11" spans="1:8">
      <c r="A11" s="124" t="s">
        <v>308</v>
      </c>
      <c r="B11" s="126">
        <v>29</v>
      </c>
      <c r="C11" s="132"/>
      <c r="D11" s="132"/>
      <c r="E11" s="123"/>
      <c r="F11" s="123"/>
      <c r="G11" s="123"/>
      <c r="H11" s="123"/>
    </row>
    <row r="12" spans="1:8">
      <c r="A12" s="123"/>
      <c r="B12" s="123"/>
      <c r="C12" s="132"/>
      <c r="D12" s="132"/>
      <c r="E12" s="123"/>
      <c r="F12" s="123"/>
      <c r="G12" s="123"/>
      <c r="H12" s="123"/>
    </row>
    <row r="13" spans="1:8">
      <c r="A13" s="123"/>
      <c r="B13" s="123"/>
      <c r="C13" s="132"/>
      <c r="D13" s="132"/>
      <c r="E13" s="123"/>
      <c r="F13" s="123"/>
      <c r="G13" s="123"/>
      <c r="H13" s="123"/>
    </row>
    <row r="14" spans="1:8" ht="17.45">
      <c r="A14" s="127" t="s">
        <v>703</v>
      </c>
      <c r="B14" s="123"/>
      <c r="C14" s="132"/>
      <c r="D14" s="132"/>
      <c r="E14" s="123"/>
      <c r="F14" s="123"/>
      <c r="G14" s="123"/>
      <c r="H14" s="123"/>
    </row>
    <row r="15" spans="1:8">
      <c r="A15" s="124" t="s">
        <v>704</v>
      </c>
      <c r="B15" s="123"/>
      <c r="C15" s="132"/>
      <c r="D15" s="132"/>
      <c r="E15" s="123"/>
      <c r="F15" s="123"/>
      <c r="G15" s="123"/>
      <c r="H15" s="123"/>
    </row>
    <row r="16" spans="1:8">
      <c r="A16" s="124" t="s">
        <v>705</v>
      </c>
      <c r="B16" s="123"/>
      <c r="C16" s="132"/>
      <c r="D16" s="132"/>
      <c r="E16" s="123"/>
      <c r="F16" s="123"/>
      <c r="G16" s="123"/>
      <c r="H16" s="123"/>
    </row>
    <row r="17" spans="1:8">
      <c r="A17" s="124" t="s">
        <v>706</v>
      </c>
      <c r="B17" s="123"/>
      <c r="C17" s="132"/>
      <c r="D17" s="132"/>
      <c r="E17" s="123"/>
      <c r="F17" s="123"/>
      <c r="G17" s="123"/>
      <c r="H17" s="123"/>
    </row>
    <row r="18" spans="1:8">
      <c r="A18" s="124" t="s">
        <v>707</v>
      </c>
      <c r="B18" s="123"/>
      <c r="C18" s="132"/>
      <c r="D18" s="132"/>
      <c r="E18" s="123"/>
      <c r="F18" s="123"/>
      <c r="G18" s="123"/>
      <c r="H18" s="123"/>
    </row>
    <row r="19" spans="1:8">
      <c r="A19" s="123"/>
      <c r="B19" s="123"/>
      <c r="C19" s="132"/>
      <c r="D19" s="132"/>
      <c r="E19" s="123"/>
      <c r="F19" s="123"/>
      <c r="G19" s="123"/>
      <c r="H19" s="123"/>
    </row>
    <row r="20" spans="1:8">
      <c r="A20" s="123"/>
      <c r="B20" s="123"/>
      <c r="C20" s="132"/>
      <c r="D20" s="132"/>
      <c r="E20" s="123"/>
      <c r="F20" s="123"/>
      <c r="G20" s="123"/>
      <c r="H20" s="123"/>
    </row>
    <row r="21" spans="1:8">
      <c r="A21" s="123"/>
      <c r="B21" s="123"/>
      <c r="C21" s="132"/>
      <c r="D21" s="132"/>
      <c r="E21" s="123"/>
      <c r="F21" s="123"/>
      <c r="G21" s="123"/>
      <c r="H21" s="123"/>
    </row>
    <row r="22" spans="1:8">
      <c r="A22" s="123"/>
      <c r="B22" s="123"/>
      <c r="C22" s="132"/>
      <c r="D22" s="132"/>
      <c r="E22" s="123"/>
      <c r="F22" s="123"/>
      <c r="G22" s="123"/>
      <c r="H22" s="123"/>
    </row>
    <row r="23" spans="1:8">
      <c r="A23" s="129" t="s">
        <v>708</v>
      </c>
      <c r="B23" s="129"/>
      <c r="C23" s="129"/>
      <c r="D23" s="129"/>
      <c r="E23" s="129"/>
      <c r="F23" s="129"/>
      <c r="G23" s="129"/>
      <c r="H23" s="129"/>
    </row>
    <row r="24" spans="1:8">
      <c r="A24" s="129"/>
      <c r="B24" s="129"/>
      <c r="C24" s="129"/>
      <c r="D24" s="129"/>
      <c r="E24" s="129"/>
      <c r="F24" s="129"/>
      <c r="G24" s="129"/>
      <c r="H24" s="129"/>
    </row>
    <row r="25" spans="1:8">
      <c r="A25" s="123" t="s">
        <v>709</v>
      </c>
      <c r="B25" s="123"/>
      <c r="C25" s="132"/>
      <c r="D25" s="132"/>
      <c r="E25" s="123"/>
      <c r="F25" s="123"/>
      <c r="G25" s="123"/>
      <c r="H25" s="123"/>
    </row>
    <row r="26" spans="1:8">
      <c r="A26" s="123" t="s">
        <v>710</v>
      </c>
      <c r="B26" s="123"/>
      <c r="C26" s="132"/>
      <c r="D26" s="132"/>
      <c r="E26" s="123"/>
      <c r="F26" s="123"/>
      <c r="G26" s="123"/>
      <c r="H26" s="123"/>
    </row>
    <row r="27" spans="1:8">
      <c r="A27" s="123" t="s">
        <v>711</v>
      </c>
      <c r="B27" s="123"/>
      <c r="C27" s="132"/>
      <c r="D27" s="132"/>
      <c r="E27" s="123"/>
      <c r="F27" s="123"/>
      <c r="G27" s="123"/>
      <c r="H27" s="123"/>
    </row>
  </sheetData>
  <mergeCells count="25">
    <mergeCell ref="C7:D7"/>
    <mergeCell ref="A1:H2"/>
    <mergeCell ref="A3:H3"/>
    <mergeCell ref="C4:D4"/>
    <mergeCell ref="C5:D5"/>
    <mergeCell ref="C6:D6"/>
    <mergeCell ref="C19:D19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27:D27"/>
    <mergeCell ref="C20:D20"/>
    <mergeCell ref="C21:D21"/>
    <mergeCell ref="C22:D22"/>
    <mergeCell ref="A23:H24"/>
    <mergeCell ref="C25:D25"/>
    <mergeCell ref="C26:D26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0EF44-7071-4044-9143-59D3A27EFDF5}">
  <sheetPr>
    <tabColor theme="7" tint="-0.249977111117893"/>
  </sheetPr>
  <dimension ref="A2:H29"/>
  <sheetViews>
    <sheetView workbookViewId="0">
      <selection activeCell="K9" sqref="K9"/>
    </sheetView>
  </sheetViews>
  <sheetFormatPr defaultColWidth="8.85546875" defaultRowHeight="18"/>
  <cols>
    <col min="1" max="1" width="14.28515625" style="128" customWidth="1"/>
    <col min="2" max="2" width="11" style="128" customWidth="1"/>
    <col min="3" max="3" width="14.140625" style="128" customWidth="1"/>
    <col min="4" max="4" width="7" style="128" customWidth="1"/>
    <col min="5" max="5" width="16.42578125" style="128" customWidth="1"/>
    <col min="6" max="6" width="16" style="128" customWidth="1"/>
    <col min="7" max="7" width="12.85546875" style="128" customWidth="1"/>
    <col min="8" max="8" width="15.42578125" style="128" customWidth="1"/>
    <col min="9" max="16384" width="8.85546875" style="128"/>
  </cols>
  <sheetData>
    <row r="2" spans="1:8">
      <c r="A2" s="128" t="s">
        <v>48</v>
      </c>
      <c r="B2" s="128" t="s">
        <v>160</v>
      </c>
      <c r="C2" s="128" t="s">
        <v>161</v>
      </c>
      <c r="D2" s="128" t="s">
        <v>90</v>
      </c>
      <c r="E2" s="128" t="s">
        <v>162</v>
      </c>
      <c r="F2" s="128" t="s">
        <v>163</v>
      </c>
      <c r="G2" s="128" t="s">
        <v>164</v>
      </c>
      <c r="H2" s="128" t="s">
        <v>165</v>
      </c>
    </row>
    <row r="3" spans="1:8">
      <c r="A3" s="128" t="s">
        <v>54</v>
      </c>
      <c r="B3" s="128">
        <v>800</v>
      </c>
      <c r="C3" s="128">
        <v>10</v>
      </c>
      <c r="D3" s="128">
        <v>8000</v>
      </c>
      <c r="E3" s="128">
        <v>45352</v>
      </c>
      <c r="F3" s="128">
        <v>20240301001</v>
      </c>
      <c r="G3" s="128" t="s">
        <v>166</v>
      </c>
      <c r="H3" s="128" t="s">
        <v>6</v>
      </c>
    </row>
    <row r="4" spans="1:8">
      <c r="A4" s="128" t="s">
        <v>167</v>
      </c>
      <c r="B4" s="128">
        <v>600</v>
      </c>
      <c r="C4" s="128">
        <v>15</v>
      </c>
      <c r="D4" s="128">
        <v>9000</v>
      </c>
      <c r="E4" s="128">
        <v>45353</v>
      </c>
      <c r="F4" s="128">
        <v>20240302002</v>
      </c>
      <c r="G4" s="128" t="s">
        <v>166</v>
      </c>
      <c r="H4" s="128" t="s">
        <v>8</v>
      </c>
    </row>
    <row r="5" spans="1:8">
      <c r="A5" s="128" t="s">
        <v>57</v>
      </c>
      <c r="B5" s="128">
        <v>200</v>
      </c>
      <c r="C5" s="128">
        <v>20</v>
      </c>
      <c r="D5" s="128">
        <v>4000</v>
      </c>
      <c r="E5" s="128">
        <v>45354</v>
      </c>
      <c r="F5" s="128">
        <v>20240303003</v>
      </c>
      <c r="G5" s="128" t="s">
        <v>166</v>
      </c>
      <c r="H5" s="128" t="s">
        <v>10</v>
      </c>
    </row>
    <row r="6" spans="1:8">
      <c r="A6" s="128" t="s">
        <v>168</v>
      </c>
      <c r="B6" s="128">
        <v>100</v>
      </c>
      <c r="C6" s="128">
        <v>25</v>
      </c>
      <c r="D6" s="128">
        <v>2500</v>
      </c>
      <c r="E6" s="128">
        <v>45355</v>
      </c>
      <c r="F6" s="128">
        <v>20240304004</v>
      </c>
      <c r="G6" s="128" t="s">
        <v>169</v>
      </c>
      <c r="H6" s="128" t="s">
        <v>12</v>
      </c>
    </row>
    <row r="7" spans="1:8">
      <c r="A7" s="128" t="s">
        <v>171</v>
      </c>
      <c r="B7" s="128">
        <v>300</v>
      </c>
      <c r="C7" s="128">
        <v>30</v>
      </c>
      <c r="D7" s="128">
        <v>9000</v>
      </c>
      <c r="E7" s="128">
        <v>45356</v>
      </c>
      <c r="F7" s="128">
        <v>20240305005</v>
      </c>
      <c r="G7" s="128" t="s">
        <v>169</v>
      </c>
      <c r="H7" s="128" t="s">
        <v>14</v>
      </c>
    </row>
    <row r="8" spans="1:8">
      <c r="A8" s="128" t="s">
        <v>173</v>
      </c>
      <c r="B8" s="128">
        <v>50</v>
      </c>
      <c r="C8" s="128">
        <v>35</v>
      </c>
      <c r="D8" s="128">
        <v>1750</v>
      </c>
      <c r="E8" s="128">
        <v>45357</v>
      </c>
      <c r="F8" s="128">
        <v>20240306006</v>
      </c>
      <c r="G8" s="128" t="s">
        <v>166</v>
      </c>
      <c r="H8" s="128" t="s">
        <v>16</v>
      </c>
    </row>
    <row r="9" spans="1:8">
      <c r="A9" s="128" t="s">
        <v>175</v>
      </c>
      <c r="B9" s="128">
        <v>30</v>
      </c>
      <c r="C9" s="128">
        <v>40</v>
      </c>
      <c r="D9" s="128">
        <v>1200</v>
      </c>
      <c r="E9" s="128">
        <v>45358</v>
      </c>
      <c r="F9" s="128">
        <v>20240307007</v>
      </c>
      <c r="G9" s="128" t="s">
        <v>166</v>
      </c>
      <c r="H9" s="128" t="s">
        <v>18</v>
      </c>
    </row>
    <row r="10" spans="1:8">
      <c r="A10" s="128" t="s">
        <v>177</v>
      </c>
      <c r="B10" s="128">
        <v>20</v>
      </c>
      <c r="C10" s="128">
        <v>45</v>
      </c>
      <c r="D10" s="128">
        <v>900</v>
      </c>
      <c r="E10" s="128">
        <v>45359</v>
      </c>
      <c r="F10" s="128">
        <v>20240308008</v>
      </c>
      <c r="G10" s="128" t="s">
        <v>166</v>
      </c>
      <c r="H10" s="128" t="s">
        <v>20</v>
      </c>
    </row>
    <row r="11" spans="1:8">
      <c r="A11" s="128" t="s">
        <v>178</v>
      </c>
      <c r="B11" s="128">
        <v>150</v>
      </c>
      <c r="C11" s="128">
        <v>50</v>
      </c>
      <c r="D11" s="128">
        <v>7500</v>
      </c>
      <c r="E11" s="128">
        <v>45360</v>
      </c>
      <c r="F11" s="128">
        <v>20240309009</v>
      </c>
      <c r="G11" s="128" t="s">
        <v>166</v>
      </c>
      <c r="H11" s="128" t="s">
        <v>22</v>
      </c>
    </row>
    <row r="12" spans="1:8">
      <c r="A12" s="128" t="s">
        <v>179</v>
      </c>
      <c r="B12" s="128">
        <v>80</v>
      </c>
      <c r="C12" s="128">
        <v>55</v>
      </c>
      <c r="D12" s="128">
        <v>4400</v>
      </c>
      <c r="E12" s="128">
        <v>45361</v>
      </c>
      <c r="F12" s="128">
        <v>20240310010</v>
      </c>
      <c r="G12" s="128" t="s">
        <v>169</v>
      </c>
      <c r="H12" s="128" t="s">
        <v>24</v>
      </c>
    </row>
    <row r="13" spans="1:8">
      <c r="A13" s="128" t="s">
        <v>180</v>
      </c>
      <c r="B13" s="128">
        <v>500</v>
      </c>
      <c r="C13" s="128">
        <v>60</v>
      </c>
      <c r="D13" s="128">
        <v>30000</v>
      </c>
      <c r="E13" s="128">
        <v>45362</v>
      </c>
      <c r="F13" s="128">
        <v>20240311011</v>
      </c>
      <c r="G13" s="128" t="s">
        <v>169</v>
      </c>
      <c r="H13" s="128" t="s">
        <v>25</v>
      </c>
    </row>
    <row r="14" spans="1:8">
      <c r="A14" s="128" t="s">
        <v>181</v>
      </c>
      <c r="B14" s="128">
        <v>1000</v>
      </c>
      <c r="C14" s="128">
        <v>65</v>
      </c>
      <c r="D14" s="128">
        <v>65000</v>
      </c>
      <c r="E14" s="128">
        <v>45363</v>
      </c>
      <c r="F14" s="128">
        <v>20240312012</v>
      </c>
      <c r="G14" s="128" t="s">
        <v>166</v>
      </c>
      <c r="H14" s="128" t="s">
        <v>26</v>
      </c>
    </row>
    <row r="15" spans="1:8">
      <c r="A15" s="128" t="s">
        <v>182</v>
      </c>
      <c r="B15" s="128">
        <v>150</v>
      </c>
      <c r="C15" s="128">
        <v>70</v>
      </c>
      <c r="D15" s="128">
        <v>10500</v>
      </c>
      <c r="E15" s="128">
        <v>45364</v>
      </c>
      <c r="F15" s="128">
        <v>20240313013</v>
      </c>
      <c r="G15" s="128" t="s">
        <v>169</v>
      </c>
      <c r="H15" s="128" t="s">
        <v>27</v>
      </c>
    </row>
    <row r="16" spans="1:8">
      <c r="A16" s="128" t="s">
        <v>183</v>
      </c>
      <c r="B16" s="128">
        <v>25</v>
      </c>
      <c r="C16" s="128">
        <v>75</v>
      </c>
      <c r="D16" s="128">
        <v>1875</v>
      </c>
      <c r="E16" s="128">
        <v>45365</v>
      </c>
      <c r="F16" s="128">
        <v>20240314014</v>
      </c>
      <c r="G16" s="128" t="s">
        <v>166</v>
      </c>
      <c r="H16" s="128" t="s">
        <v>28</v>
      </c>
    </row>
    <row r="17" spans="1:8">
      <c r="A17" s="128" t="s">
        <v>184</v>
      </c>
      <c r="B17" s="128">
        <v>100</v>
      </c>
      <c r="C17" s="128">
        <v>80</v>
      </c>
      <c r="D17" s="128">
        <v>8000</v>
      </c>
      <c r="E17" s="128">
        <v>45366</v>
      </c>
      <c r="F17" s="128">
        <v>20240315015</v>
      </c>
      <c r="G17" s="128" t="s">
        <v>166</v>
      </c>
      <c r="H17" s="128" t="s">
        <v>29</v>
      </c>
    </row>
    <row r="18" spans="1:8">
      <c r="A18" s="128" t="s">
        <v>168</v>
      </c>
      <c r="B18" s="128">
        <v>50</v>
      </c>
      <c r="C18" s="128">
        <v>85</v>
      </c>
      <c r="D18" s="128">
        <v>4250</v>
      </c>
      <c r="E18" s="128">
        <v>45367</v>
      </c>
      <c r="F18" s="128">
        <v>20240316016</v>
      </c>
      <c r="G18" s="128" t="s">
        <v>169</v>
      </c>
      <c r="H18" s="128" t="s">
        <v>30</v>
      </c>
    </row>
    <row r="19" spans="1:8">
      <c r="A19" s="128" t="s">
        <v>173</v>
      </c>
      <c r="B19" s="128">
        <v>50</v>
      </c>
      <c r="C19" s="128">
        <v>35</v>
      </c>
      <c r="D19" s="128">
        <v>1750</v>
      </c>
      <c r="E19" s="128">
        <v>45357</v>
      </c>
      <c r="F19" s="128">
        <v>20240306006</v>
      </c>
      <c r="G19" s="128" t="s">
        <v>166</v>
      </c>
      <c r="H19" s="128" t="s">
        <v>16</v>
      </c>
    </row>
    <row r="20" spans="1:8">
      <c r="A20" s="128" t="s">
        <v>175</v>
      </c>
      <c r="B20" s="128">
        <v>30</v>
      </c>
      <c r="C20" s="128">
        <v>40</v>
      </c>
      <c r="D20" s="128">
        <v>1200</v>
      </c>
      <c r="E20" s="128">
        <v>45358</v>
      </c>
      <c r="F20" s="128">
        <v>20240307007</v>
      </c>
      <c r="G20" s="128" t="s">
        <v>166</v>
      </c>
      <c r="H20" s="128" t="s">
        <v>18</v>
      </c>
    </row>
    <row r="21" spans="1:8">
      <c r="A21" s="128" t="s">
        <v>177</v>
      </c>
      <c r="B21" s="128">
        <v>20</v>
      </c>
      <c r="C21" s="128">
        <v>45</v>
      </c>
      <c r="D21" s="128">
        <v>900</v>
      </c>
      <c r="E21" s="128">
        <v>45359</v>
      </c>
      <c r="F21" s="128">
        <v>20240308008</v>
      </c>
      <c r="G21" s="128" t="s">
        <v>166</v>
      </c>
      <c r="H21" s="128" t="s">
        <v>20</v>
      </c>
    </row>
    <row r="22" spans="1:8">
      <c r="A22" s="128" t="s">
        <v>178</v>
      </c>
      <c r="B22" s="128">
        <v>150</v>
      </c>
      <c r="C22" s="128">
        <v>50</v>
      </c>
      <c r="D22" s="128">
        <v>7500</v>
      </c>
      <c r="E22" s="128">
        <v>45360</v>
      </c>
      <c r="F22" s="128">
        <v>20240309009</v>
      </c>
      <c r="G22" s="128" t="s">
        <v>166</v>
      </c>
      <c r="H22" s="128" t="s">
        <v>22</v>
      </c>
    </row>
    <row r="23" spans="1:8">
      <c r="A23" s="128" t="s">
        <v>179</v>
      </c>
      <c r="B23" s="128">
        <v>80</v>
      </c>
      <c r="C23" s="128">
        <v>55</v>
      </c>
      <c r="D23" s="128">
        <v>4400</v>
      </c>
      <c r="E23" s="128">
        <v>45361</v>
      </c>
      <c r="F23" s="128">
        <v>20240310010</v>
      </c>
      <c r="G23" s="128" t="s">
        <v>169</v>
      </c>
      <c r="H23" s="128" t="s">
        <v>24</v>
      </c>
    </row>
    <row r="24" spans="1:8">
      <c r="A24" s="128" t="s">
        <v>180</v>
      </c>
      <c r="B24" s="128">
        <v>500</v>
      </c>
      <c r="C24" s="128">
        <v>60</v>
      </c>
      <c r="D24" s="128">
        <v>30000</v>
      </c>
      <c r="E24" s="128">
        <v>45362</v>
      </c>
      <c r="F24" s="128">
        <v>20240311011</v>
      </c>
      <c r="G24" s="128" t="s">
        <v>169</v>
      </c>
      <c r="H24" s="128" t="s">
        <v>25</v>
      </c>
    </row>
    <row r="25" spans="1:8">
      <c r="A25" s="128" t="s">
        <v>181</v>
      </c>
      <c r="B25" s="128">
        <v>1000</v>
      </c>
      <c r="C25" s="128">
        <v>65</v>
      </c>
      <c r="D25" s="128">
        <v>65000</v>
      </c>
      <c r="E25" s="128">
        <v>45363</v>
      </c>
      <c r="F25" s="128">
        <v>20240312012</v>
      </c>
      <c r="G25" s="128" t="s">
        <v>166</v>
      </c>
      <c r="H25" s="128" t="s">
        <v>26</v>
      </c>
    </row>
    <row r="26" spans="1:8">
      <c r="A26" s="128" t="s">
        <v>182</v>
      </c>
      <c r="B26" s="128">
        <v>150</v>
      </c>
      <c r="C26" s="128">
        <v>70</v>
      </c>
      <c r="D26" s="128">
        <v>10500</v>
      </c>
      <c r="E26" s="128">
        <v>45364</v>
      </c>
      <c r="F26" s="128">
        <v>20240313013</v>
      </c>
      <c r="G26" s="128" t="s">
        <v>169</v>
      </c>
      <c r="H26" s="128" t="s">
        <v>27</v>
      </c>
    </row>
    <row r="27" spans="1:8">
      <c r="A27" s="128" t="s">
        <v>183</v>
      </c>
      <c r="B27" s="128">
        <v>25</v>
      </c>
      <c r="C27" s="128">
        <v>75</v>
      </c>
      <c r="D27" s="128">
        <v>1875</v>
      </c>
      <c r="E27" s="128">
        <v>45365</v>
      </c>
      <c r="F27" s="128">
        <v>20240314014</v>
      </c>
      <c r="G27" s="128" t="s">
        <v>166</v>
      </c>
      <c r="H27" s="128" t="s">
        <v>28</v>
      </c>
    </row>
    <row r="28" spans="1:8">
      <c r="A28" s="128" t="s">
        <v>184</v>
      </c>
      <c r="B28" s="128">
        <v>100</v>
      </c>
      <c r="C28" s="128">
        <v>80</v>
      </c>
      <c r="D28" s="128">
        <v>8000</v>
      </c>
      <c r="E28" s="128">
        <v>45366</v>
      </c>
      <c r="F28" s="128">
        <v>20240315015</v>
      </c>
      <c r="G28" s="128" t="s">
        <v>166</v>
      </c>
      <c r="H28" s="128" t="s">
        <v>29</v>
      </c>
    </row>
    <row r="29" spans="1:8">
      <c r="A29" s="128" t="s">
        <v>168</v>
      </c>
      <c r="B29" s="128">
        <v>50</v>
      </c>
      <c r="C29" s="128">
        <v>85</v>
      </c>
      <c r="D29" s="128">
        <v>4250</v>
      </c>
      <c r="E29" s="128">
        <v>45367</v>
      </c>
      <c r="F29" s="128">
        <v>20240316016</v>
      </c>
      <c r="G29" s="128" t="s">
        <v>169</v>
      </c>
      <c r="H29" s="128" t="s">
        <v>30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  <headerFooter>
    <oddFooter>&amp;F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CD4F9-721E-4973-BB75-3921A894404F}">
  <sheetPr>
    <tabColor theme="8" tint="-0.499984740745262"/>
  </sheetPr>
  <dimension ref="A1:E34"/>
  <sheetViews>
    <sheetView workbookViewId="0">
      <selection activeCell="J6" sqref="J6"/>
    </sheetView>
  </sheetViews>
  <sheetFormatPr defaultRowHeight="14.45"/>
  <cols>
    <col min="1" max="1" width="23.7109375" customWidth="1"/>
    <col min="2" max="2" width="10.28515625" customWidth="1"/>
    <col min="3" max="3" width="17.42578125" customWidth="1"/>
    <col min="4" max="4" width="21.7109375" customWidth="1"/>
    <col min="5" max="5" width="9.85546875" customWidth="1"/>
  </cols>
  <sheetData>
    <row r="1" spans="1:5" ht="23.45">
      <c r="A1" s="115" t="s">
        <v>712</v>
      </c>
    </row>
    <row r="2" spans="1:5" ht="15" thickBot="1"/>
    <row r="3" spans="1:5" ht="21">
      <c r="A3" s="118" t="s">
        <v>223</v>
      </c>
      <c r="B3" s="119" t="s">
        <v>224</v>
      </c>
      <c r="C3" s="119" t="s">
        <v>225</v>
      </c>
      <c r="D3" s="119" t="s">
        <v>713</v>
      </c>
      <c r="E3" s="120" t="s">
        <v>129</v>
      </c>
    </row>
    <row r="4" spans="1:5" ht="18">
      <c r="A4" s="116" t="s">
        <v>229</v>
      </c>
      <c r="B4" t="s">
        <v>714</v>
      </c>
      <c r="C4" s="44">
        <v>31121</v>
      </c>
      <c r="D4" t="s">
        <v>715</v>
      </c>
      <c r="E4" s="25" t="s">
        <v>716</v>
      </c>
    </row>
    <row r="5" spans="1:5" ht="18">
      <c r="A5" s="116" t="s">
        <v>231</v>
      </c>
      <c r="B5" t="s">
        <v>717</v>
      </c>
      <c r="C5" s="44">
        <v>33076</v>
      </c>
      <c r="D5" t="s">
        <v>718</v>
      </c>
      <c r="E5" s="25" t="s">
        <v>719</v>
      </c>
    </row>
    <row r="6" spans="1:5" ht="18">
      <c r="A6" s="116" t="s">
        <v>233</v>
      </c>
      <c r="B6" t="s">
        <v>720</v>
      </c>
      <c r="C6" s="44">
        <v>30265</v>
      </c>
      <c r="D6" t="s">
        <v>721</v>
      </c>
      <c r="E6" s="25" t="s">
        <v>722</v>
      </c>
    </row>
    <row r="7" spans="1:5" ht="18">
      <c r="A7" s="116" t="s">
        <v>235</v>
      </c>
      <c r="B7" t="s">
        <v>723</v>
      </c>
      <c r="C7" s="44">
        <v>32238</v>
      </c>
      <c r="D7" t="s">
        <v>724</v>
      </c>
      <c r="E7" s="25" t="s">
        <v>725</v>
      </c>
    </row>
    <row r="8" spans="1:5" ht="18">
      <c r="A8" s="116" t="s">
        <v>237</v>
      </c>
      <c r="B8" t="s">
        <v>726</v>
      </c>
      <c r="C8" s="44">
        <v>34230</v>
      </c>
      <c r="D8" t="s">
        <v>727</v>
      </c>
      <c r="E8" s="25" t="s">
        <v>728</v>
      </c>
    </row>
    <row r="9" spans="1:5" ht="18">
      <c r="A9" s="116" t="s">
        <v>239</v>
      </c>
      <c r="B9" t="s">
        <v>729</v>
      </c>
      <c r="C9" s="44">
        <v>29585</v>
      </c>
      <c r="D9" t="s">
        <v>730</v>
      </c>
      <c r="E9" s="25" t="s">
        <v>731</v>
      </c>
    </row>
    <row r="10" spans="1:5" ht="18">
      <c r="A10" s="116" t="s">
        <v>241</v>
      </c>
      <c r="B10" t="s">
        <v>732</v>
      </c>
      <c r="C10" s="44">
        <v>31953</v>
      </c>
      <c r="D10" t="s">
        <v>733</v>
      </c>
      <c r="E10" s="25" t="s">
        <v>734</v>
      </c>
    </row>
    <row r="11" spans="1:5" ht="18">
      <c r="A11" s="116" t="s">
        <v>243</v>
      </c>
      <c r="B11" t="s">
        <v>735</v>
      </c>
      <c r="C11" s="44">
        <v>34744</v>
      </c>
      <c r="D11" t="s">
        <v>736</v>
      </c>
      <c r="E11" s="25" t="s">
        <v>737</v>
      </c>
    </row>
    <row r="12" spans="1:5" ht="18">
      <c r="A12" s="116" t="s">
        <v>245</v>
      </c>
      <c r="B12" t="s">
        <v>738</v>
      </c>
      <c r="C12" s="44">
        <v>30914</v>
      </c>
      <c r="D12" t="s">
        <v>739</v>
      </c>
      <c r="E12" s="25" t="s">
        <v>740</v>
      </c>
    </row>
    <row r="13" spans="1:5" ht="18">
      <c r="A13" s="116" t="s">
        <v>247</v>
      </c>
      <c r="B13" t="s">
        <v>741</v>
      </c>
      <c r="C13" s="44">
        <v>33370</v>
      </c>
      <c r="D13" t="s">
        <v>742</v>
      </c>
      <c r="E13" s="25" t="s">
        <v>743</v>
      </c>
    </row>
    <row r="14" spans="1:5" ht="18">
      <c r="A14" s="116" t="s">
        <v>249</v>
      </c>
      <c r="B14" t="s">
        <v>744</v>
      </c>
      <c r="C14" s="44">
        <v>30597</v>
      </c>
      <c r="D14" t="s">
        <v>745</v>
      </c>
      <c r="E14" s="25" t="s">
        <v>746</v>
      </c>
    </row>
    <row r="15" spans="1:5" ht="18">
      <c r="A15" s="116" t="s">
        <v>251</v>
      </c>
      <c r="B15" t="s">
        <v>747</v>
      </c>
      <c r="C15" s="44">
        <v>31658</v>
      </c>
      <c r="D15" t="s">
        <v>748</v>
      </c>
      <c r="E15" s="25" t="s">
        <v>749</v>
      </c>
    </row>
    <row r="16" spans="1:5" ht="18">
      <c r="A16" s="116" t="s">
        <v>253</v>
      </c>
      <c r="B16" t="s">
        <v>750</v>
      </c>
      <c r="C16" s="44">
        <v>32567</v>
      </c>
      <c r="D16" t="s">
        <v>751</v>
      </c>
      <c r="E16" s="25" t="s">
        <v>752</v>
      </c>
    </row>
    <row r="17" spans="1:5" ht="18">
      <c r="A17" s="116" t="s">
        <v>255</v>
      </c>
      <c r="B17" t="s">
        <v>753</v>
      </c>
      <c r="C17" s="44">
        <v>29784</v>
      </c>
      <c r="D17" t="s">
        <v>754</v>
      </c>
      <c r="E17" s="25" t="s">
        <v>755</v>
      </c>
    </row>
    <row r="18" spans="1:5" ht="18">
      <c r="A18" s="116" t="s">
        <v>257</v>
      </c>
      <c r="B18" t="s">
        <v>756</v>
      </c>
      <c r="C18" s="44">
        <v>30792</v>
      </c>
      <c r="D18" t="s">
        <v>757</v>
      </c>
      <c r="E18" s="25" t="s">
        <v>758</v>
      </c>
    </row>
    <row r="19" spans="1:5" ht="18">
      <c r="A19" s="116" t="s">
        <v>259</v>
      </c>
      <c r="B19" t="s">
        <v>759</v>
      </c>
      <c r="C19" s="44">
        <v>33936</v>
      </c>
      <c r="D19" t="s">
        <v>760</v>
      </c>
      <c r="E19" s="25" t="s">
        <v>761</v>
      </c>
    </row>
    <row r="20" spans="1:5" ht="18">
      <c r="A20" s="116" t="s">
        <v>261</v>
      </c>
      <c r="B20" t="s">
        <v>762</v>
      </c>
      <c r="C20" s="44">
        <v>32147</v>
      </c>
      <c r="D20" t="s">
        <v>763</v>
      </c>
      <c r="E20" s="25" t="s">
        <v>764</v>
      </c>
    </row>
    <row r="21" spans="1:5" ht="18">
      <c r="A21" s="116" t="s">
        <v>263</v>
      </c>
      <c r="B21" t="s">
        <v>765</v>
      </c>
      <c r="C21" s="44">
        <v>31844</v>
      </c>
      <c r="D21" t="s">
        <v>766</v>
      </c>
      <c r="E21" s="25" t="s">
        <v>767</v>
      </c>
    </row>
    <row r="22" spans="1:5" ht="18">
      <c r="A22" s="116" t="s">
        <v>265</v>
      </c>
      <c r="B22" t="s">
        <v>768</v>
      </c>
      <c r="C22" s="44">
        <v>34502</v>
      </c>
      <c r="D22" t="s">
        <v>769</v>
      </c>
      <c r="E22" s="25" t="s">
        <v>770</v>
      </c>
    </row>
    <row r="23" spans="1:5" ht="18">
      <c r="A23" s="116" t="s">
        <v>267</v>
      </c>
      <c r="B23" t="s">
        <v>723</v>
      </c>
      <c r="C23" s="44">
        <v>29476</v>
      </c>
      <c r="D23" t="s">
        <v>771</v>
      </c>
      <c r="E23" s="25" t="s">
        <v>772</v>
      </c>
    </row>
    <row r="24" spans="1:5" ht="18">
      <c r="A24" s="116" t="s">
        <v>269</v>
      </c>
      <c r="B24" t="s">
        <v>717</v>
      </c>
      <c r="C24" s="44">
        <v>31405</v>
      </c>
      <c r="D24" t="s">
        <v>730</v>
      </c>
      <c r="E24" s="25" t="s">
        <v>773</v>
      </c>
    </row>
    <row r="25" spans="1:5" ht="18">
      <c r="A25" s="116" t="s">
        <v>270</v>
      </c>
      <c r="B25" t="s">
        <v>726</v>
      </c>
      <c r="C25" s="44">
        <v>32982</v>
      </c>
      <c r="D25" t="s">
        <v>774</v>
      </c>
      <c r="E25" s="25" t="s">
        <v>775</v>
      </c>
    </row>
    <row r="26" spans="1:5" ht="18">
      <c r="A26" s="116" t="s">
        <v>272</v>
      </c>
      <c r="B26" t="s">
        <v>729</v>
      </c>
      <c r="C26" s="44">
        <v>30535</v>
      </c>
      <c r="D26" t="s">
        <v>721</v>
      </c>
      <c r="E26" s="25" t="s">
        <v>776</v>
      </c>
    </row>
    <row r="27" spans="1:5" ht="18">
      <c r="A27" s="116" t="s">
        <v>273</v>
      </c>
      <c r="B27" t="s">
        <v>735</v>
      </c>
      <c r="C27" s="44">
        <v>31562</v>
      </c>
      <c r="D27" t="s">
        <v>718</v>
      </c>
      <c r="E27" s="25" t="s">
        <v>777</v>
      </c>
    </row>
    <row r="28" spans="1:5" ht="18">
      <c r="A28" s="116" t="s">
        <v>274</v>
      </c>
      <c r="B28" t="s">
        <v>732</v>
      </c>
      <c r="C28" s="44">
        <v>32806</v>
      </c>
      <c r="D28" t="s">
        <v>778</v>
      </c>
      <c r="E28" s="25" t="s">
        <v>779</v>
      </c>
    </row>
    <row r="29" spans="1:5" ht="18">
      <c r="A29" s="116" t="s">
        <v>276</v>
      </c>
      <c r="B29" t="s">
        <v>753</v>
      </c>
      <c r="C29" s="44">
        <v>30028</v>
      </c>
      <c r="D29" t="s">
        <v>780</v>
      </c>
      <c r="E29" s="25" t="s">
        <v>781</v>
      </c>
    </row>
    <row r="30" spans="1:5" ht="18">
      <c r="A30" s="116" t="s">
        <v>278</v>
      </c>
      <c r="B30" t="s">
        <v>720</v>
      </c>
      <c r="C30" s="44">
        <v>34152</v>
      </c>
      <c r="D30" t="s">
        <v>724</v>
      </c>
      <c r="E30" s="25" t="s">
        <v>782</v>
      </c>
    </row>
    <row r="31" spans="1:5" ht="18">
      <c r="A31" s="116" t="s">
        <v>279</v>
      </c>
      <c r="B31" t="s">
        <v>741</v>
      </c>
      <c r="C31" s="44">
        <v>29899</v>
      </c>
      <c r="D31" t="s">
        <v>739</v>
      </c>
      <c r="E31" s="25" t="s">
        <v>783</v>
      </c>
    </row>
    <row r="32" spans="1:5" ht="18">
      <c r="A32" s="116" t="s">
        <v>280</v>
      </c>
      <c r="B32" t="s">
        <v>784</v>
      </c>
      <c r="C32" s="44">
        <v>30726</v>
      </c>
      <c r="D32" t="s">
        <v>745</v>
      </c>
      <c r="E32" s="25" t="s">
        <v>785</v>
      </c>
    </row>
    <row r="33" spans="1:5" ht="18">
      <c r="A33" s="116" t="s">
        <v>253</v>
      </c>
      <c r="B33" t="s">
        <v>750</v>
      </c>
      <c r="C33" s="44">
        <v>32567</v>
      </c>
      <c r="D33" t="s">
        <v>751</v>
      </c>
      <c r="E33" s="25" t="s">
        <v>786</v>
      </c>
    </row>
    <row r="34" spans="1:5" ht="18.600000000000001" thickBot="1">
      <c r="A34" s="117" t="s">
        <v>265</v>
      </c>
      <c r="B34" s="23" t="s">
        <v>768</v>
      </c>
      <c r="C34" s="72">
        <v>34502</v>
      </c>
      <c r="D34" s="23" t="s">
        <v>769</v>
      </c>
      <c r="E34" s="71" t="s">
        <v>787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6D4C0-72E8-4F7E-9555-C2F07F639DDC}">
  <dimension ref="A3:J19"/>
  <sheetViews>
    <sheetView workbookViewId="0">
      <selection activeCell="J3" sqref="J3"/>
    </sheetView>
  </sheetViews>
  <sheetFormatPr defaultRowHeight="14.45"/>
  <cols>
    <col min="6" max="6" width="14" customWidth="1"/>
    <col min="7" max="7" width="10.7109375" customWidth="1"/>
  </cols>
  <sheetData>
    <row r="3" spans="1:10">
      <c r="A3" t="s">
        <v>48</v>
      </c>
      <c r="B3" t="s">
        <v>160</v>
      </c>
      <c r="C3" t="s">
        <v>161</v>
      </c>
      <c r="D3" t="s">
        <v>90</v>
      </c>
      <c r="E3" t="s">
        <v>162</v>
      </c>
      <c r="F3" t="s">
        <v>163</v>
      </c>
      <c r="G3" t="s">
        <v>164</v>
      </c>
    </row>
    <row r="4" spans="1:10">
      <c r="A4" t="s">
        <v>54</v>
      </c>
      <c r="B4">
        <v>800</v>
      </c>
      <c r="C4">
        <v>10</v>
      </c>
      <c r="D4">
        <v>8000</v>
      </c>
      <c r="E4">
        <v>45352</v>
      </c>
      <c r="F4">
        <v>20240301001</v>
      </c>
      <c r="G4" t="s">
        <v>166</v>
      </c>
      <c r="J4" t="s">
        <v>788</v>
      </c>
    </row>
    <row r="5" spans="1:10">
      <c r="A5" t="s">
        <v>167</v>
      </c>
      <c r="B5">
        <v>600</v>
      </c>
      <c r="C5">
        <v>15</v>
      </c>
      <c r="D5">
        <v>9000</v>
      </c>
      <c r="E5">
        <v>45353</v>
      </c>
      <c r="F5">
        <v>20240302002</v>
      </c>
      <c r="G5" t="s">
        <v>166</v>
      </c>
      <c r="J5" t="s">
        <v>789</v>
      </c>
    </row>
    <row r="6" spans="1:10">
      <c r="A6" t="s">
        <v>57</v>
      </c>
      <c r="B6">
        <v>200</v>
      </c>
      <c r="C6">
        <v>20</v>
      </c>
      <c r="D6">
        <v>4000</v>
      </c>
      <c r="E6">
        <v>45354</v>
      </c>
      <c r="F6">
        <v>20240303003</v>
      </c>
      <c r="G6" t="s">
        <v>166</v>
      </c>
      <c r="J6" t="s">
        <v>790</v>
      </c>
    </row>
    <row r="7" spans="1:10">
      <c r="A7" t="s">
        <v>168</v>
      </c>
      <c r="B7">
        <v>100</v>
      </c>
      <c r="C7">
        <v>25</v>
      </c>
      <c r="D7">
        <v>2500</v>
      </c>
      <c r="E7">
        <v>45355</v>
      </c>
      <c r="F7">
        <v>20240304004</v>
      </c>
      <c r="G7" t="s">
        <v>169</v>
      </c>
      <c r="J7" t="s">
        <v>791</v>
      </c>
    </row>
    <row r="8" spans="1:10">
      <c r="A8" t="s">
        <v>171</v>
      </c>
      <c r="B8">
        <v>300</v>
      </c>
      <c r="C8">
        <v>30</v>
      </c>
      <c r="D8">
        <v>9000</v>
      </c>
      <c r="E8">
        <v>45356</v>
      </c>
      <c r="F8">
        <v>20240305005</v>
      </c>
      <c r="G8" t="s">
        <v>169</v>
      </c>
      <c r="J8" t="s">
        <v>792</v>
      </c>
    </row>
    <row r="9" spans="1:10">
      <c r="A9" t="s">
        <v>173</v>
      </c>
      <c r="B9">
        <v>50</v>
      </c>
      <c r="C9">
        <v>35</v>
      </c>
      <c r="D9">
        <v>1750</v>
      </c>
      <c r="E9">
        <v>45357</v>
      </c>
      <c r="F9">
        <v>20240306006</v>
      </c>
      <c r="G9" t="s">
        <v>166</v>
      </c>
      <c r="J9" t="s">
        <v>793</v>
      </c>
    </row>
    <row r="10" spans="1:10">
      <c r="A10" t="s">
        <v>175</v>
      </c>
      <c r="B10">
        <v>30</v>
      </c>
      <c r="C10">
        <v>40</v>
      </c>
      <c r="D10">
        <v>1200</v>
      </c>
      <c r="E10">
        <v>45358</v>
      </c>
      <c r="F10">
        <v>20240307007</v>
      </c>
      <c r="G10" t="s">
        <v>166</v>
      </c>
    </row>
    <row r="11" spans="1:10">
      <c r="A11" t="s">
        <v>177</v>
      </c>
      <c r="B11">
        <v>20</v>
      </c>
      <c r="C11">
        <v>45</v>
      </c>
      <c r="D11">
        <v>900</v>
      </c>
      <c r="E11">
        <v>45359</v>
      </c>
      <c r="F11">
        <v>20240308008</v>
      </c>
      <c r="G11" t="s">
        <v>166</v>
      </c>
    </row>
    <row r="12" spans="1:10">
      <c r="A12" t="s">
        <v>178</v>
      </c>
      <c r="B12">
        <v>150</v>
      </c>
      <c r="C12">
        <v>50</v>
      </c>
      <c r="D12">
        <v>7500</v>
      </c>
      <c r="E12">
        <v>45360</v>
      </c>
      <c r="F12">
        <v>20240309009</v>
      </c>
      <c r="G12" t="s">
        <v>166</v>
      </c>
    </row>
    <row r="13" spans="1:10">
      <c r="A13" t="s">
        <v>179</v>
      </c>
      <c r="B13">
        <v>80</v>
      </c>
      <c r="C13">
        <v>55</v>
      </c>
      <c r="D13">
        <v>4400</v>
      </c>
      <c r="E13">
        <v>45361</v>
      </c>
      <c r="F13">
        <v>20240310010</v>
      </c>
      <c r="G13" t="s">
        <v>169</v>
      </c>
    </row>
    <row r="14" spans="1:10">
      <c r="A14" t="s">
        <v>180</v>
      </c>
      <c r="B14">
        <v>500</v>
      </c>
      <c r="C14">
        <v>60</v>
      </c>
      <c r="D14">
        <v>30000</v>
      </c>
      <c r="E14">
        <v>45362</v>
      </c>
      <c r="F14">
        <v>20240311011</v>
      </c>
      <c r="G14" t="s">
        <v>169</v>
      </c>
    </row>
    <row r="15" spans="1:10">
      <c r="A15" t="s">
        <v>181</v>
      </c>
      <c r="B15">
        <v>1000</v>
      </c>
      <c r="C15">
        <v>65</v>
      </c>
      <c r="D15">
        <v>65000</v>
      </c>
      <c r="E15">
        <v>45363</v>
      </c>
      <c r="F15">
        <v>20240312012</v>
      </c>
      <c r="G15" t="s">
        <v>166</v>
      </c>
    </row>
    <row r="16" spans="1:10">
      <c r="A16" t="s">
        <v>182</v>
      </c>
      <c r="B16">
        <v>150</v>
      </c>
      <c r="C16">
        <v>70</v>
      </c>
      <c r="D16">
        <v>10500</v>
      </c>
      <c r="E16">
        <v>45364</v>
      </c>
      <c r="F16">
        <v>20240313013</v>
      </c>
      <c r="G16" t="s">
        <v>169</v>
      </c>
    </row>
    <row r="17" spans="1:7">
      <c r="A17" t="s">
        <v>183</v>
      </c>
      <c r="B17">
        <v>25</v>
      </c>
      <c r="C17">
        <v>75</v>
      </c>
      <c r="D17">
        <v>1875</v>
      </c>
      <c r="E17">
        <v>45365</v>
      </c>
      <c r="F17">
        <v>20240314014</v>
      </c>
      <c r="G17" t="s">
        <v>166</v>
      </c>
    </row>
    <row r="18" spans="1:7">
      <c r="A18" t="s">
        <v>184</v>
      </c>
      <c r="B18">
        <v>100</v>
      </c>
      <c r="C18">
        <v>80</v>
      </c>
      <c r="D18">
        <v>8000</v>
      </c>
      <c r="E18">
        <v>45366</v>
      </c>
      <c r="F18">
        <v>20240315015</v>
      </c>
      <c r="G18" t="s">
        <v>166</v>
      </c>
    </row>
    <row r="19" spans="1:7">
      <c r="A19" t="s">
        <v>168</v>
      </c>
      <c r="B19">
        <v>50</v>
      </c>
      <c r="C19">
        <v>85</v>
      </c>
      <c r="D19">
        <v>4250</v>
      </c>
      <c r="E19">
        <v>45367</v>
      </c>
      <c r="F19">
        <v>20240316016</v>
      </c>
      <c r="G19" t="s">
        <v>169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udent xmlns="73a73551-1977-4cd9-9af3-b05edf94bc27">yes</student>
    <_dlc_DocId xmlns="1fc46900-d5c2-4d83-ba88-0908499b8dec">D3QQXFVNAWWU-1610076710-484</_dlc_DocId>
    <_dlc_DocIdUrl xmlns="1fc46900-d5c2-4d83-ba88-0908499b8dec">
      <Url>https://acatalyst.sharepoint.com/sites/AndiTraining/_layouts/15/DocIdRedir.aspx?ID=D3QQXFVNAWWU-1610076710-484</Url>
      <Description>D3QQXFVNAWWU-1610076710-484</Description>
    </_dlc_DocIdUrl>
    <TaxCatchAll xmlns="1fc46900-d5c2-4d83-ba88-0908499b8dec" xsi:nil="true"/>
    <lcf76f155ced4ddcb4097134ff3c332f xmlns="73a73551-1977-4cd9-9af3-b05edf94bc27">
      <Terms xmlns="http://schemas.microsoft.com/office/infopath/2007/PartnerControls"/>
    </lcf76f155ced4ddcb4097134ff3c332f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3D0F793462FF45B1DCCB1D46E52E2F" ma:contentTypeVersion="12" ma:contentTypeDescription="Create a new document." ma:contentTypeScope="" ma:versionID="9f965b7fd92487d71dd6fde443d8bbcf">
  <xsd:schema xmlns:xsd="http://www.w3.org/2001/XMLSchema" xmlns:xs="http://www.w3.org/2001/XMLSchema" xmlns:p="http://schemas.microsoft.com/office/2006/metadata/properties" xmlns:ns2="1fc46900-d5c2-4d83-ba88-0908499b8dec" xmlns:ns3="73a73551-1977-4cd9-9af3-b05edf94bc27" targetNamespace="http://schemas.microsoft.com/office/2006/metadata/properties" ma:root="true" ma:fieldsID="7ef10fea69c3bd84472f9e5968a07d26" ns2:_="" ns3:_="">
    <xsd:import namespace="1fc46900-d5c2-4d83-ba88-0908499b8dec"/>
    <xsd:import namespace="73a73551-1977-4cd9-9af3-b05edf94bc2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student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c46900-d5c2-4d83-ba88-0908499b8de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8" nillable="true" ma:displayName="Taxonomy Catch All Column" ma:hidden="true" ma:list="{36c6bf9d-86aa-4b5a-85f2-7fabcdf3438d}" ma:internalName="TaxCatchAll" ma:showField="CatchAllData" ma:web="1fc46900-d5c2-4d83-ba88-0908499b8d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a73551-1977-4cd9-9af3-b05edf94bc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udent" ma:index="15" nillable="true" ma:displayName="student" ma:default="yes" ma:format="Dropdown" ma:internalName="student">
      <xsd:simpleType>
        <xsd:restriction base="dms:Choice">
          <xsd:enumeration value="yes"/>
          <xsd:enumeration value="no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1b7176b-ecbf-4b0b-9be5-2c7612c4ec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5C1033-493F-477E-869A-DF68F8FC4B41}"/>
</file>

<file path=customXml/itemProps2.xml><?xml version="1.0" encoding="utf-8"?>
<ds:datastoreItem xmlns:ds="http://schemas.openxmlformats.org/officeDocument/2006/customXml" ds:itemID="{8B5D68F2-9D34-4855-9AFD-FD74FCA3DC78}"/>
</file>

<file path=customXml/itemProps3.xml><?xml version="1.0" encoding="utf-8"?>
<ds:datastoreItem xmlns:ds="http://schemas.openxmlformats.org/officeDocument/2006/customXml" ds:itemID="{8C0AD937-5B4B-4888-B145-4EA06EC88C34}"/>
</file>

<file path=customXml/itemProps4.xml><?xml version="1.0" encoding="utf-8"?>
<ds:datastoreItem xmlns:ds="http://schemas.openxmlformats.org/officeDocument/2006/customXml" ds:itemID="{EDE49E85-0E76-487D-9710-95FED566BD76}"/>
</file>

<file path=customXml/itemProps5.xml><?xml version="1.0" encoding="utf-8"?>
<ds:datastoreItem xmlns:ds="http://schemas.openxmlformats.org/officeDocument/2006/customXml" ds:itemID="{683B885D-1D12-417F-97EE-1B509765B2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Reid</dc:creator>
  <cp:keywords/>
  <dc:description/>
  <cp:lastModifiedBy>Andrea Reid</cp:lastModifiedBy>
  <cp:revision/>
  <dcterms:created xsi:type="dcterms:W3CDTF">2024-08-20T10:14:39Z</dcterms:created>
  <dcterms:modified xsi:type="dcterms:W3CDTF">2026-10-07T11:34:54Z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0x0101009E3D0F793462FF45B1DCCB1D46E52E2F</vt:lpwstr>
  </property>
  <property fmtid="{D5CDD505-2E9C-101B-9397-08002B2CF9AE}" pid="3" name="_dlc_DocIdItemGuid">
    <vt:lpwstr>f9774858-aae5-4758-ac87-fec1b9cbc88e</vt:lpwstr>
  </property>
  <property fmtid="{D5CDD505-2E9C-101B-9397-08002B2CF9AE}" pid="4" name="MediaServiceImageTags">
    <vt:lpwstr/>
  </property>
</Properties>
</file>