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sty PC\Accounts\2025\"/>
    </mc:Choice>
  </mc:AlternateContent>
  <xr:revisionPtr revIDLastSave="0" documentId="8_{3FAFF8CD-E04A-4BE4-9926-74D9FA95A7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81029"/>
</workbook>
</file>

<file path=xl/calcChain.xml><?xml version="1.0" encoding="utf-8"?>
<calcChain xmlns="http://schemas.openxmlformats.org/spreadsheetml/2006/main">
  <c r="H28" i="1" l="1"/>
  <c r="L28" i="1" s="1"/>
  <c r="N28" i="1" s="1"/>
  <c r="H26" i="1"/>
  <c r="H24" i="1"/>
  <c r="L24" i="1" s="1"/>
  <c r="N24" i="1" s="1"/>
  <c r="H20" i="1"/>
  <c r="K20" i="1" s="1"/>
  <c r="H18" i="1"/>
  <c r="H16" i="1"/>
  <c r="L16" i="1" s="1"/>
  <c r="H14" i="1"/>
  <c r="L14" i="1" s="1"/>
  <c r="H12" i="1"/>
  <c r="L12" i="1" s="1"/>
  <c r="M28" i="1"/>
  <c r="M26" i="1"/>
  <c r="M24" i="1"/>
  <c r="G28" i="1"/>
  <c r="G26" i="1"/>
  <c r="G24" i="1"/>
  <c r="G20" i="1"/>
  <c r="M20" i="1"/>
  <c r="G18" i="1"/>
  <c r="M18" i="1" s="1"/>
  <c r="G16" i="1"/>
  <c r="M16" i="1"/>
  <c r="G14" i="1"/>
  <c r="M14" i="1" s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L26" i="1"/>
  <c r="N26" i="1" s="1"/>
  <c r="F22" i="1"/>
  <c r="N10" i="1" s="1"/>
  <c r="D22" i="1"/>
  <c r="K18" i="1"/>
  <c r="K26" i="1"/>
  <c r="K14" i="1"/>
  <c r="L18" i="1"/>
  <c r="K28" i="1" l="1"/>
  <c r="K24" i="1"/>
  <c r="N18" i="1"/>
  <c r="K16" i="1"/>
  <c r="K12" i="1"/>
  <c r="I22" i="1"/>
  <c r="N16" i="1"/>
  <c r="N14" i="1"/>
  <c r="G22" i="1"/>
  <c r="M22" i="1" s="1"/>
  <c r="N12" i="1"/>
  <c r="J22" i="1"/>
  <c r="H22" i="1"/>
  <c r="L22" i="1" s="1"/>
  <c r="L20" i="1"/>
  <c r="N20" i="1" s="1"/>
  <c r="N22" i="1" l="1"/>
  <c r="K22" i="1"/>
</calcChain>
</file>

<file path=xl/sharedStrings.xml><?xml version="1.0" encoding="utf-8"?>
<sst xmlns="http://schemas.openxmlformats.org/spreadsheetml/2006/main" count="28" uniqueCount="25">
  <si>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</si>
  <si>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</si>
  <si>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</si>
  <si>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</si>
  <si>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</si>
  <si>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</si>
  <si>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</si>
  <si>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</si>
  <si>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</si>
  <si>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</si>
  <si>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</si>
  <si>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</si>
  <si>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</si>
  <si>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</si>
  <si>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</si>
  <si>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</si>
  <si>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</si>
  <si>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</si>
  <si>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</si>
  <si>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</si>
  <si>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</si>
  <si>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2024/25 – pro forma </t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</si>
  <si>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Note: If an explanation is required for the variance of Box 4 and the explanation refers to a change in hours or a change in pay rates, please could you note the previous hours/rates and the updated hours/rates</t>
    </r>
  </si>
  <si>
    <t>grant received in 2023-24of £294 no grant in 2024-25</t>
  </si>
  <si>
    <t>mowing costs in 2023-24 were £1305 and increased significantly in 2024-25 due to increased mowing and new contractor to £2210. streetlighting costs in 2024-25 also increasedby £350.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</si>
</sst>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C13" workbookViewId="0">
      <selection activeCell="O20" sqref="O20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27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</row>
    <row r="2" spans="1:15" ht="15.75" x14ac:dyDescent="0.2">
      <c r="A2" s="23" t="s">
        <v>12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24" t="s">
        <v>20</v>
      </c>
      <c r="B4" s="25"/>
      <c r="C4" s="25"/>
      <c r="D4" s="25"/>
      <c r="E4" s="25"/>
      <c r="F4" s="25"/>
      <c r="G4" s="25"/>
      <c r="H4" s="25"/>
    </row>
    <row r="5" spans="1:15" x14ac:dyDescent="0.2">
      <c r="A5" s="1" t="s">
        <v>17</v>
      </c>
    </row>
    <row r="6" spans="1:15" ht="15" x14ac:dyDescent="0.25">
      <c r="A6" s="17"/>
      <c r="D6" s="3"/>
      <c r="F6" s="3"/>
      <c r="O6" s="16"/>
    </row>
    <row r="7" spans="1:15" ht="58.5" x14ac:dyDescent="0.25">
      <c r="D7" s="18">
        <v>2025</v>
      </c>
      <c r="E7" s="16"/>
      <c r="F7" s="18">
        <v>2024</v>
      </c>
      <c r="G7" s="18" t="s">
        <v>0</v>
      </c>
      <c r="H7" s="18" t="s">
        <v>0</v>
      </c>
      <c r="I7" s="18"/>
      <c r="J7" s="18"/>
      <c r="K7" s="18"/>
      <c r="L7" s="29" t="s">
        <v>11</v>
      </c>
      <c r="M7" s="30"/>
      <c r="N7" s="20" t="s">
        <v>16</v>
      </c>
      <c r="O7" s="19" t="s">
        <v>22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18</v>
      </c>
      <c r="M8" s="18" t="s">
        <v>19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8" t="s">
        <v>2</v>
      </c>
      <c r="B10" s="28"/>
      <c r="C10" s="28"/>
      <c r="D10" s="7">
        <v>10728</v>
      </c>
      <c r="F10" s="7">
        <v>9535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31" t="s">
        <v>13</v>
      </c>
      <c r="B12" s="32"/>
      <c r="C12" s="33"/>
      <c r="D12" s="7">
        <v>10500</v>
      </c>
      <c r="F12" s="7">
        <v>9786</v>
      </c>
      <c r="G12" s="4">
        <f>D12-F12</f>
        <v>714</v>
      </c>
      <c r="H12" s="5">
        <f>IF((D12&gt;F12),(D12-F12)/F12,IF(D12&lt;F12,-(D12-F12)/F12,IF(D12=F12,0)))</f>
        <v>7.2961373390557943E-2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15" thickBot="1" x14ac:dyDescent="0.25">
      <c r="A14" s="26" t="s">
        <v>3</v>
      </c>
      <c r="B14" s="26"/>
      <c r="C14" s="26"/>
      <c r="D14" s="7">
        <v>347</v>
      </c>
      <c r="F14" s="7">
        <v>582</v>
      </c>
      <c r="G14" s="4">
        <f>D14-F14</f>
        <v>-235</v>
      </c>
      <c r="H14" s="5">
        <f>IF((D14&gt;F14),(D14-F14)/F14,IF(D14&lt;F14,-(D14-F14)/F14,IF(D14=F14,0)))</f>
        <v>0.40378006872852235</v>
      </c>
      <c r="I14" s="2">
        <f>IF(D14-F14&lt;500,0,IF(D14-F14&gt;500,1,IF(D14-F14=500,1)))</f>
        <v>0</v>
      </c>
      <c r="J14" s="2">
        <f>IF(F14-D14&lt;500,0,IF(F14-D14&gt;500,1,IF(F14-D14=500,1)))</f>
        <v>0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>Explanation not required, difference less than £500</v>
      </c>
      <c r="O14" s="12" t="s">
        <v>23</v>
      </c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6" t="s">
        <v>4</v>
      </c>
      <c r="B16" s="26"/>
      <c r="C16" s="26"/>
      <c r="D16" s="7">
        <v>4409</v>
      </c>
      <c r="F16" s="7">
        <v>4516</v>
      </c>
      <c r="G16" s="4">
        <f>D16-F16</f>
        <v>-107</v>
      </c>
      <c r="H16" s="5">
        <f>IF((D16&gt;F16),(D16-F16)/F16,IF(D16&lt;F16,-(D16-F16)/F16,IF(D16=F16,0)))</f>
        <v>2.3693534100974314E-2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43.5" thickBot="1" x14ac:dyDescent="0.25">
      <c r="A20" s="26" t="s">
        <v>14</v>
      </c>
      <c r="B20" s="26"/>
      <c r="C20" s="26"/>
      <c r="D20" s="7">
        <v>5783</v>
      </c>
      <c r="F20" s="7">
        <v>4659</v>
      </c>
      <c r="G20" s="4">
        <f>D20-F20</f>
        <v>1124</v>
      </c>
      <c r="H20" s="5">
        <f>IF((D20&gt;F20),(D20-F20)/F20,IF(D20&lt;F20,-(D20-F20)/F20,IF(D20=F20,0)))</f>
        <v>0.2412534878729341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24</v>
      </c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15" thickBot="1" x14ac:dyDescent="0.25">
      <c r="A22" s="6" t="s">
        <v>5</v>
      </c>
      <c r="D22" s="21">
        <f>D10+D12+D14-D16-D18-D20</f>
        <v>11383</v>
      </c>
      <c r="F22" s="21">
        <f>F10+F12+F14-F16-F18-F20</f>
        <v>10728</v>
      </c>
      <c r="G22" s="4">
        <f>D22-F22</f>
        <v>655</v>
      </c>
      <c r="H22" s="5">
        <f>IF((D22&gt;F22),(D22-F22)/F22,IF(D22&lt;F22,-(D22-F22)/F22,IF(D22=F22,0)))</f>
        <v>6.1055182699478003E-2</v>
      </c>
      <c r="I22" s="2">
        <f>IF(D22-F22&lt;500,0,IF(D22-F22&gt;500,1,IF(D22-F22=500,1)))</f>
        <v>1</v>
      </c>
      <c r="J22" s="2">
        <f>IF(F22-D22&lt;500,0,IF(F22-D22&gt;500,1,IF(F22-D22=500,1)))</f>
        <v>0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15" thickBot="1" x14ac:dyDescent="0.25">
      <c r="A24" s="26" t="s">
        <v>9</v>
      </c>
      <c r="B24" s="26"/>
      <c r="C24" s="26"/>
      <c r="D24" s="7">
        <v>11383</v>
      </c>
      <c r="F24" s="7">
        <v>10728</v>
      </c>
      <c r="G24" s="4">
        <f>D24-F24</f>
        <v>655</v>
      </c>
      <c r="H24" s="5">
        <f>IF((D24&gt;F24),(D24-F24)/F24,IF(D24&lt;F24,-(D24-F24)/F24,IF(D24=F24,0)))</f>
        <v>6.1055182699478003E-2</v>
      </c>
      <c r="I24" s="2">
        <f>IF(D24-F24&lt;500,0,IF(D24-F24&gt;500,1,IF(D24-F24=500,1)))</f>
        <v>1</v>
      </c>
      <c r="J24" s="2">
        <f>IF(F24-D24&lt;500,0,IF(F24-D24&gt;500,1,IF(F24-D24=500,1)))</f>
        <v>0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26" t="s">
        <v>8</v>
      </c>
      <c r="B26" s="26"/>
      <c r="C26" s="26"/>
      <c r="D26" s="7">
        <v>51435</v>
      </c>
      <c r="F26" s="7">
        <v>51435</v>
      </c>
      <c r="G26" s="4">
        <f>D26-F26</f>
        <v>0</v>
      </c>
      <c r="H26" s="5">
        <f>IF((D26&gt;F26),(D26-F26)/F26,IF(D26&lt;F26,-(D26-F26)/F26,IF(D26=F26,0)))</f>
        <v>0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25">
      <c r="C34" s="22"/>
    </row>
  </sheetData>
  <mergeCells count="12">
    <mergeCell ref="L7:M7"/>
    <mergeCell ref="A26:C26"/>
    <mergeCell ref="A28:C28"/>
    <mergeCell ref="A10:C10"/>
    <mergeCell ref="A12:C12"/>
    <mergeCell ref="A14:C14"/>
    <mergeCell ref="A16:C16"/>
    <mergeCell ref="A4:H4"/>
    <mergeCell ref="A18:C18"/>
    <mergeCell ref="A20:C20"/>
    <mergeCell ref="A1:K1"/>
    <mergeCell ref="A24:C24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69244-f879-40f9-924f-0b5754edfb0b">
      <Terms xmlns="http://schemas.microsoft.com/office/infopath/2007/PartnerControls"/>
    </lcf76f155ced4ddcb4097134ff3c332f>
    <TaxCatchAll xmlns="16a7b4dc-aa79-4dfd-9258-d7ff05a94b9a" xsi:nil="true"/>
    <_Flow_SignoffStatus xmlns="67569244-f879-40f9-924f-0b5754edfb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3210FC8CC244385F67BCD3701AFAE" ma:contentTypeVersion="16" ma:contentTypeDescription="Create a new document." ma:contentTypeScope="" ma:versionID="deb294c4a77975d965cb6f250139bd56">
  <xsd:schema xmlns:xsd="http://www.w3.org/2001/XMLSchema" xmlns:xs="http://www.w3.org/2001/XMLSchema" xmlns:p="http://schemas.microsoft.com/office/2006/metadata/properties" xmlns:ns2="67569244-f879-40f9-924f-0b5754edfb0b" xmlns:ns3="16a7b4dc-aa79-4dfd-9258-d7ff05a94b9a" targetNamespace="http://schemas.microsoft.com/office/2006/metadata/properties" ma:root="true" ma:fieldsID="573ada6f779384b6ae8288e670e8a4f9" ns2:_="" ns3:_="">
    <xsd:import namespace="67569244-f879-40f9-924f-0b5754edfb0b"/>
    <xsd:import namespace="16a7b4dc-aa79-4dfd-9258-d7ff05a94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69244-f879-40f9-924f-0b5754edf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120b137-7765-46b2-9a6b-ad7906aed7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7b4dc-aa79-4dfd-9258-d7ff05a94b9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773699c-d5c7-4614-b1d7-c02aecb37305}" ma:internalName="TaxCatchAll" ma:showField="CatchAllData" ma:web="16a7b4dc-aa79-4dfd-9258-d7ff05a94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8E5E2D-8359-423C-B4BD-314EA3500208}">
  <ds:schemaRefs>
    <ds:schemaRef ds:uri="http://schemas.microsoft.com/office/2006/metadata/properties"/>
    <ds:schemaRef ds:uri="http://schemas.microsoft.com/office/infopath/2007/PartnerControls"/>
    <ds:schemaRef ds:uri="67569244-f879-40f9-924f-0b5754edfb0b"/>
    <ds:schemaRef ds:uri="16a7b4dc-aa79-4dfd-9258-d7ff05a94b9a"/>
  </ds:schemaRefs>
</ds:datastoreItem>
</file>

<file path=customXml/itemProps2.xml><?xml version="1.0" encoding="utf-8"?>
<ds:datastoreItem xmlns:ds="http://schemas.openxmlformats.org/officeDocument/2006/customXml" ds:itemID="{41A01111-3F67-47C8-825A-2FBB508792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69244-f879-40f9-924f-0b5754edfb0b"/>
    <ds:schemaRef ds:uri="16a7b4dc-aa79-4dfd-9258-d7ff05a94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210264-0ABA-4658-B69D-CF67BDD7E8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Christine Lord</cp:lastModifiedBy>
  <cp:lastPrinted>2025-05-14T13:35:52Z</cp:lastPrinted>
  <dcterms:created xsi:type="dcterms:W3CDTF">2012-07-11T10:01:28Z</dcterms:created>
  <dcterms:modified xsi:type="dcterms:W3CDTF">2025-05-14T13:36:17Z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0x01010048E3210FC8CC244385F67BCD3701AFAE</vt:lpwstr>
  </property>
  <property fmtid="{D5CDD505-2E9C-101B-9397-08002B2CF9AE}" pid="3" name="Order">
    <vt:r8>56554600</vt:r8>
  </property>
  <property fmtid="{D5CDD505-2E9C-101B-9397-08002B2CF9AE}" pid="4" name="MediaServiceImageTags">
    <vt:lpwstr/>
  </property>
</Properties>
</file>