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G:\.shortcut-targets-by-id\1nA7RY-NcXQMdoQOKGdqwA2LA9XN9kmjj\Becs' Clients\NZ Pork\NZ PORK SHARED\NZ Pork Financials\Monthly Financial Reports\2025-2026 Financials\December 2025\"/>
    </mc:Choice>
  </mc:AlternateContent>
  <xr:revisionPtr revIDLastSave="0" documentId="13_ncr:1_{DA895E7B-F022-4249-AD07-007F46F8B1DA}" xr6:coauthVersionLast="47" xr6:coauthVersionMax="47" xr10:uidLastSave="{00000000-0000-0000-0000-000000000000}"/>
  <bookViews>
    <workbookView xWindow="49170" yWindow="-1680" windowWidth="29040" windowHeight="15720" xr2:uid="{00000000-000D-0000-FFFF-FFFF00000000}"/>
  </bookViews>
  <sheets>
    <sheet name="Balanc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E59" i="1"/>
  <c r="D59" i="1"/>
  <c r="C59" i="1"/>
  <c r="C51" i="1"/>
  <c r="E50" i="1"/>
  <c r="D50" i="1"/>
  <c r="C50" i="1"/>
  <c r="E46" i="1"/>
  <c r="E51" i="1" s="1"/>
  <c r="D46" i="1"/>
  <c r="D51" i="1" s="1"/>
  <c r="C46" i="1"/>
  <c r="E27" i="1"/>
  <c r="D27" i="1"/>
  <c r="C27" i="1"/>
  <c r="E23" i="1"/>
  <c r="D23" i="1"/>
  <c r="C23" i="1"/>
  <c r="E17" i="1"/>
  <c r="D17" i="1"/>
  <c r="D61" i="1" s="1"/>
  <c r="C17" i="1"/>
  <c r="C61" i="1" s="1"/>
  <c r="E11" i="1"/>
  <c r="E28" i="1" s="1"/>
  <c r="E53" i="1" s="1"/>
  <c r="D11" i="1"/>
  <c r="D28" i="1" s="1"/>
  <c r="D53" i="1" s="1"/>
  <c r="C11" i="1"/>
  <c r="C28" i="1" s="1"/>
  <c r="C53" i="1" s="1"/>
</calcChain>
</file>

<file path=xl/sharedStrings.xml><?xml version="1.0" encoding="utf-8"?>
<sst xmlns="http://schemas.openxmlformats.org/spreadsheetml/2006/main" count="58" uniqueCount="58">
  <si>
    <t>Balance Sheet</t>
  </si>
  <si>
    <t>New Zealand Pork Industry Board</t>
  </si>
  <si>
    <t>As at 31 December 2025</t>
  </si>
  <si>
    <t>Account</t>
  </si>
  <si>
    <t>31 Dec 2025</t>
  </si>
  <si>
    <t>30 Nov 2025</t>
  </si>
  <si>
    <t>31 Dec 2024</t>
  </si>
  <si>
    <t>Assets</t>
  </si>
  <si>
    <t>Bank</t>
  </si>
  <si>
    <t>BNZ Current Account</t>
  </si>
  <si>
    <t>BNZ First OnCall Account</t>
  </si>
  <si>
    <t>Total Bank</t>
  </si>
  <si>
    <t>Current Assets</t>
  </si>
  <si>
    <t>804 00 Trade Debtors</t>
  </si>
  <si>
    <t>Ward Funds &amp; NZ Pig Breeders</t>
  </si>
  <si>
    <t>Prepaid Insurance</t>
  </si>
  <si>
    <t>Prepayments</t>
  </si>
  <si>
    <t>Total Current Assets</t>
  </si>
  <si>
    <t>Fixed Assets</t>
  </si>
  <si>
    <t>800 01.01  Christchurch Furniture &amp; Fittings over $500</t>
  </si>
  <si>
    <t>800 01.03  Less Accumulated Depreciation on Furniture &amp; Fittings</t>
  </si>
  <si>
    <t>Office Equipment Acc Depreciation</t>
  </si>
  <si>
    <t>Office Equipment at Cost B/Fwd</t>
  </si>
  <si>
    <t>Total Fixed Assets</t>
  </si>
  <si>
    <t>Non-current Assets</t>
  </si>
  <si>
    <t>NZ Funds unit shares</t>
  </si>
  <si>
    <t>Trade Marks</t>
  </si>
  <si>
    <t>Total Non-current Assets</t>
  </si>
  <si>
    <t>Total Assets</t>
  </si>
  <si>
    <t>Liabilities</t>
  </si>
  <si>
    <t>Current Liabilities</t>
  </si>
  <si>
    <t>Accrued Expenses</t>
  </si>
  <si>
    <t>Current Tax Liability</t>
  </si>
  <si>
    <t>GST</t>
  </si>
  <si>
    <t>Other Liabilities - Ward Funds &amp; NZ Pig Breeders</t>
  </si>
  <si>
    <t>Rounding</t>
  </si>
  <si>
    <t>Trade Creditors</t>
  </si>
  <si>
    <t>Wages Clearing Account</t>
  </si>
  <si>
    <t>Visa - MEACLEM JANE</t>
  </si>
  <si>
    <t>Visa - Kirsty Chidgey</t>
  </si>
  <si>
    <t>Visa - Jane Meaclem (CLOSED)</t>
  </si>
  <si>
    <t>Visa - Brent Kleiss</t>
  </si>
  <si>
    <t>Visa - Michael Mackay</t>
  </si>
  <si>
    <t>Visa - Eric Roy (CLOSED)</t>
  </si>
  <si>
    <t>Visa - Maitland Manning</t>
  </si>
  <si>
    <t>Total Current Liabilities</t>
  </si>
  <si>
    <t>Non-current Liabilities</t>
  </si>
  <si>
    <t>Deferred Tax Liability/Asset</t>
  </si>
  <si>
    <t>Suspense</t>
  </si>
  <si>
    <t>Total Non-current Liabilities</t>
  </si>
  <si>
    <t>Total Liabilities</t>
  </si>
  <si>
    <t>Net Assets</t>
  </si>
  <si>
    <t>Equity</t>
  </si>
  <si>
    <t>Accumulated Reserve B/fwd</t>
  </si>
  <si>
    <t>Current Year Earnings</t>
  </si>
  <si>
    <t>Revaluation of Investments</t>
  </si>
  <si>
    <t>Total Equity</t>
  </si>
  <si>
    <t>Net Current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</si>
</sst>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165" fontId="2" fillId="3" borderId="0" xfId="0" applyNumberFormat="1" applyFont="1" applyFill="1" applyAlignment="1">
      <alignment vertical="center"/>
    </xf>
    <xf numFmtId="165" fontId="3" fillId="3" borderId="0" xfId="0" applyNumberFormat="1" applyFont="1" applyFill="1" applyAlignment="1">
      <alignment vertical="center"/>
    </xf>
    <xf numFmtId="165" fontId="0" fillId="3" borderId="0" xfId="0" applyNumberFormat="1" applyFill="1"/>
    <xf numFmtId="165" fontId="5" fillId="3" borderId="1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vertical="center"/>
    </xf>
    <xf numFmtId="165" fontId="6" fillId="3" borderId="0" xfId="0" applyNumberFormat="1" applyFont="1" applyFill="1" applyAlignment="1">
      <alignment vertical="center"/>
    </xf>
    <xf numFmtId="165" fontId="0" fillId="3" borderId="2" xfId="0" applyNumberFormat="1" applyFill="1" applyBorder="1" applyAlignment="1">
      <alignment horizontal="right" vertical="center"/>
    </xf>
    <xf numFmtId="165" fontId="6" fillId="3" borderId="2" xfId="0" applyNumberFormat="1" applyFont="1" applyFill="1" applyBorder="1" applyAlignment="1">
      <alignment horizontal="right" vertical="center"/>
    </xf>
    <xf numFmtId="165" fontId="6" fillId="3" borderId="3" xfId="0" applyNumberFormat="1" applyFont="1" applyFill="1" applyBorder="1" applyAlignment="1">
      <alignment horizontal="right" vertical="center"/>
    </xf>
    <xf numFmtId="165" fontId="0" fillId="3" borderId="0" xfId="0" applyNumberFormat="1" applyFill="1" applyAlignment="1">
      <alignment horizontal="right" vertical="center"/>
    </xf>
    <xf numFmtId="165" fontId="2" fillId="4" borderId="0" xfId="0" applyNumberFormat="1" applyFont="1" applyFill="1" applyAlignment="1">
      <alignment vertical="center"/>
    </xf>
    <xf numFmtId="165" fontId="3" fillId="4" borderId="0" xfId="0" applyNumberFormat="1" applyFont="1" applyFill="1" applyAlignment="1">
      <alignment vertical="center"/>
    </xf>
    <xf numFmtId="165" fontId="0" fillId="4" borderId="0" xfId="0" applyNumberFormat="1" applyFill="1"/>
    <xf numFmtId="165" fontId="5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vertical="center"/>
    </xf>
    <xf numFmtId="165" fontId="6" fillId="4" borderId="0" xfId="0" applyNumberFormat="1" applyFont="1" applyFill="1" applyAlignment="1">
      <alignment vertical="center"/>
    </xf>
    <xf numFmtId="165" fontId="0" fillId="4" borderId="2" xfId="0" applyNumberFormat="1" applyFill="1" applyBorder="1" applyAlignment="1">
      <alignment horizontal="right" vertical="center"/>
    </xf>
    <xf numFmtId="165" fontId="6" fillId="4" borderId="2" xfId="0" applyNumberFormat="1" applyFont="1" applyFill="1" applyBorder="1" applyAlignment="1">
      <alignment horizontal="right" vertical="center"/>
    </xf>
    <xf numFmtId="165" fontId="6" fillId="4" borderId="3" xfId="0" applyNumberFormat="1" applyFont="1" applyFill="1" applyBorder="1" applyAlignment="1">
      <alignment horizontal="right" vertical="center"/>
    </xf>
    <xf numFmtId="165" fontId="0" fillId="4" borderId="0" xfId="0" applyNumberFormat="1" applyFill="1" applyAlignment="1">
      <alignment horizontal="right" vertical="center"/>
    </xf>
    <xf numFmtId="165" fontId="2" fillId="5" borderId="0" xfId="0" applyNumberFormat="1" applyFont="1" applyFill="1" applyAlignment="1">
      <alignment vertical="center"/>
    </xf>
    <xf numFmtId="165" fontId="3" fillId="5" borderId="0" xfId="0" applyNumberFormat="1" applyFont="1" applyFill="1" applyAlignment="1">
      <alignment vertical="center"/>
    </xf>
    <xf numFmtId="165" fontId="0" fillId="5" borderId="0" xfId="0" applyNumberFormat="1" applyFill="1"/>
    <xf numFmtId="165" fontId="5" fillId="5" borderId="1" xfId="0" applyNumberFormat="1" applyFont="1" applyFill="1" applyBorder="1" applyAlignment="1">
      <alignment horizontal="right" vertical="center"/>
    </xf>
    <xf numFmtId="165" fontId="5" fillId="5" borderId="1" xfId="0" applyNumberFormat="1" applyFont="1" applyFill="1" applyBorder="1" applyAlignment="1">
      <alignment vertical="center"/>
    </xf>
    <xf numFmtId="165" fontId="6" fillId="5" borderId="0" xfId="0" applyNumberFormat="1" applyFont="1" applyFill="1" applyAlignment="1">
      <alignment vertical="center"/>
    </xf>
    <xf numFmtId="165" fontId="0" fillId="5" borderId="2" xfId="0" applyNumberFormat="1" applyFill="1" applyBorder="1" applyAlignment="1">
      <alignment horizontal="right" vertical="center"/>
    </xf>
    <xf numFmtId="165" fontId="6" fillId="5" borderId="2" xfId="0" applyNumberFormat="1" applyFont="1" applyFill="1" applyBorder="1" applyAlignment="1">
      <alignment horizontal="right" vertical="center"/>
    </xf>
    <xf numFmtId="165" fontId="6" fillId="5" borderId="3" xfId="0" applyNumberFormat="1" applyFont="1" applyFill="1" applyBorder="1" applyAlignment="1">
      <alignment horizontal="right" vertical="center"/>
    </xf>
    <xf numFmtId="165" fontId="0" fillId="5" borderId="0" xfId="0" applyNumberFormat="1" applyFill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1"/>
  <sheetViews>
    <sheetView showGridLines="0" tabSelected="1" zoomScaleNormal="100" workbookViewId="0">
      <selection activeCell="C14" sqref="C14"/>
    </sheetView>
  </sheetViews>
  <sheetFormatPr defaultRowHeight="12" x14ac:dyDescent="0.2"/>
  <cols>
    <col min="1" max="1" width="1.42578125" customWidth="1"/>
    <col min="2" max="2" width="60.42578125" customWidth="1"/>
    <col min="3" max="3" width="13.85546875" style="15" customWidth="1"/>
    <col min="4" max="4" width="14.140625" style="25" customWidth="1"/>
    <col min="5" max="5" width="13.85546875" style="35" customWidth="1"/>
  </cols>
  <sheetData>
    <row r="1" spans="1:5" s="1" customFormat="1" ht="16.7" customHeight="1" x14ac:dyDescent="0.25">
      <c r="A1" s="2" t="s">
        <v>0</v>
      </c>
      <c r="B1" s="2"/>
      <c r="C1" s="13"/>
      <c r="D1" s="23"/>
      <c r="E1" s="33"/>
    </row>
    <row r="2" spans="1:5" s="3" customFormat="1" ht="14.45" customHeight="1" x14ac:dyDescent="0.2">
      <c r="A2" s="4" t="s">
        <v>1</v>
      </c>
      <c r="B2" s="4"/>
      <c r="C2" s="14"/>
      <c r="D2" s="24"/>
      <c r="E2" s="34"/>
    </row>
    <row r="3" spans="1:5" s="3" customFormat="1" ht="14.45" customHeight="1" x14ac:dyDescent="0.2">
      <c r="A3" s="4" t="s">
        <v>2</v>
      </c>
      <c r="B3" s="4"/>
      <c r="C3" s="14"/>
      <c r="D3" s="24"/>
      <c r="E3" s="34"/>
    </row>
    <row r="4" spans="1:5" ht="13.35" customHeight="1" x14ac:dyDescent="0.2"/>
    <row r="5" spans="1:5" s="5" customFormat="1" ht="12.2" customHeight="1" x14ac:dyDescent="0.2">
      <c r="A5" s="6"/>
      <c r="B5" s="7" t="s">
        <v>3</v>
      </c>
      <c r="C5" s="16" t="s">
        <v>4</v>
      </c>
      <c r="D5" s="26" t="s">
        <v>5</v>
      </c>
      <c r="E5" s="36" t="s">
        <v>6</v>
      </c>
    </row>
    <row r="6" spans="1:5" ht="13.35" customHeight="1" x14ac:dyDescent="0.2"/>
    <row r="7" spans="1:5" s="5" customFormat="1" ht="12.2" customHeight="1" x14ac:dyDescent="0.2">
      <c r="A7" s="6" t="s">
        <v>7</v>
      </c>
      <c r="B7" s="6"/>
      <c r="C7" s="17"/>
      <c r="D7" s="27"/>
      <c r="E7" s="37"/>
    </row>
    <row r="8" spans="1:5" ht="10.9" customHeight="1" x14ac:dyDescent="0.2">
      <c r="A8" s="8"/>
      <c r="B8" s="8" t="s">
        <v>8</v>
      </c>
      <c r="C8" s="18"/>
      <c r="D8" s="28"/>
      <c r="E8" s="38"/>
    </row>
    <row r="9" spans="1:5" ht="10.9" customHeight="1" x14ac:dyDescent="0.2">
      <c r="B9" s="9" t="s">
        <v>9</v>
      </c>
      <c r="C9" s="19">
        <v>173254.45</v>
      </c>
      <c r="D9" s="29">
        <v>234492.13</v>
      </c>
      <c r="E9" s="39">
        <v>179383.67</v>
      </c>
    </row>
    <row r="10" spans="1:5" ht="10.9" customHeight="1" x14ac:dyDescent="0.2">
      <c r="B10" s="9" t="s">
        <v>10</v>
      </c>
      <c r="C10" s="19">
        <v>122448.36</v>
      </c>
      <c r="D10" s="29">
        <v>142179.68</v>
      </c>
      <c r="E10" s="39">
        <v>127.4</v>
      </c>
    </row>
    <row r="11" spans="1:5" ht="10.9" customHeight="1" x14ac:dyDescent="0.2">
      <c r="B11" s="10" t="s">
        <v>11</v>
      </c>
      <c r="C11" s="20">
        <f>SUM(C9:C10)</f>
        <v>295702.81</v>
      </c>
      <c r="D11" s="30">
        <f>SUM(D9:D10)</f>
        <v>376671.81</v>
      </c>
      <c r="E11" s="40">
        <f>SUM(E9:E10)</f>
        <v>179511.07</v>
      </c>
    </row>
    <row r="12" spans="1:5" ht="10.9" customHeight="1" x14ac:dyDescent="0.2">
      <c r="A12" s="8"/>
      <c r="B12" s="8" t="s">
        <v>12</v>
      </c>
      <c r="C12" s="18"/>
      <c r="D12" s="28"/>
      <c r="E12" s="38"/>
    </row>
    <row r="13" spans="1:5" ht="10.9" customHeight="1" x14ac:dyDescent="0.2">
      <c r="B13" s="9" t="s">
        <v>13</v>
      </c>
      <c r="C13" s="19">
        <v>280174.87</v>
      </c>
      <c r="D13" s="29">
        <v>196943.46</v>
      </c>
      <c r="E13" s="39">
        <v>244555.32</v>
      </c>
    </row>
    <row r="14" spans="1:5" ht="10.9" customHeight="1" x14ac:dyDescent="0.2">
      <c r="B14" s="9" t="s">
        <v>14</v>
      </c>
      <c r="C14" s="19">
        <v>61493.84</v>
      </c>
      <c r="D14" s="29">
        <v>61493.84</v>
      </c>
      <c r="E14" s="39">
        <v>62974.25</v>
      </c>
    </row>
    <row r="15" spans="1:5" ht="10.9" customHeight="1" x14ac:dyDescent="0.2">
      <c r="B15" s="9" t="s">
        <v>15</v>
      </c>
      <c r="C15" s="19">
        <v>12177.62</v>
      </c>
      <c r="D15" s="29">
        <v>13530.69</v>
      </c>
      <c r="E15" s="39">
        <v>12198.83</v>
      </c>
    </row>
    <row r="16" spans="1:5" ht="10.9" customHeight="1" x14ac:dyDescent="0.2">
      <c r="B16" s="9" t="s">
        <v>16</v>
      </c>
      <c r="C16" s="19">
        <v>1293.54</v>
      </c>
      <c r="D16" s="29">
        <v>16148.99</v>
      </c>
      <c r="E16" s="39">
        <v>-2070.86</v>
      </c>
    </row>
    <row r="17" spans="1:5" ht="10.9" customHeight="1" x14ac:dyDescent="0.2">
      <c r="B17" s="10" t="s">
        <v>17</v>
      </c>
      <c r="C17" s="20">
        <f>SUM(C13:C16)</f>
        <v>355139.86999999994</v>
      </c>
      <c r="D17" s="30">
        <f>SUM(D13:D16)</f>
        <v>288116.98</v>
      </c>
      <c r="E17" s="40">
        <f>SUM(E13:E16)</f>
        <v>317657.54000000004</v>
      </c>
    </row>
    <row r="18" spans="1:5" ht="10.9" customHeight="1" x14ac:dyDescent="0.2">
      <c r="A18" s="8"/>
      <c r="B18" s="8" t="s">
        <v>18</v>
      </c>
      <c r="C18" s="18"/>
      <c r="D18" s="28"/>
      <c r="E18" s="38"/>
    </row>
    <row r="19" spans="1:5" ht="10.9" customHeight="1" x14ac:dyDescent="0.2">
      <c r="B19" s="9" t="s">
        <v>19</v>
      </c>
      <c r="C19" s="19">
        <v>35317.86</v>
      </c>
      <c r="D19" s="29">
        <v>35317.86</v>
      </c>
      <c r="E19" s="39">
        <v>35317.86</v>
      </c>
    </row>
    <row r="20" spans="1:5" ht="10.9" customHeight="1" x14ac:dyDescent="0.2">
      <c r="B20" s="9" t="s">
        <v>20</v>
      </c>
      <c r="C20" s="19">
        <v>-25328.78</v>
      </c>
      <c r="D20" s="29">
        <v>-25211.85</v>
      </c>
      <c r="E20" s="39">
        <v>-23725.13</v>
      </c>
    </row>
    <row r="21" spans="1:5" ht="10.9" customHeight="1" x14ac:dyDescent="0.2">
      <c r="B21" s="9" t="s">
        <v>21</v>
      </c>
      <c r="C21" s="19">
        <v>-49589.21</v>
      </c>
      <c r="D21" s="29">
        <v>-49134.51</v>
      </c>
      <c r="E21" s="39">
        <v>-44004.66</v>
      </c>
    </row>
    <row r="22" spans="1:5" ht="10.9" customHeight="1" x14ac:dyDescent="0.2">
      <c r="B22" s="9" t="s">
        <v>22</v>
      </c>
      <c r="C22" s="19">
        <v>56228</v>
      </c>
      <c r="D22" s="29">
        <v>56228</v>
      </c>
      <c r="E22" s="39">
        <v>45705.22</v>
      </c>
    </row>
    <row r="23" spans="1:5" ht="10.9" customHeight="1" x14ac:dyDescent="0.2">
      <c r="B23" s="10" t="s">
        <v>23</v>
      </c>
      <c r="C23" s="20">
        <f>SUM(C19:C22)</f>
        <v>16627.870000000003</v>
      </c>
      <c r="D23" s="30">
        <f>SUM(D19:D22)</f>
        <v>17199.5</v>
      </c>
      <c r="E23" s="40">
        <f>SUM(E19:E22)</f>
        <v>13293.289999999997</v>
      </c>
    </row>
    <row r="24" spans="1:5" ht="10.9" customHeight="1" x14ac:dyDescent="0.2">
      <c r="A24" s="8"/>
      <c r="B24" s="8" t="s">
        <v>24</v>
      </c>
      <c r="C24" s="18"/>
      <c r="D24" s="28"/>
      <c r="E24" s="38"/>
    </row>
    <row r="25" spans="1:5" ht="10.9" customHeight="1" x14ac:dyDescent="0.2">
      <c r="B25" s="9" t="s">
        <v>25</v>
      </c>
      <c r="C25" s="19">
        <v>5132469.68</v>
      </c>
      <c r="D25" s="29">
        <v>5126933.68</v>
      </c>
      <c r="E25" s="39">
        <v>4971577</v>
      </c>
    </row>
    <row r="26" spans="1:5" ht="10.9" customHeight="1" x14ac:dyDescent="0.2">
      <c r="B26" s="9" t="s">
        <v>26</v>
      </c>
      <c r="C26" s="19">
        <v>7269.1</v>
      </c>
      <c r="D26" s="29">
        <v>7269.1</v>
      </c>
      <c r="E26" s="39">
        <v>7269.1</v>
      </c>
    </row>
    <row r="27" spans="1:5" ht="10.9" customHeight="1" x14ac:dyDescent="0.2">
      <c r="B27" s="10" t="s">
        <v>27</v>
      </c>
      <c r="C27" s="20">
        <f>SUM(C25:C26)</f>
        <v>5139738.7799999993</v>
      </c>
      <c r="D27" s="30">
        <f>SUM(D25:D26)</f>
        <v>5134202.7799999993</v>
      </c>
      <c r="E27" s="40">
        <f>SUM(E25:E26)</f>
        <v>4978846.0999999996</v>
      </c>
    </row>
    <row r="28" spans="1:5" ht="10.9" customHeight="1" x14ac:dyDescent="0.2">
      <c r="A28" s="10" t="s">
        <v>28</v>
      </c>
      <c r="C28" s="20">
        <f>(0 + (((C11 + C17) + C23) + C27))</f>
        <v>5807209.3299999991</v>
      </c>
      <c r="D28" s="30">
        <f>(0 + (((D11 + D17) + D23) + D27))</f>
        <v>5816191.0699999994</v>
      </c>
      <c r="E28" s="40">
        <f>(0 + (((E11 + E17) + E23) + E27))</f>
        <v>5489308</v>
      </c>
    </row>
    <row r="29" spans="1:5" ht="13.35" customHeight="1" x14ac:dyDescent="0.2"/>
    <row r="30" spans="1:5" s="5" customFormat="1" ht="12.2" customHeight="1" x14ac:dyDescent="0.2">
      <c r="A30" s="6" t="s">
        <v>29</v>
      </c>
      <c r="B30" s="6"/>
      <c r="C30" s="17"/>
      <c r="D30" s="27"/>
      <c r="E30" s="37"/>
    </row>
    <row r="31" spans="1:5" ht="10.9" customHeight="1" x14ac:dyDescent="0.2">
      <c r="A31" s="8"/>
      <c r="B31" s="8" t="s">
        <v>30</v>
      </c>
      <c r="C31" s="18"/>
      <c r="D31" s="28"/>
      <c r="E31" s="38"/>
    </row>
    <row r="32" spans="1:5" ht="10.9" customHeight="1" x14ac:dyDescent="0.2">
      <c r="B32" s="9" t="s">
        <v>31</v>
      </c>
      <c r="C32" s="19">
        <v>21000</v>
      </c>
      <c r="D32" s="29">
        <v>21000</v>
      </c>
      <c r="E32" s="39">
        <v>20000</v>
      </c>
    </row>
    <row r="33" spans="1:5" ht="10.9" customHeight="1" x14ac:dyDescent="0.2">
      <c r="B33" s="9" t="s">
        <v>32</v>
      </c>
      <c r="C33" s="19">
        <v>8367</v>
      </c>
      <c r="D33" s="29">
        <v>8367</v>
      </c>
      <c r="E33" s="39">
        <v>0.72</v>
      </c>
    </row>
    <row r="34" spans="1:5" ht="10.9" customHeight="1" x14ac:dyDescent="0.2">
      <c r="B34" s="9" t="s">
        <v>33</v>
      </c>
      <c r="C34" s="19">
        <v>49243.45</v>
      </c>
      <c r="D34" s="29">
        <v>30061</v>
      </c>
      <c r="E34" s="39">
        <v>44413.25</v>
      </c>
    </row>
    <row r="35" spans="1:5" ht="10.9" customHeight="1" x14ac:dyDescent="0.2">
      <c r="B35" s="9" t="s">
        <v>34</v>
      </c>
      <c r="C35" s="19">
        <v>61493.84</v>
      </c>
      <c r="D35" s="29">
        <v>61493.84</v>
      </c>
      <c r="E35" s="39">
        <v>62974.25</v>
      </c>
    </row>
    <row r="36" spans="1:5" ht="10.9" customHeight="1" x14ac:dyDescent="0.2">
      <c r="B36" s="9" t="s">
        <v>35</v>
      </c>
      <c r="C36" s="19">
        <v>-0.61</v>
      </c>
      <c r="D36" s="29">
        <v>-0.5</v>
      </c>
      <c r="E36" s="39">
        <v>-0.97</v>
      </c>
    </row>
    <row r="37" spans="1:5" ht="10.9" customHeight="1" x14ac:dyDescent="0.2">
      <c r="B37" s="9" t="s">
        <v>36</v>
      </c>
      <c r="C37" s="19">
        <v>44376.15</v>
      </c>
      <c r="D37" s="29">
        <v>59567.35</v>
      </c>
      <c r="E37" s="39">
        <v>61586</v>
      </c>
    </row>
    <row r="38" spans="1:5" ht="10.9" customHeight="1" x14ac:dyDescent="0.2">
      <c r="B38" s="9" t="s">
        <v>37</v>
      </c>
      <c r="C38" s="19">
        <v>46700.36</v>
      </c>
      <c r="D38" s="29">
        <v>46700.36</v>
      </c>
      <c r="E38" s="39">
        <v>52287.5</v>
      </c>
    </row>
    <row r="39" spans="1:5" ht="10.9" customHeight="1" x14ac:dyDescent="0.2">
      <c r="B39" s="9" t="s">
        <v>38</v>
      </c>
      <c r="C39" s="19">
        <v>3724.36</v>
      </c>
      <c r="D39" s="29">
        <v>71.900000000000006</v>
      </c>
      <c r="E39" s="39">
        <v>0</v>
      </c>
    </row>
    <row r="40" spans="1:5" ht="10.9" customHeight="1" x14ac:dyDescent="0.2">
      <c r="B40" s="9" t="s">
        <v>39</v>
      </c>
      <c r="C40" s="19">
        <v>154.55000000000001</v>
      </c>
      <c r="D40" s="29">
        <v>592.09</v>
      </c>
      <c r="E40" s="39">
        <v>1101.49</v>
      </c>
    </row>
    <row r="41" spans="1:5" ht="10.9" customHeight="1" x14ac:dyDescent="0.2">
      <c r="B41" s="9" t="s">
        <v>40</v>
      </c>
      <c r="C41" s="19">
        <v>0</v>
      </c>
      <c r="D41" s="29">
        <v>0</v>
      </c>
      <c r="E41" s="39">
        <v>1134.24</v>
      </c>
    </row>
    <row r="42" spans="1:5" ht="10.9" customHeight="1" x14ac:dyDescent="0.2">
      <c r="B42" s="9" t="s">
        <v>41</v>
      </c>
      <c r="C42" s="19">
        <v>2791.71</v>
      </c>
      <c r="D42" s="29">
        <v>775.11</v>
      </c>
      <c r="E42" s="39">
        <v>1965.02</v>
      </c>
    </row>
    <row r="43" spans="1:5" ht="10.9" customHeight="1" x14ac:dyDescent="0.2">
      <c r="B43" s="9" t="s">
        <v>42</v>
      </c>
      <c r="C43" s="19">
        <v>0</v>
      </c>
      <c r="D43" s="29">
        <v>628.97</v>
      </c>
      <c r="E43" s="39">
        <v>0</v>
      </c>
    </row>
    <row r="44" spans="1:5" ht="10.9" customHeight="1" x14ac:dyDescent="0.2">
      <c r="B44" s="9" t="s">
        <v>43</v>
      </c>
      <c r="C44" s="19">
        <v>0</v>
      </c>
      <c r="D44" s="29">
        <v>0</v>
      </c>
      <c r="E44" s="39">
        <v>531.28</v>
      </c>
    </row>
    <row r="45" spans="1:5" ht="10.9" customHeight="1" x14ac:dyDescent="0.2">
      <c r="B45" s="9" t="s">
        <v>44</v>
      </c>
      <c r="C45" s="19">
        <v>730.33</v>
      </c>
      <c r="D45" s="29">
        <v>12.5</v>
      </c>
      <c r="E45" s="39">
        <v>49.45</v>
      </c>
    </row>
    <row r="46" spans="1:5" ht="10.9" customHeight="1" x14ac:dyDescent="0.2">
      <c r="B46" s="10" t="s">
        <v>45</v>
      </c>
      <c r="C46" s="20">
        <f>SUM(C32:C45)</f>
        <v>238581.13999999996</v>
      </c>
      <c r="D46" s="30">
        <f>SUM(D32:D45)</f>
        <v>229269.61999999997</v>
      </c>
      <c r="E46" s="40">
        <f>SUM(E32:E45)</f>
        <v>246042.22999999998</v>
      </c>
    </row>
    <row r="47" spans="1:5" ht="10.9" customHeight="1" x14ac:dyDescent="0.2">
      <c r="A47" s="8"/>
      <c r="B47" s="8" t="s">
        <v>46</v>
      </c>
      <c r="C47" s="18"/>
      <c r="D47" s="28"/>
      <c r="E47" s="38"/>
    </row>
    <row r="48" spans="1:5" ht="10.9" customHeight="1" x14ac:dyDescent="0.2">
      <c r="B48" s="9" t="s">
        <v>47</v>
      </c>
      <c r="C48" s="19">
        <v>3849</v>
      </c>
      <c r="D48" s="29">
        <v>3849</v>
      </c>
      <c r="E48" s="39">
        <v>0.72</v>
      </c>
    </row>
    <row r="49" spans="1:5" ht="10.9" customHeight="1" x14ac:dyDescent="0.2">
      <c r="B49" s="9" t="s">
        <v>48</v>
      </c>
      <c r="C49" s="19">
        <v>-9.7200000000000006</v>
      </c>
      <c r="D49" s="29">
        <v>0</v>
      </c>
      <c r="E49" s="39">
        <v>0</v>
      </c>
    </row>
    <row r="50" spans="1:5" ht="10.9" customHeight="1" x14ac:dyDescent="0.2">
      <c r="B50" s="10" t="s">
        <v>49</v>
      </c>
      <c r="C50" s="20">
        <f>SUM(C48:C49)</f>
        <v>3839.28</v>
      </c>
      <c r="D50" s="30">
        <f>SUM(D48:D49)</f>
        <v>3849</v>
      </c>
      <c r="E50" s="40">
        <f>SUM(E48:E49)</f>
        <v>0.72</v>
      </c>
    </row>
    <row r="51" spans="1:5" ht="10.9" customHeight="1" x14ac:dyDescent="0.2">
      <c r="A51" s="10" t="s">
        <v>50</v>
      </c>
      <c r="C51" s="20">
        <f>(0 + (C46 + C50))</f>
        <v>242420.41999999995</v>
      </c>
      <c r="D51" s="30">
        <f>(0 + (D46 + D50))</f>
        <v>233118.61999999997</v>
      </c>
      <c r="E51" s="40">
        <f>(0 + (E46 + E50))</f>
        <v>246042.94999999998</v>
      </c>
    </row>
    <row r="52" spans="1:5" ht="13.35" customHeight="1" x14ac:dyDescent="0.2"/>
    <row r="53" spans="1:5" ht="10.9" customHeight="1" x14ac:dyDescent="0.2">
      <c r="B53" s="11" t="s">
        <v>51</v>
      </c>
      <c r="C53" s="21">
        <f>(C28 - C51)</f>
        <v>5564788.9099999992</v>
      </c>
      <c r="D53" s="31">
        <f>(D28 - D51)</f>
        <v>5583072.4499999993</v>
      </c>
      <c r="E53" s="41">
        <f>(E28 - E51)</f>
        <v>5243265.05</v>
      </c>
    </row>
    <row r="54" spans="1:5" ht="13.35" customHeight="1" x14ac:dyDescent="0.2"/>
    <row r="55" spans="1:5" s="5" customFormat="1" ht="12.2" customHeight="1" x14ac:dyDescent="0.2">
      <c r="A55" s="6" t="s">
        <v>52</v>
      </c>
      <c r="B55" s="6"/>
      <c r="C55" s="17"/>
      <c r="D55" s="27"/>
      <c r="E55" s="37"/>
    </row>
    <row r="56" spans="1:5" ht="10.9" customHeight="1" x14ac:dyDescent="0.2">
      <c r="B56" s="12" t="s">
        <v>53</v>
      </c>
      <c r="C56" s="22">
        <v>5503191.6600000001</v>
      </c>
      <c r="D56" s="32">
        <v>5503191.6600000001</v>
      </c>
      <c r="E56" s="42">
        <v>5248730.45</v>
      </c>
    </row>
    <row r="57" spans="1:5" ht="10.9" customHeight="1" x14ac:dyDescent="0.2">
      <c r="B57" s="9" t="s">
        <v>54</v>
      </c>
      <c r="C57" s="19">
        <v>20509.14</v>
      </c>
      <c r="D57" s="29">
        <v>38792.68</v>
      </c>
      <c r="E57" s="39">
        <v>-46553.51</v>
      </c>
    </row>
    <row r="58" spans="1:5" ht="10.9" customHeight="1" x14ac:dyDescent="0.2">
      <c r="B58" s="9" t="s">
        <v>55</v>
      </c>
      <c r="C58" s="19">
        <v>41088.11</v>
      </c>
      <c r="D58" s="29">
        <v>41088.11</v>
      </c>
      <c r="E58" s="39">
        <v>41088.11</v>
      </c>
    </row>
    <row r="59" spans="1:5" ht="10.9" customHeight="1" x14ac:dyDescent="0.2">
      <c r="A59" s="10" t="s">
        <v>56</v>
      </c>
      <c r="C59" s="20">
        <f>SUM(C56:C58)</f>
        <v>5564788.9100000001</v>
      </c>
      <c r="D59" s="30">
        <f>SUM(D56:D58)</f>
        <v>5583072.4500000002</v>
      </c>
      <c r="E59" s="40">
        <f>SUM(E56:E58)</f>
        <v>5243265.0500000007</v>
      </c>
    </row>
    <row r="60" spans="1:5" ht="13.35" customHeight="1" x14ac:dyDescent="0.2"/>
    <row r="61" spans="1:5" ht="10.9" customHeight="1" x14ac:dyDescent="0.2">
      <c r="B61" s="11" t="s">
        <v>57</v>
      </c>
      <c r="C61" s="21">
        <f>(C17 - C46)</f>
        <v>116558.72999999998</v>
      </c>
      <c r="D61" s="31">
        <f>(D17 - D46)</f>
        <v>58847.360000000015</v>
      </c>
      <c r="E61" s="41">
        <f>(E17 - E46)</f>
        <v>71615.310000000056</v>
      </c>
    </row>
  </sheetData>
  <pageMargins left="0.7" right="0.7" top="0.75" bottom="0.75" header="0.3" footer="0.3"/>
  <pageSetup paperSize="9" scale="9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Libby Crowl</dc:creator>
  <cp:lastModifiedBy>Rebecca Turner</cp:lastModifiedBy>
  <cp:lastPrinted>2026-01-19T02:18:11Z</cp:lastPrinted>
  <dcterms:created xsi:type="dcterms:W3CDTF">2026-01-19T02:17:55Z</dcterms:created>
  <dcterms:modified xsi:type="dcterms:W3CDTF">2026-01-19T02:18:18Z</dcterms:modified>
</cp:coreProperties>
</file>