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mc:AlternateContent xmlns:mc="http://schemas.openxmlformats.org/markup-compatibility/2006">
    <mc:Choice Requires="x15">
      <x15ac:absPath xmlns:x15ac="http://schemas.microsoft.com/office/spreadsheetml/2010/11/ac" url="https://joeandthejuice-my.sharepoint.com/personal/vy_joejuice_com/Documents/REVISED STM/Finalized MB 2.0/"/>
    </mc:Choice>
  </mc:AlternateContent>
  <xr:revisionPtr revIDLastSave="832" documentId="8_{ABC66D96-1AA3-BB4D-96BD-1403C50CE5E7}" xr6:coauthVersionLast="47" xr6:coauthVersionMax="47" xr10:uidLastSave="{D266AB01-CFE0-BB4B-BB55-F92A1959CC7C}"/>
  <bookViews>
    <workbookView xWindow="0" yWindow="740" windowWidth="29400" windowHeight="18380" xr2:uid="{32D58721-2FDF-A840-80E7-BA2338DFCFDC}"/>
  </bookViews>
  <sheets>
    <sheet name="STM ADMIN SCHEDULE" sheetId="36" r:id="rId1"/>
    <sheet name="TASK &amp; ROUTINE OVERVIEW" sheetId="34" r:id="rId2"/>
    <sheet name="TEAM PERFORMANCE OVERVIEW" sheetId="35" r:id="rId3"/>
    <sheet name="Task &amp; Time Allocation Tool" sheetId="19" state="hidden" r:id="rId4"/>
    <sheet name="JUICER TALKS TEMPLATE" sheetId="31" r:id="rId5"/>
    <sheet name="STORE IMPROVEMENT PLAN" sheetId="38" r:id="rId6"/>
    <sheet name="LIB" sheetId="37" r:id="rId7"/>
    <sheet name="Application of the Skills" sheetId="14" state="hidden" r:id="rId8"/>
    <sheet name="RM &amp; GM Follow Up" sheetId="22" state="hidden" r:id="rId9"/>
    <sheet name="Job Interview Guide" sheetId="20" state="hidden" r:id="rId10"/>
    <sheet name="GUIDE" sheetId="21" r:id="rId11"/>
  </sheets>
  <definedNames>
    <definedName name="_xlnm.Print_Area" localSheetId="0">'STM ADMIN SCHEDULE'!$D$3:$K$24</definedName>
    <definedName name="Statu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8" i="35" l="1"/>
  <c r="D65" i="35"/>
  <c r="J63" i="35"/>
  <c r="J62" i="35"/>
  <c r="J61" i="35"/>
  <c r="J60" i="35"/>
  <c r="J59" i="35"/>
  <c r="J58" i="35"/>
  <c r="J57" i="35"/>
  <c r="J56" i="35"/>
  <c r="J55" i="35"/>
  <c r="J54" i="35"/>
  <c r="J53" i="35"/>
  <c r="J52" i="35"/>
  <c r="J51" i="35"/>
  <c r="J50" i="35"/>
  <c r="J49" i="35"/>
  <c r="J48" i="35"/>
  <c r="J47" i="35"/>
  <c r="J46" i="35"/>
  <c r="J45" i="35"/>
  <c r="J44" i="35"/>
  <c r="J43" i="35"/>
  <c r="J42" i="35"/>
  <c r="J41" i="35"/>
  <c r="J40" i="35"/>
  <c r="J39" i="35"/>
  <c r="J38" i="35"/>
  <c r="J37" i="35"/>
  <c r="J36" i="35"/>
  <c r="J35" i="35"/>
  <c r="J34" i="35"/>
  <c r="J33" i="35"/>
  <c r="J32" i="35"/>
  <c r="J31" i="35"/>
  <c r="J30" i="35"/>
  <c r="J29" i="35"/>
  <c r="J28" i="35"/>
  <c r="J27" i="35"/>
  <c r="J26" i="35"/>
  <c r="J25" i="35"/>
  <c r="J24" i="35"/>
  <c r="J23" i="35"/>
  <c r="J22" i="35"/>
  <c r="J21" i="35"/>
  <c r="J20" i="35"/>
  <c r="J19" i="35"/>
  <c r="J18" i="35"/>
  <c r="J17" i="35"/>
  <c r="J16" i="35"/>
  <c r="J15" i="35"/>
  <c r="J14" i="35"/>
  <c r="N14" i="35" s="1"/>
  <c r="J13" i="35"/>
  <c r="J12" i="35"/>
  <c r="J11" i="35"/>
  <c r="F58" i="35"/>
  <c r="F57" i="35"/>
  <c r="F56" i="35"/>
  <c r="F55" i="35"/>
  <c r="F54" i="35"/>
  <c r="F53" i="35"/>
  <c r="F52" i="35"/>
  <c r="F51" i="35"/>
  <c r="F50" i="35"/>
  <c r="F49" i="35"/>
  <c r="F48" i="35"/>
  <c r="F47" i="35"/>
  <c r="F46" i="35"/>
  <c r="F45" i="35"/>
  <c r="F44" i="35"/>
  <c r="J8" i="35"/>
  <c r="J9" i="35"/>
  <c r="N9" i="35" s="1"/>
  <c r="J10" i="35"/>
  <c r="J7" i="35"/>
  <c r="J6" i="35"/>
  <c r="R4" i="37"/>
  <c r="D71" i="35"/>
  <c r="D73" i="35" s="1"/>
  <c r="D74" i="35" s="1"/>
  <c r="R5" i="37" l="1"/>
  <c r="N11" i="35"/>
  <c r="R6" i="37" l="1"/>
  <c r="N15" i="35"/>
  <c r="D3" i="36"/>
  <c r="E84" i="35"/>
  <c r="E83" i="35"/>
  <c r="E82" i="35"/>
  <c r="E81" i="35"/>
  <c r="E80" i="35"/>
  <c r="J73" i="35"/>
  <c r="J74" i="35" s="1"/>
  <c r="F38" i="35"/>
  <c r="F37" i="35"/>
  <c r="F36" i="35"/>
  <c r="F35" i="35"/>
  <c r="F34" i="35"/>
  <c r="F33" i="35"/>
  <c r="F32" i="35"/>
  <c r="F31" i="35"/>
  <c r="F30" i="35"/>
  <c r="F29" i="35"/>
  <c r="F28" i="35"/>
  <c r="F27" i="35"/>
  <c r="F26" i="35"/>
  <c r="F25" i="35"/>
  <c r="F24" i="35"/>
  <c r="F23" i="35"/>
  <c r="F22" i="35"/>
  <c r="F21" i="35"/>
  <c r="F20" i="35"/>
  <c r="F19" i="35"/>
  <c r="F18" i="35"/>
  <c r="F17" i="35"/>
  <c r="F16" i="35"/>
  <c r="F15" i="35"/>
  <c r="F14" i="35"/>
  <c r="F13" i="35"/>
  <c r="F12" i="35"/>
  <c r="F11" i="35"/>
  <c r="F10" i="35"/>
  <c r="F7" i="35"/>
  <c r="F6" i="35"/>
  <c r="R7" i="37" l="1"/>
  <c r="D67" i="35"/>
  <c r="R8" i="37" l="1"/>
  <c r="R9" i="37" l="1"/>
  <c r="R10" i="37" l="1"/>
  <c r="R11" i="37" l="1"/>
  <c r="N10" i="35"/>
  <c r="N19" i="35"/>
  <c r="N12" i="35" l="1"/>
  <c r="R12" i="37"/>
  <c r="R13" i="37" s="1"/>
  <c r="R14" i="37" s="1"/>
  <c r="R15" i="37" s="1"/>
  <c r="R16" i="37" s="1"/>
  <c r="R17" i="37" s="1"/>
  <c r="R18" i="37" s="1"/>
  <c r="R19" i="37" s="1"/>
  <c r="R20" i="37" s="1"/>
  <c r="R21" i="37" s="1"/>
  <c r="R22" i="37" s="1"/>
  <c r="R23" i="37" s="1"/>
  <c r="R24" i="37" s="1"/>
  <c r="R25" i="37" s="1"/>
  <c r="R26" i="37" s="1"/>
  <c r="R27" i="37" s="1"/>
  <c r="R28" i="37" s="1"/>
  <c r="R29" i="37" s="1"/>
  <c r="R30" i="37" s="1"/>
  <c r="R31" i="37" s="1"/>
  <c r="R32" i="37" s="1"/>
  <c r="R33" i="37" s="1"/>
  <c r="R34" i="37" s="1"/>
  <c r="R35" i="37" s="1"/>
  <c r="R36" i="37" s="1"/>
  <c r="R37" i="37" s="1"/>
  <c r="R38" i="37" s="1"/>
  <c r="R39" i="37" s="1"/>
  <c r="R40" i="37" s="1"/>
  <c r="R41" i="37" s="1"/>
  <c r="R42" i="37" s="1"/>
  <c r="R43" i="37" s="1"/>
  <c r="R44" i="37" s="1"/>
  <c r="R45" i="37" s="1"/>
  <c r="R46" i="37" s="1"/>
  <c r="R47" i="37" s="1"/>
  <c r="R48" i="37" s="1"/>
  <c r="R49" i="37" s="1"/>
  <c r="R50" i="37" s="1"/>
  <c r="R51" i="37" s="1"/>
  <c r="R52" i="37" s="1"/>
  <c r="R53" i="37" s="1"/>
  <c r="R54" i="37" s="1"/>
  <c r="R55" i="37" s="1"/>
  <c r="R56" i="37" s="1"/>
  <c r="R57" i="37" s="1"/>
  <c r="R58" i="37" s="1"/>
  <c r="R59" i="37" s="1"/>
  <c r="R60" i="37" s="1"/>
  <c r="R61" i="37" s="1"/>
  <c r="R62" i="37" s="1"/>
  <c r="R63" i="37" s="1"/>
  <c r="R64" i="37" s="1"/>
  <c r="R65" i="37" s="1"/>
  <c r="R66" i="37" s="1"/>
  <c r="R67" i="37" s="1"/>
  <c r="R68" i="37" s="1"/>
  <c r="R69" i="37" s="1"/>
  <c r="R70" i="37" s="1"/>
  <c r="R71" i="37" s="1"/>
  <c r="R72" i="37" s="1"/>
  <c r="R73" i="37" s="1"/>
  <c r="R74" i="37" s="1"/>
  <c r="R75" i="37" s="1"/>
  <c r="R76" i="37" s="1"/>
  <c r="R77" i="37" s="1"/>
  <c r="R78" i="37" s="1"/>
  <c r="R79" i="37" s="1"/>
  <c r="R80" i="37" s="1"/>
  <c r="R81" i="37" s="1"/>
  <c r="R82" i="37" s="1"/>
  <c r="R83" i="37" s="1"/>
  <c r="R84" i="37" s="1"/>
  <c r="R85" i="37" s="1"/>
  <c r="R86" i="37" s="1"/>
  <c r="R87" i="37" s="1"/>
  <c r="R88" i="37" s="1"/>
  <c r="R89" i="37" s="1"/>
  <c r="R90" i="37" s="1"/>
  <c r="R91" i="37" s="1"/>
  <c r="R92" i="37" s="1"/>
  <c r="R93" i="37" s="1"/>
  <c r="R94" i="37" s="1"/>
  <c r="R95" i="37" s="1"/>
  <c r="R96" i="37" s="1"/>
  <c r="R97" i="37" s="1"/>
  <c r="R98" i="37" s="1"/>
  <c r="R99" i="37" s="1"/>
  <c r="R100" i="37" s="1"/>
  <c r="R101" i="37" s="1"/>
  <c r="R102" i="37" s="1"/>
  <c r="N30" i="35" s="1"/>
  <c r="N58" i="35" l="1"/>
  <c r="N17" i="35"/>
  <c r="N44" i="35"/>
  <c r="N8" i="35"/>
  <c r="N31" i="35"/>
  <c r="N43" i="35"/>
  <c r="N39" i="35"/>
  <c r="N48" i="35"/>
  <c r="N34" i="35"/>
  <c r="N32" i="35"/>
  <c r="N26" i="35"/>
  <c r="N20" i="35"/>
  <c r="N23" i="35"/>
  <c r="N60" i="35"/>
  <c r="N55" i="35"/>
  <c r="N61" i="35"/>
  <c r="N7" i="35"/>
  <c r="N62" i="35"/>
  <c r="N46" i="35"/>
  <c r="N21" i="35"/>
  <c r="N24" i="35"/>
  <c r="N42" i="35"/>
  <c r="N56" i="35"/>
  <c r="N52" i="35"/>
  <c r="N37" i="35"/>
  <c r="N45" i="35"/>
  <c r="N18" i="35"/>
  <c r="N38" i="35"/>
  <c r="N59" i="35"/>
  <c r="N25" i="35"/>
  <c r="N49" i="35"/>
  <c r="N28" i="35"/>
  <c r="N16" i="35"/>
  <c r="N41" i="35"/>
  <c r="N53" i="35"/>
  <c r="N50" i="35"/>
  <c r="N36" i="35"/>
  <c r="N51" i="35"/>
  <c r="N35" i="35"/>
  <c r="N27" i="35"/>
  <c r="N40" i="35"/>
  <c r="N57" i="35"/>
  <c r="N33" i="35"/>
  <c r="N47" i="35"/>
  <c r="N13" i="35"/>
  <c r="N29" i="35"/>
  <c r="N63" i="35"/>
  <c r="N54" i="35"/>
  <c r="N22" i="35"/>
  <c r="N6" i="35"/>
  <c r="D66" i="35" s="1"/>
</calcChain>
</file>

<file path=xl/sharedStrings.xml><?xml version="1.0" encoding="utf-8"?>
<sst xmlns="http://schemas.openxmlformats.org/spreadsheetml/2006/main" count="859" uniqueCount="493">
  <si>
    <t xml:space="preserve">Choose Store </t>
  </si>
  <si>
    <t>UTC - Westfield [San Diego]</t>
  </si>
  <si>
    <t>WEEK 1</t>
  </si>
  <si>
    <t>Mon</t>
  </si>
  <si>
    <t>Tue</t>
  </si>
  <si>
    <t>Wed</t>
  </si>
  <si>
    <t>Thu</t>
  </si>
  <si>
    <t>Fri</t>
  </si>
  <si>
    <t>Sat</t>
  </si>
  <si>
    <t>Sun</t>
  </si>
  <si>
    <t>Morning</t>
  </si>
  <si>
    <t>Update Team Performance Overview (Weekly)</t>
  </si>
  <si>
    <t>Mid Day</t>
  </si>
  <si>
    <t>Evening</t>
  </si>
  <si>
    <t>WEEK 2</t>
  </si>
  <si>
    <t>WEEK 3</t>
  </si>
  <si>
    <t>WEEK 4</t>
  </si>
  <si>
    <t xml:space="preserve">       MONEYBALL 2.0 MANAGER TASK &amp; ROUTINE OVERVIEW</t>
  </si>
  <si>
    <t>#</t>
  </si>
  <si>
    <t>MODULE</t>
  </si>
  <si>
    <t>RESPONSIBILITY</t>
  </si>
  <si>
    <t>TASK</t>
  </si>
  <si>
    <t>ROUTINE</t>
  </si>
  <si>
    <t>TOOLS &amp; REPORTS</t>
  </si>
  <si>
    <t>MAIN KPIs</t>
  </si>
  <si>
    <t>Virtue-based leadership</t>
  </si>
  <si>
    <t>Creation of the optimal store shiftplan by distributing allocated template hours, while using local store and area knowlegde to opitmize planning.</t>
  </si>
  <si>
    <t>Lead and develop your team in alignment with your own and company virtues</t>
  </si>
  <si>
    <t>Daily - Lead virtue-based</t>
  </si>
  <si>
    <t>The Two-Step Approach</t>
  </si>
  <si>
    <t>Employee Turnover %
Pipeline %</t>
  </si>
  <si>
    <t>Food &amp; Bar Safety &amp; Store Maintenance</t>
  </si>
  <si>
    <t>Ensure the store structures and regulations are followed at all times by training, leading and following up on team.</t>
  </si>
  <si>
    <t>Utilizing the RiskProofs Monitoring system to accomodate Pink Standard in store
Utilize ServiceChannel on all potential issues in store</t>
  </si>
  <si>
    <t>Daily - Checklist and defects completion 
Weekly - Folllow up on active workorders on ServiceChannel</t>
  </si>
  <si>
    <t>Riskproof System
ServiceChannel</t>
  </si>
  <si>
    <t>95% task completion rate
DOC from P&amp;L</t>
  </si>
  <si>
    <t>Supply Chain 
Management</t>
  </si>
  <si>
    <t>Creation of optimal supply chain store structures to optimize COGS through updating ideals, waste management and optimal stock handling procedures.</t>
  </si>
  <si>
    <t>Utilizing COGS reporting and inventory control reports to follow up on team performance within the area.</t>
  </si>
  <si>
    <t>Daily - IMS Product Making
Weekly - Counts &amp; Deliveries
Weekly - Waste &amp; Availability Report</t>
  </si>
  <si>
    <t>Count &amp; Waste Ladder
COGS report
Inventory Control Reports</t>
  </si>
  <si>
    <t>COGS Report
Waste %
Product availability %</t>
  </si>
  <si>
    <t xml:space="preserve">Shiftplanning </t>
  </si>
  <si>
    <t>Timely creation of shiftplan and adjustments to accomodate the needs of the store's performance</t>
  </si>
  <si>
    <t>Weekly - Sensible adjustments
Monthly - Template completion &amp; Optimal scheduling</t>
  </si>
  <si>
    <t>WP2 Shiftplanning
Shitplanning Report
Salary Controller</t>
  </si>
  <si>
    <t>Salary %
Productivity
Wait Time (AWT/CWT)</t>
  </si>
  <si>
    <t>Recruitment &amp; Onboarding</t>
  </si>
  <si>
    <t>Selection of the right candidate for the job and the team.</t>
  </si>
  <si>
    <t xml:space="preserve">Use the Team Performance Overview to timely allocate and request the need of new hirings. Futhermore use the Recruitment Tools to execute selection processes.
Plan, and utilize the Pre- and Onboarding structure and process when new employees are starting in the team </t>
  </si>
  <si>
    <t>Weekly - Update Team Performance Overview
Weekly - Touch Base Meetings
Weekly - N4W Request</t>
  </si>
  <si>
    <t>Recruitment Guideline
Onboarding Guideline</t>
  </si>
  <si>
    <t>Tenure
Employee Turnover %
Employee Engagement Score 0-3 Months</t>
  </si>
  <si>
    <t>Critical Thinking</t>
  </si>
  <si>
    <t>Improve the Guest Experience by optimizing DCWF and overall store stuctures.</t>
  </si>
  <si>
    <t>Identify performance gaps and implement an action plan</t>
  </si>
  <si>
    <t>Weekly - Observations and Action Points</t>
  </si>
  <si>
    <t>4-Step Journey</t>
  </si>
  <si>
    <t>Store Check Score</t>
  </si>
  <si>
    <t>Strategic Thinking</t>
  </si>
  <si>
    <t>Creation of smart action plans to optimize overall store performance.</t>
  </si>
  <si>
    <t>Utilize WORS &amp; MORS template to improve weekly and monthly store performance</t>
  </si>
  <si>
    <t>Weekly - WORS preperation &amp; execution
Monthly - MORS preperation &amp; execution</t>
  </si>
  <si>
    <t>STM Toolbox
WORS &amp; MORS template</t>
  </si>
  <si>
    <t>Store P&amp;L</t>
  </si>
  <si>
    <t>Back to Basics</t>
  </si>
  <si>
    <t>Systamatic identification and development of employees to create an optimal talent pipeline.</t>
  </si>
  <si>
    <t>Follow 5 Step Approach when integrating in to new Store</t>
  </si>
  <si>
    <t>Monthly - 5 Step Approach</t>
  </si>
  <si>
    <t>The Ripple Effect
STM's 5 Step Approach</t>
  </si>
  <si>
    <t>Disciplinary Actions</t>
  </si>
  <si>
    <t>Carry out disciplinary actions; verbal-, written warnings, and terminations in a compliant and people-centric manner.</t>
  </si>
  <si>
    <t>Being consistent, fair, and structured in the usage of the disciplinary action framework when needed</t>
  </si>
  <si>
    <t>Daily, weekly, monthly - Follow procedure</t>
  </si>
  <si>
    <t>Jotform
Online Courses</t>
  </si>
  <si>
    <t>Employee Turnover %</t>
  </si>
  <si>
    <t>Brand Behavior Leadership &amp; Torch Bearer</t>
  </si>
  <si>
    <t>Establish a store culture with focus on coaching, mentoring and following up on team to create a unique and ambient guest expeirence.</t>
  </si>
  <si>
    <t>Provide feedback to employees before, under and after each guest interaction and establish psycological safety at work, so everyone provides feedback to each other
Utilize the Juicer App to create engagement and promote social events.</t>
  </si>
  <si>
    <t>Daily - Purple &amp; Yellow Feedback to team members
Weekly - Post on Juicer App
Monthly - 1:1 Pink Development Talks</t>
  </si>
  <si>
    <t>Purple Talk
Yellow Talk
Pink Talk
Juicer App</t>
  </si>
  <si>
    <t>Complaints %
Employee Engagement Score</t>
  </si>
  <si>
    <t>Store Performance &amp; Reporting</t>
  </si>
  <si>
    <t>Utilize Reports to find performance gaps and create actions to imrpove overall Store Performance</t>
  </si>
  <si>
    <t>Weekly - Follow up on relevant Reports</t>
  </si>
  <si>
    <t xml:space="preserve">WP2 Reports
Reports received through email
</t>
  </si>
  <si>
    <t>All of the Above</t>
  </si>
  <si>
    <t xml:space="preserve">TEAM PERFORMANCE OVERVIEW </t>
  </si>
  <si>
    <t>FT Hours</t>
  </si>
  <si>
    <t>PT FLEX Hours</t>
  </si>
  <si>
    <t>PT Hours</t>
  </si>
  <si>
    <t>Part Time</t>
  </si>
  <si>
    <t>Full Time</t>
  </si>
  <si>
    <t>Full Name</t>
  </si>
  <si>
    <t>Start Date (DD/MM/YYYY)</t>
  </si>
  <si>
    <t>Tenure in months</t>
  </si>
  <si>
    <t>FT/PT/FLEX</t>
  </si>
  <si>
    <t>Operational skills</t>
  </si>
  <si>
    <t>People skills</t>
  </si>
  <si>
    <t>Score</t>
  </si>
  <si>
    <t>Comments</t>
  </si>
  <si>
    <t>Action Points</t>
  </si>
  <si>
    <t>Pipeline Status</t>
  </si>
  <si>
    <t>Part Time Flex</t>
  </si>
  <si>
    <t>STORE MANAGERS</t>
  </si>
  <si>
    <t>Martin Army</t>
  </si>
  <si>
    <t>LEVEL</t>
  </si>
  <si>
    <t>PERFORMANCE</t>
  </si>
  <si>
    <t>ZEYNEP</t>
  </si>
  <si>
    <t>80-100</t>
  </si>
  <si>
    <t>PIPELINE</t>
  </si>
  <si>
    <t>60-79</t>
  </si>
  <si>
    <t>PERFORMING</t>
  </si>
  <si>
    <t>40-59</t>
  </si>
  <si>
    <t>STABLE</t>
  </si>
  <si>
    <t>0-39</t>
  </si>
  <si>
    <t>CRITICAL</t>
  </si>
  <si>
    <t>ASSISTANT STORE MANAGERS</t>
  </si>
  <si>
    <t>DESCRIPTION</t>
  </si>
  <si>
    <t>DEFINITION</t>
  </si>
  <si>
    <t>OUTSTANDING</t>
  </si>
  <si>
    <t>Exceptional skilled and mastery; consistently exceeds expectations and sets benchmarks</t>
  </si>
  <si>
    <t>EXCELLENT</t>
  </si>
  <si>
    <t>Delivers high-quality with strong problem-solving and adaptability</t>
  </si>
  <si>
    <t>GREAT</t>
  </si>
  <si>
    <t>Exceeds expectations; handles advanced tasks with minimal oversight</t>
  </si>
  <si>
    <t>SHIFT SUPERVISORS</t>
  </si>
  <si>
    <t>AVERAGE JOE</t>
  </si>
  <si>
    <t>Competent and reliable for standard tasks; lacks standout qualities</t>
  </si>
  <si>
    <t>BELOW AVERAGE</t>
  </si>
  <si>
    <t>Adequate in familiar tasks but struggles with complex scenarios</t>
  </si>
  <si>
    <t>LIMITED</t>
  </si>
  <si>
    <t>Handles simple tasks but struggles with anything beyond basic</t>
  </si>
  <si>
    <t xml:space="preserve">LOW </t>
  </si>
  <si>
    <t>Shows some ability but needs significant assistance</t>
  </si>
  <si>
    <t>VERY LOW</t>
  </si>
  <si>
    <t>Rudimentary knowledge; lacks consistency and requires support</t>
  </si>
  <si>
    <t>UNSKILLFUL</t>
  </si>
  <si>
    <t>Limited understanding; frequently makes errors and needs supervision</t>
  </si>
  <si>
    <t>JUST STARTED</t>
  </si>
  <si>
    <t>Minimal experience; requires guidance to develop foundational skills</t>
  </si>
  <si>
    <t>JUICERS</t>
  </si>
  <si>
    <t>TENURE OVERVIEW</t>
  </si>
  <si>
    <t>12+</t>
  </si>
  <si>
    <t>GREEN</t>
  </si>
  <si>
    <t>7-11</t>
  </si>
  <si>
    <t>YELLOW</t>
  </si>
  <si>
    <t>0-6</t>
  </si>
  <si>
    <t>RED</t>
  </si>
  <si>
    <t>TRAINEES</t>
  </si>
  <si>
    <t>Trainee %</t>
  </si>
  <si>
    <t>Pipeline %</t>
  </si>
  <si>
    <t>Avg. Tenure</t>
  </si>
  <si>
    <t>Total Employees</t>
  </si>
  <si>
    <t>MONTHLY STAFFING HOURS</t>
  </si>
  <si>
    <t>(INSERT UPCOMING MONTH - TEMPLATE HOURS)</t>
  </si>
  <si>
    <t>(INSERT TWO MONTHS AHEAD - TEMPLATE HOURS)</t>
  </si>
  <si>
    <t>TEMPLATE HOURS AVAILABLE</t>
  </si>
  <si>
    <t>DIFFERENCE 
IN HOURS</t>
  </si>
  <si>
    <t>DIFFERENCE IN FTE</t>
  </si>
  <si>
    <t>TOTAL BM</t>
  </si>
  <si>
    <t>TOTAL SM JR</t>
  </si>
  <si>
    <t>TOTAL SM PR</t>
  </si>
  <si>
    <t>TOTAL JQ</t>
  </si>
  <si>
    <t>TOTAL JQ 0-0</t>
  </si>
  <si>
    <t>Weekly Task Overview</t>
  </si>
  <si>
    <t>Tier 1 
Unicorn Stores 
100% (40 hours) Off-BTC</t>
  </si>
  <si>
    <t>Tier 2 
High Performance Stores
50% (20 hours) Off-BTC</t>
  </si>
  <si>
    <t>Tier 3
Mid Performance Stores
20% (8 hours) Off-BTC</t>
  </si>
  <si>
    <t>Task</t>
  </si>
  <si>
    <t>Time</t>
  </si>
  <si>
    <t>Daily</t>
  </si>
  <si>
    <t>•Follow food safety &amp; inspection service requirements</t>
  </si>
  <si>
    <t>7 Hours</t>
  </si>
  <si>
    <t>3.5 hours</t>
  </si>
  <si>
    <t>1 hour</t>
  </si>
  <si>
    <t>•BTC area audit: food safety, cleaning, DOC, and stock</t>
  </si>
  <si>
    <t>•Customer area audit: cleaning, and inventory</t>
  </si>
  <si>
    <t>3 Hours</t>
  </si>
  <si>
    <t>1.5 hours</t>
  </si>
  <si>
    <t>45 min</t>
  </si>
  <si>
    <t>•Employee One-on-Ones: 5 min daily, 30 min weekly</t>
  </si>
  <si>
    <t xml:space="preserve">•Employee One-on-Ones: 5 min daily, 30 min bi-weekly </t>
  </si>
  <si>
    <t xml:space="preserve">•Employee One-on-Ones: 30 min monthly </t>
  </si>
  <si>
    <t>1.5 hour</t>
  </si>
  <si>
    <t xml:space="preserve">•Employee engagement: Monthly Engagement IMS </t>
  </si>
  <si>
    <t>30 Min</t>
  </si>
  <si>
    <t>•Employee engagement: Quarterly Engagement IMS</t>
  </si>
  <si>
    <t>15 Min</t>
  </si>
  <si>
    <t>•Employee on- and off-boarding</t>
  </si>
  <si>
    <t>15 min</t>
  </si>
  <si>
    <t>4 hours</t>
  </si>
  <si>
    <t>2 hours</t>
  </si>
  <si>
    <t>•Participate in final job interviews</t>
  </si>
  <si>
    <t>30 min</t>
  </si>
  <si>
    <t>•Host job interviews</t>
  </si>
  <si>
    <t xml:space="preserve">•Host job interviews </t>
  </si>
  <si>
    <t>1 hours</t>
  </si>
  <si>
    <t>•Monthly team meeting: Circle of Ops. Excellence</t>
  </si>
  <si>
    <t>•Talent pipeline: Update monthly pipeline overview</t>
  </si>
  <si>
    <t>40 Min</t>
  </si>
  <si>
    <t>20 Min</t>
  </si>
  <si>
    <t>40 MIn</t>
  </si>
  <si>
    <t>•Product quality: Ideal IMS auditing</t>
  </si>
  <si>
    <t>•Product speed: Optimal waiting time</t>
  </si>
  <si>
    <t>•Guest service: Brand behavior feedback &amp; follow up</t>
  </si>
  <si>
    <t>•Guest complaints: Analyze report and re-train team</t>
  </si>
  <si>
    <t>1 Hour</t>
  </si>
  <si>
    <t>•Waste &amp; stock control: Ensure optimal stock metrics</t>
  </si>
  <si>
    <t>•Waste &amp; stock control: Ensure optimal minimums</t>
  </si>
  <si>
    <t>•Store audit: Minimum 95% score</t>
  </si>
  <si>
    <t>•Store audit: Minimum 90% score</t>
  </si>
  <si>
    <t>•Store audit: Minimum 85% score</t>
  </si>
  <si>
    <t>•Shiftplanning: 100% assigned hours and 70% optimal hours</t>
  </si>
  <si>
    <t>1.5 Hours</t>
  </si>
  <si>
    <t>•Shiftplanning: 100% assigned hours and 65% optimal hours</t>
  </si>
  <si>
    <t>45 Min</t>
  </si>
  <si>
    <t>•Shiftplanning: 100% assigned hours and 60% optimal hours</t>
  </si>
  <si>
    <t>•Employee engagement: Above true benchmark score</t>
  </si>
  <si>
    <t>25 Min</t>
  </si>
  <si>
    <t>•Employee engagement: Minimum at true benchmark score</t>
  </si>
  <si>
    <t>10 Min</t>
  </si>
  <si>
    <t>•Training: 100% training completion rate</t>
  </si>
  <si>
    <t>10 min</t>
  </si>
  <si>
    <t xml:space="preserve">•Employee turnover: Below market average </t>
  </si>
  <si>
    <t>•Employee turnover: Maximum on market average</t>
  </si>
  <si>
    <t>•Guest complaints: On or lower than target</t>
  </si>
  <si>
    <t>•Sales performance: Minimum on monthly sales target</t>
  </si>
  <si>
    <t>10 MIn</t>
  </si>
  <si>
    <t>•Sales performance: On or above monthly sales target</t>
  </si>
  <si>
    <t>Total</t>
  </si>
  <si>
    <t>40 hours/week</t>
  </si>
  <si>
    <t>20 hours/week</t>
  </si>
  <si>
    <t>8 hours/week</t>
  </si>
  <si>
    <t>PINK TALK TEMPLATE</t>
  </si>
  <si>
    <t>Area</t>
  </si>
  <si>
    <t>Tasks</t>
  </si>
  <si>
    <t>Notes</t>
  </si>
  <si>
    <t>Setting the scene</t>
  </si>
  <si>
    <t>Intro</t>
  </si>
  <si>
    <r>
      <t xml:space="preserve">Ask the employee open questions 
How are you doing? – overall? - as part of the team? - in the job?
</t>
    </r>
    <r>
      <rPr>
        <i/>
        <sz val="12"/>
        <color rgb="FF000000"/>
        <rFont val="Roboto"/>
      </rPr>
      <t>Set the scene by explaining the purpose of the Juicer talk: The Juicer Talk is to support your learning and development the best possible way through an open an actionable conversation</t>
    </r>
  </si>
  <si>
    <t>Progress since 
last talk</t>
  </si>
  <si>
    <t xml:space="preserve">How have you done on the objective since our last Juicer Talk?
+ RECOGNIZE by agreeing and adding your own prepared observations </t>
  </si>
  <si>
    <t>Objective</t>
  </si>
  <si>
    <t>What do you want learn or become?</t>
  </si>
  <si>
    <t>Develop and Recognize skills</t>
  </si>
  <si>
    <t>People
Skills</t>
  </si>
  <si>
    <r>
      <t xml:space="preserve">What do you see as your current strong people skiIls? _x000B_
+ RECOGNIZE by agreeing and adding your own prepared observations
What people skills would you like to improve? _x000B_(add your own prepared observations if neccesary)
</t>
    </r>
    <r>
      <rPr>
        <i/>
        <sz val="12"/>
        <color rgb="FF000000"/>
        <rFont val="Roboto"/>
      </rPr>
      <t xml:space="preserve">
People skills are defined as skills that influence the ability to work with or talk to other people in an effective and friendly way that improves operational excellence.</t>
    </r>
  </si>
  <si>
    <t>Operational
Skills</t>
  </si>
  <si>
    <r>
      <t xml:space="preserve">What do you see as your current strong operational skiIls? 
+ RECOGNIZE by agreeing and adding your own prepared observations
What operational skills would you like to improve? _x000B_(add your own prepared observations if neccesary)
</t>
    </r>
    <r>
      <rPr>
        <sz val="12"/>
        <color rgb="FF000000"/>
        <rFont val="Roboto"/>
      </rPr>
      <t xml:space="preserve">
</t>
    </r>
    <r>
      <rPr>
        <i/>
        <sz val="12"/>
        <color rgb="FF000000"/>
        <rFont val="Roboto"/>
      </rPr>
      <t>Operational skills are defined as skills that focus on executing the operational tasks expected from you.</t>
    </r>
  </si>
  <si>
    <t>Anchor</t>
  </si>
  <si>
    <t xml:space="preserve">Actions </t>
  </si>
  <si>
    <t>What 1-3 actions do you want to take to develop operational and people skills? 
+ RECOGNIZE by agreeing and adding your own prepared observations</t>
  </si>
  <si>
    <t>Criteria</t>
  </si>
  <si>
    <t>How will you know when you have achieved what you want to learn or become?</t>
  </si>
  <si>
    <t>Support</t>
  </si>
  <si>
    <t>Where can you get support?
What do you need from me?</t>
  </si>
  <si>
    <t>Sum Up</t>
  </si>
  <si>
    <t>Sum up on all meeting points and agree on date and time for next Juicer Talk</t>
  </si>
  <si>
    <t>Next step</t>
  </si>
  <si>
    <t>Insert Operational and people skill actions into Team Performance Overview and save a copy of the Juicer Talk notes</t>
  </si>
  <si>
    <t>&lt;-- Click on the "+" left to access inspiration to specific questions around people skills and operational skills</t>
  </si>
  <si>
    <t>INSPIRATION TO SELECTION OF QUESTIONS</t>
  </si>
  <si>
    <t>MB</t>
  </si>
  <si>
    <t>OPERATIONAL SKILLS</t>
  </si>
  <si>
    <t xml:space="preserve">PEOPLE SKILLS </t>
  </si>
  <si>
    <t>BM</t>
  </si>
  <si>
    <r>
      <rPr>
        <b/>
        <sz val="12"/>
        <color rgb="FF000000"/>
        <rFont val="Roboto"/>
      </rPr>
      <t>1. Shift Planning Expert</t>
    </r>
    <r>
      <rPr>
        <sz val="12"/>
        <color rgb="FF000000"/>
        <rFont val="Roboto"/>
      </rPr>
      <t xml:space="preserve">
- How does our shiftplan look, any need for extra attention?
- How does our team positioning look. 
- Do we need any extra employees in the future. 
</t>
    </r>
    <r>
      <rPr>
        <b/>
        <sz val="12"/>
        <color rgb="FF000000"/>
        <rFont val="Roboto"/>
      </rPr>
      <t>2. Daily Concept Workflow Expert</t>
    </r>
    <r>
      <rPr>
        <sz val="12"/>
        <color rgb="FF000000"/>
        <rFont val="Roboto"/>
      </rPr>
      <t xml:space="preserve">
- Do we create operational excelence throughout the day?
- Any focus point during the day - Morning to evening?
- How do you feel your team is perfoming?
</t>
    </r>
    <r>
      <rPr>
        <b/>
        <sz val="12"/>
        <color rgb="FF000000"/>
        <rFont val="Roboto"/>
      </rPr>
      <t xml:space="preserve">3. Training &amp; Communication Expert
</t>
    </r>
    <r>
      <rPr>
        <sz val="12"/>
        <color rgb="FF000000"/>
        <rFont val="Roboto"/>
      </rPr>
      <t xml:space="preserve">- Are your managers fully trained and up to date?
- Do your do any juicer talks and are you confident about it?
- How often do you follow up on your managers?
- any issues with training or communication throughout your team?
- Do we deliver on our standards and sending products back if necesary?
- How is your skills when it come to keep the stations in sync?z
</t>
    </r>
  </si>
  <si>
    <r>
      <t xml:space="preserve">1. POSITIVE ATTITUDE
</t>
    </r>
    <r>
      <rPr>
        <sz val="12"/>
        <color rgb="FF000000"/>
        <rFont val="Roboto"/>
      </rPr>
      <t xml:space="preserve">To what extend the employee is having a positive attitude towards situations, interactions, and themself. Employees with positive attitude remain hopeful and see the best even in difficult and stressfull situations and promote a positive culture and work environment.
</t>
    </r>
    <r>
      <rPr>
        <b/>
        <sz val="12"/>
        <color rgb="FF000000"/>
        <rFont val="Roboto"/>
      </rPr>
      <t>-</t>
    </r>
    <r>
      <rPr>
        <sz val="12"/>
        <color rgb="FF000000"/>
        <rFont val="Roboto"/>
      </rPr>
      <t>Do you feel you have a positive attitude at your workplace.
-  Can you share specific instances where your positive attitude made a significant impact.
- Do you think the general attitude in the bar is positive. 
- How do you ensure that your positive energy influences the overall work environment?
- In your opinion, how does a positive attitude contribute to personal and team success?
- Have you faced situations where maintaining a positive attitude was particularly challenging, and if so, how did you overcome it?
- how do you inspire and encourage your colleagues to adopt a more positive mindset?
- Does everybody keep a good attitude when they are being asks to do tasks?</t>
    </r>
    <r>
      <rPr>
        <b/>
        <sz val="12"/>
        <color rgb="FF000000"/>
        <rFont val="Roboto"/>
      </rPr>
      <t xml:space="preserve">
</t>
    </r>
    <r>
      <rPr>
        <b/>
        <sz val="12"/>
        <color rgb="FF000000"/>
        <rFont val="Roboto"/>
      </rPr>
      <t xml:space="preserve">2. SOCIAL TIES
</t>
    </r>
    <r>
      <rPr>
        <sz val="12"/>
        <color rgb="FF000000"/>
        <rFont val="Roboto"/>
      </rPr>
      <t xml:space="preserve">To what extent the employee is open-minded and encouraging initiatives that strengthen social ties and relationships that can last for a lifetime.
- How would you describe the overall workplace atmosphere in terms of social connections?
- Do you feel that you have a strong sense of camaraderie with your colleagues? Why or why not?
- Can you share any positive experiences you've had in building social ties within the team or organization?
- Are there any specific challenges you've faced in terms of social interactions at work?
- Have you found it easy or challenging to connect with your team members on a personal level?
- Are there any team-building activities or initiatives you believe could enhance social ties among colleagues?
- Do you feel comfortable expressing your opinions or ideas in team discussions, and do you think the social dynamics play a role in this?
</t>
    </r>
    <r>
      <rPr>
        <sz val="12"/>
        <color rgb="FFFFC000"/>
        <rFont val="Roboto"/>
      </rPr>
      <t xml:space="preserve">
</t>
    </r>
    <r>
      <rPr>
        <b/>
        <sz val="12"/>
        <color rgb="FF000000"/>
        <rFont val="Roboto"/>
      </rPr>
      <t xml:space="preserve">3. INCLUSION
</t>
    </r>
    <r>
      <rPr>
        <sz val="12"/>
        <color rgb="FF000000"/>
        <rFont val="Roboto"/>
      </rPr>
      <t xml:space="preserve">To what extent the employee embody inclusion in their approach. It means consistently demonstrating empathy and fair behaviour towards team members and guests.
- Do you feel included in the team. 
- In what ways do you feel your opinions and ideas are valued by the team?
- Can you share any specific instances where you felt particularly included or excluded in team discussions or activities?
- Do you feel comfortable expressing your authentic self at work?
- Do you feel that there are opportunities for everyone on the team to contribute and participate in decision-making processes?
- Do you feel you contribute positively to creating an inclusive environment?
- Is there anyway you can  improve in terms of fostering a more inclusive and supportive environment for all members?
- Are there any training or development opportunities that you believe could contribute to a more inclusive team culture?
- How do you perceive the team's commitment to diversity and inclusion, and do you think there's room for improvement?
</t>
    </r>
    <r>
      <rPr>
        <b/>
        <sz val="12"/>
        <color rgb="FF000000"/>
        <rFont val="Roboto"/>
      </rPr>
      <t xml:space="preserve">
</t>
    </r>
    <r>
      <rPr>
        <b/>
        <sz val="12"/>
        <color rgb="FFFFC000"/>
        <rFont val="Roboto"/>
      </rPr>
      <t xml:space="preserve">
</t>
    </r>
    <r>
      <rPr>
        <b/>
        <sz val="12"/>
        <color rgb="FF000000"/>
        <rFont val="Roboto"/>
      </rPr>
      <t xml:space="preserve">4. GROWTH
</t>
    </r>
    <r>
      <rPr>
        <sz val="12"/>
        <color rgb="FF000000"/>
        <rFont val="Roboto"/>
      </rPr>
      <t xml:space="preserve">To what extend the employee is eager to learn and develop personally as well as professionally, by putting in the hard work and effort to succed in any given task.
</t>
    </r>
    <r>
      <rPr>
        <sz val="12"/>
        <color rgb="FF000000"/>
        <rFont val="Roboto"/>
      </rPr>
      <t>- How would you describe your current role and responsibilities?
- Are you satisfied with the level of chalklenges and complexity in your current role. 
- Have you had any opportunities to acquire new skills since joining the team 
- How would you feel about the support for your professional development and skill enhancement?
- How effective do you find the training and development programs in helping you grow in your role?
- Do you find the feedback provided during performance reviews constructive and helpful for your growth?
- What specific steps or initiatives do you believe I could provide for better support employee growth?</t>
    </r>
  </si>
  <si>
    <t>^SM</t>
  </si>
  <si>
    <r>
      <rPr>
        <b/>
        <sz val="12"/>
        <color rgb="FF000000"/>
        <rFont val="Roboto"/>
      </rPr>
      <t>1. Waste Expert</t>
    </r>
    <r>
      <rPr>
        <sz val="12"/>
        <color rgb="FF000000"/>
        <rFont val="Roboto"/>
      </rPr>
      <t xml:space="preserve">
- How does it look with our waste in the store?
- How can we improve the waste?
- Do you feel you are in controle of the waste?
</t>
    </r>
    <r>
      <rPr>
        <b/>
        <sz val="12"/>
        <color rgb="FF000000"/>
        <rFont val="Roboto"/>
      </rPr>
      <t xml:space="preserve">2. Stock Handling Skills
</t>
    </r>
    <r>
      <rPr>
        <sz val="12"/>
        <color rgb="FF000000"/>
        <rFont val="Roboto"/>
      </rPr>
      <t xml:space="preserve">- Any issue with our stock?
- How does the count look?
</t>
    </r>
    <r>
      <rPr>
        <b/>
        <sz val="12"/>
        <color rgb="FF000000"/>
        <rFont val="Roboto"/>
      </rPr>
      <t>3. JQ Training Skills</t>
    </r>
    <r>
      <rPr>
        <sz val="12"/>
        <color rgb="FF000000"/>
        <rFont val="Roboto"/>
      </rPr>
      <t xml:space="preserve">
- Are we on point with the training plan?
- Any new potentials?
- Do you feel the numbers of trainees you have is fair?
- Are we creating the right atmosphere doing table service when we have the time?</t>
    </r>
  </si>
  <si>
    <t>0-0 SM</t>
  </si>
  <si>
    <r>
      <rPr>
        <b/>
        <sz val="12"/>
        <color rgb="FF000000"/>
        <rFont val="Roboto"/>
      </rPr>
      <t>1. Cleaning Expert</t>
    </r>
    <r>
      <rPr>
        <sz val="12"/>
        <color rgb="FF000000"/>
        <rFont val="Roboto"/>
      </rPr>
      <t xml:space="preserve">
- Any concerns with the cleaning standards of the store?
- Are we lacking in any of the tasks?
- How do you want to improve the cleaning?
</t>
    </r>
    <r>
      <rPr>
        <b/>
        <sz val="12"/>
        <color rgb="FF000000"/>
        <rFont val="Roboto"/>
      </rPr>
      <t>2. Trail Expert</t>
    </r>
    <r>
      <rPr>
        <sz val="12"/>
        <color rgb="FF000000"/>
        <rFont val="Roboto"/>
      </rPr>
      <t xml:space="preserve">
- Are you comfortable with the Trail app?
- Is there anything we need to update on our Trail?
- How does our score on the Trail app look?
- How can we improve the scores?
</t>
    </r>
    <r>
      <rPr>
        <b/>
        <sz val="12"/>
        <color rgb="FF000000"/>
        <rFont val="Roboto"/>
      </rPr>
      <t>3. Cleaning Delegation</t>
    </r>
    <r>
      <rPr>
        <sz val="12"/>
        <color rgb="FF000000"/>
        <rFont val="Roboto"/>
      </rPr>
      <t xml:space="preserve">
- Do you need any help with the task delegation?
- Any concerns of anybody who doesnt fulfill their tasks?</t>
    </r>
  </si>
  <si>
    <t>JQ</t>
  </si>
  <si>
    <r>
      <rPr>
        <b/>
        <sz val="12"/>
        <color rgb="FF000000"/>
        <rFont val="Roboto"/>
      </rPr>
      <t xml:space="preserve">1. Product Making Skills </t>
    </r>
    <r>
      <rPr>
        <sz val="12"/>
        <color rgb="FF000000"/>
        <rFont val="Roboto"/>
      </rPr>
      <t xml:space="preserve">
- Are you familiar with all the prdoucts and do you feel comfortible in making them?
</t>
    </r>
    <r>
      <rPr>
        <b/>
        <sz val="12"/>
        <color rgb="FF000000"/>
        <rFont val="Roboto"/>
      </rPr>
      <t>2. Cleaning Skills</t>
    </r>
    <r>
      <rPr>
        <sz val="12"/>
        <color rgb="FF000000"/>
        <rFont val="Roboto"/>
      </rPr>
      <t xml:space="preserve">
- Do you have any concerns when it comes to the cleaning and do you you know how to do all tasks?
</t>
    </r>
    <r>
      <rPr>
        <b/>
        <sz val="12"/>
        <color rgb="FF000000"/>
        <rFont val="Roboto"/>
      </rPr>
      <t>3. Guest Handling Skills</t>
    </r>
    <r>
      <rPr>
        <sz val="12"/>
        <color rgb="FF000000"/>
        <rFont val="Roboto"/>
      </rPr>
      <t xml:space="preserve">
- How do you feel about standing on the till and our brand behavior module? 
- Are you familiar with the menu and what to reccomend to guests?
-  How do you feel the activation of guests works. 
- Do we use our add-on recommendations. 
</t>
    </r>
  </si>
  <si>
    <t>MONTH 1</t>
  </si>
  <si>
    <t>STORE NAME</t>
  </si>
  <si>
    <t>OPERATIONAL EXCELLENCE</t>
  </si>
  <si>
    <t>FOCUS AREA</t>
  </si>
  <si>
    <t>ACTION PLAN</t>
  </si>
  <si>
    <t>STATUS</t>
  </si>
  <si>
    <t>RESULT</t>
  </si>
  <si>
    <t>IMPACT</t>
  </si>
  <si>
    <t>Operational Requirements</t>
  </si>
  <si>
    <t>WASTE %</t>
  </si>
  <si>
    <t>OPERATIONAL REQUIREMENTS</t>
  </si>
  <si>
    <t>ACTION</t>
  </si>
  <si>
    <t>Employee Engagment</t>
  </si>
  <si>
    <t>EMPLOYEE ENGAGEMENT</t>
  </si>
  <si>
    <t>Guest Experience</t>
  </si>
  <si>
    <t>GUEST EXPERIENCE</t>
  </si>
  <si>
    <t>10 East Delaware Street [Near North Side]</t>
  </si>
  <si>
    <t>TASK/ROUTINE</t>
  </si>
  <si>
    <t>1100 17th Street [Downtown]</t>
  </si>
  <si>
    <t>Juicer Training</t>
  </si>
  <si>
    <t>1155 4th Street [Mission Bay]</t>
  </si>
  <si>
    <t>Shift Supervisor Training</t>
  </si>
  <si>
    <t>116 University Place [New York]</t>
  </si>
  <si>
    <t>Follow Up on Active Workorders in ServiceChannel (Weekly)</t>
  </si>
  <si>
    <t>1165 Broadway [Nomad]</t>
  </si>
  <si>
    <t>RiskProof Completion (Weekly)</t>
  </si>
  <si>
    <t>1166 Lexington Avenue [Upper East Side]</t>
  </si>
  <si>
    <t>Count (Weekly)</t>
  </si>
  <si>
    <t>11906 San Vicente Blvd [Brentwood]</t>
  </si>
  <si>
    <t>Delivery</t>
  </si>
  <si>
    <t>RISKPROOF SCORE</t>
  </si>
  <si>
    <t>1215 West Avenue [Miami Beach]</t>
  </si>
  <si>
    <t>Waste &amp; Availability Report (Tuesday)</t>
  </si>
  <si>
    <t>AWT/CWT</t>
  </si>
  <si>
    <t>1320 Third Avenue  [Upper East Side]</t>
  </si>
  <si>
    <t>Follow Up on Shiftplanning Stats (Weekly)</t>
  </si>
  <si>
    <t>1350 Avenue of the Americas [Midtown]</t>
  </si>
  <si>
    <t>Shiftplanning Template Completion (Monthly)</t>
  </si>
  <si>
    <t xml:space="preserve">STORE AUDIT </t>
  </si>
  <si>
    <t>1400 Madison Avenue [Upper East Side]</t>
  </si>
  <si>
    <t>FOOD SAFETY</t>
  </si>
  <si>
    <t>1451 Brickell [Brickell]</t>
  </si>
  <si>
    <t>Touch Base w. New Juicer (Weekly)</t>
  </si>
  <si>
    <t>SHIFTPLANNING</t>
  </si>
  <si>
    <t>1500 K Street [Downtown]</t>
  </si>
  <si>
    <t>N4w Request (Monday)</t>
  </si>
  <si>
    <t>1600 Collins Avenue [Miami Beach]</t>
  </si>
  <si>
    <t>4-Step Journey In Store</t>
  </si>
  <si>
    <t>161 Prince Street [Soho]</t>
  </si>
  <si>
    <t xml:space="preserve">WORS </t>
  </si>
  <si>
    <t>1758 Broadway [Columbus Circle]</t>
  </si>
  <si>
    <t>MORS</t>
  </si>
  <si>
    <t>17700 Collins Avenue [Sunny Isles Beach]</t>
  </si>
  <si>
    <t>Assess progress in 5-Step Approach</t>
  </si>
  <si>
    <t>1801 Central Street [Evanston]</t>
  </si>
  <si>
    <t xml:space="preserve">Disciplinary Actions </t>
  </si>
  <si>
    <t>ENGAGEMENT</t>
  </si>
  <si>
    <t>2000 Collins Avenue [Miami Beach]</t>
  </si>
  <si>
    <t>Purple Talk (Daily)</t>
  </si>
  <si>
    <t>ACCOMPLISHMENT</t>
  </si>
  <si>
    <t>2118 7th Avenue [Seattle]</t>
  </si>
  <si>
    <t>Yellow Talk (Weekly)</t>
  </si>
  <si>
    <t>AUTONOMY</t>
  </si>
  <si>
    <t>2213 Fillmore Street [Pacific Heights]</t>
  </si>
  <si>
    <t xml:space="preserve">Pink Talk (Monthly) </t>
  </si>
  <si>
    <t>ENVIRONMENT</t>
  </si>
  <si>
    <t>2315 NW 2nd Avenue [Wynwood]</t>
  </si>
  <si>
    <t>Juicer App Post (2x weekly)</t>
  </si>
  <si>
    <t>FREEDOM OF OPINION</t>
  </si>
  <si>
    <t>235 Montgomery Street [Financial District]</t>
  </si>
  <si>
    <t>Showtime (Daily)</t>
  </si>
  <si>
    <t>GOAL SETTING</t>
  </si>
  <si>
    <t>240 Hamilton Avenue  [Palo Alto]</t>
  </si>
  <si>
    <t>Gameday</t>
  </si>
  <si>
    <t>GROWTH</t>
  </si>
  <si>
    <t>2460 Broadway [Upper West Side]</t>
  </si>
  <si>
    <t>WP2 + Email Reports Follow Up</t>
  </si>
  <si>
    <t>MANAGEMENT SUPPORT</t>
  </si>
  <si>
    <t>247 Columbus Avenue [Upper West Side]</t>
  </si>
  <si>
    <t>BTC</t>
  </si>
  <si>
    <t>MEANINGFUL WORK</t>
  </si>
  <si>
    <t>252 Brand Boulevard [Glendale]</t>
  </si>
  <si>
    <t>Store Improvement Plan</t>
  </si>
  <si>
    <t>ORGANIZATIONAL FIT</t>
  </si>
  <si>
    <t>295 Greenwich Street [Tribeca]</t>
  </si>
  <si>
    <t>PEER RELATIONSHIPS</t>
  </si>
  <si>
    <t>296 Wythe Avenue [New York]</t>
  </si>
  <si>
    <t>RECOGNITION</t>
  </si>
  <si>
    <t>300 Biscayne [Downtown Miami]</t>
  </si>
  <si>
    <t>REWARD</t>
  </si>
  <si>
    <t>300 Park Avenue [Midtown]</t>
  </si>
  <si>
    <t>STRATEGY</t>
  </si>
  <si>
    <t>301 Howard Street [The East Cut]</t>
  </si>
  <si>
    <t>WORKLOAD</t>
  </si>
  <si>
    <t>304 Bleecker Street [Greenwich]</t>
  </si>
  <si>
    <t>TRAINING</t>
  </si>
  <si>
    <t>322 Seventh Ave [New York]</t>
  </si>
  <si>
    <t>343 Amsterdam Avenue [Upper West Side]</t>
  </si>
  <si>
    <t>CULTURE</t>
  </si>
  <si>
    <t>357 Lafayette Street [NoHo]</t>
  </si>
  <si>
    <t>40 Broad Street [Financial]</t>
  </si>
  <si>
    <t>400 K Street [MT Vernon Triangle]</t>
  </si>
  <si>
    <t>412 North Wells Street [River North]</t>
  </si>
  <si>
    <t>430 Park Avenue [Midtown East]</t>
  </si>
  <si>
    <t>50 California Street [Financial District]</t>
  </si>
  <si>
    <t>COMPLAINTS</t>
  </si>
  <si>
    <t>508 University Avenue [Palo Alto]</t>
  </si>
  <si>
    <t>APP RATINGS</t>
  </si>
  <si>
    <t>525 Market Street [Financial District]</t>
  </si>
  <si>
    <t>535 N McClurg Ct [Chicago]</t>
  </si>
  <si>
    <t>549 Hudson Street [West Village]</t>
  </si>
  <si>
    <t>666 Third Avenue [Murray Hill]</t>
  </si>
  <si>
    <t>67 Spring Street [Soho]</t>
  </si>
  <si>
    <t>67 Wall Street [Financial District]</t>
  </si>
  <si>
    <t>7263 Woodmont Avenue [Bethesda]</t>
  </si>
  <si>
    <t>8 East Huron Street [Magnificent Mile]</t>
  </si>
  <si>
    <t>801 Lexington Avenue [Upper East Side]</t>
  </si>
  <si>
    <t>8532 Melrose Avenue [West Hollywood]</t>
  </si>
  <si>
    <t>909 Brickell Ave [Brickell]</t>
  </si>
  <si>
    <t>929 Broadway [Manhattan]</t>
  </si>
  <si>
    <t>980 North Michigan [Streeterville]</t>
  </si>
  <si>
    <t>993 Lexington Avenue [Upper East Side]</t>
  </si>
  <si>
    <t>Aventura Mall [Aventura]</t>
  </si>
  <si>
    <t>Brickell City Centre [Brickell]</t>
  </si>
  <si>
    <t>City Center Bishop Ranch [San Ramon]</t>
  </si>
  <si>
    <t>CLOSED: Pittsburgh Airport [Pittsburgh]</t>
  </si>
  <si>
    <t>Fashion Island [Newport Beach]</t>
  </si>
  <si>
    <t>Hudson Yards [Manhattan]</t>
  </si>
  <si>
    <t>Miami Central [Miami]</t>
  </si>
  <si>
    <t>Minneapolis Airport [St Paul]</t>
  </si>
  <si>
    <t>Pittsburgh Airport [Pittsburgh]</t>
  </si>
  <si>
    <t>Pittsburgh Airport Airside [Pittsburgh]</t>
  </si>
  <si>
    <t>San Francisco Airport [San Francisco]</t>
  </si>
  <si>
    <t>Stanford Shopping Center [Palo Alto]</t>
  </si>
  <si>
    <t>The Plaza Coral Gables [Coral Gables]</t>
  </si>
  <si>
    <t>University Village [Seattle]</t>
  </si>
  <si>
    <t>W 42nd Street. Bryant Park [Midtown]</t>
  </si>
  <si>
    <t>Westfield - WTC [World Trade Center]</t>
  </si>
  <si>
    <t>Wildwood Shopping Center [Wildwood Manor]</t>
  </si>
  <si>
    <t>Willis Tower  [Chicago Loop]</t>
  </si>
  <si>
    <t>&lt;- BACK TO OVERVIEW</t>
  </si>
  <si>
    <t>APPLICATION OF THE LEADERSHIP SKILLS</t>
  </si>
  <si>
    <t>Module</t>
  </si>
  <si>
    <t>Task (Why)</t>
  </si>
  <si>
    <t>Habit (How)</t>
  </si>
  <si>
    <t>Tool (What)</t>
  </si>
  <si>
    <t>Frequency (When)</t>
  </si>
  <si>
    <t xml:space="preserve">Value Based Leadership </t>
  </si>
  <si>
    <t>Retain commercial mindset by connecting own values with company values</t>
  </si>
  <si>
    <t>Use the two-step approach in your daily work to ensure quality value-based decisions</t>
  </si>
  <si>
    <t>• The Two-Step Approach
• The Value Funnel
• The Manifest</t>
  </si>
  <si>
    <t>Employee Engagement</t>
  </si>
  <si>
    <t>Maintain and develop engaged employees as the foundation to achieve operational excellence</t>
  </si>
  <si>
    <t>Gain insights, analyse data and create 1-3 actions pr. store based on recent Peakon survey</t>
  </si>
  <si>
    <t>• Peakon Platform</t>
  </si>
  <si>
    <t>Quarterly</t>
  </si>
  <si>
    <t>Pipeline</t>
  </si>
  <si>
    <t>Identify and develop employees to secure a healthy pipeline</t>
  </si>
  <si>
    <t>Ensure that all areas of the Team Performance Overview is updated</t>
  </si>
  <si>
    <t>• Team Performance Overview
• Pipeline Rating Scale
• WP2 data</t>
  </si>
  <si>
    <t>Weekly</t>
  </si>
  <si>
    <t>Improve the Guest Experience by optimising DCWF and store ambience</t>
  </si>
  <si>
    <t>Identify performance gaps and implement action plan</t>
  </si>
  <si>
    <t>• Store Check Tool</t>
  </si>
  <si>
    <t>Daily
One monthly store check per store</t>
  </si>
  <si>
    <t>Stay pro-active and plan for the future</t>
  </si>
  <si>
    <t>Set and update three SMART goals per store</t>
  </si>
  <si>
    <t>• Seasonal Calendar
• 3-Months Plan
• SMART model</t>
  </si>
  <si>
    <t>Communication</t>
  </si>
  <si>
    <t>Communicate through situational leadership to guide and engage employees</t>
  </si>
  <si>
    <t>Use the Chameleon Commander and practice both verbal and non-verbal communication</t>
  </si>
  <si>
    <t>• Verbal and Non-Verbal Communication
• Chammeleon Commander
• Communication Guide</t>
  </si>
  <si>
    <t>Follow Up</t>
  </si>
  <si>
    <r>
      <t xml:space="preserve">Ensure constant quality of work by </t>
    </r>
    <r>
      <rPr>
        <i/>
        <sz val="12"/>
        <color theme="1"/>
        <rFont val="Roboto Condensed Regular"/>
      </rPr>
      <t>pro-actively</t>
    </r>
    <r>
      <rPr>
        <sz val="12"/>
        <color theme="1"/>
        <rFont val="Roboto Condensed Regular"/>
      </rPr>
      <t xml:space="preserve"> following up</t>
    </r>
  </si>
  <si>
    <t xml:space="preserve">Create a prioritised weekly schedule to secure an optimal work week </t>
  </si>
  <si>
    <t>• Eisenhower Matrix
• Follow up model
• Calendar</t>
  </si>
  <si>
    <t>Mentoring</t>
  </si>
  <si>
    <t>Inspire and develop employees to improve and hereby grow</t>
  </si>
  <si>
    <t>Adapt your mentoring approach based on employee's competences and seniority</t>
  </si>
  <si>
    <t>• The Mentoring Ladder
• SL2 Model</t>
  </si>
  <si>
    <t>Torch-Bearer</t>
  </si>
  <si>
    <t>Create strong social ties in alignment with Company Manifest</t>
  </si>
  <si>
    <t>Host Regional events and social clubs</t>
  </si>
  <si>
    <t>• Cultural Icerberg
• Social Calendar
• 3-Months Plan</t>
  </si>
  <si>
    <t>Monthly</t>
  </si>
  <si>
    <t>Connecting The Dots</t>
  </si>
  <si>
    <t>Apply optimal leadership skills to achieve the best possible results</t>
  </si>
  <si>
    <t>Analyse, plan and create actions based on Leading &amp; Lagging KPI's</t>
  </si>
  <si>
    <t>• Store Observations
• WP2 Report
• Peakon Platform
• The Circle of Skills
• The DJ</t>
  </si>
  <si>
    <t>JOB INTERVIEW GUIDE - 30 min</t>
  </si>
  <si>
    <t>Phase</t>
  </si>
  <si>
    <t>Speaking points</t>
  </si>
  <si>
    <t>1.</t>
  </si>
  <si>
    <r>
      <t xml:space="preserve">Intro
</t>
    </r>
    <r>
      <rPr>
        <b/>
        <sz val="12"/>
        <color theme="1"/>
        <rFont val="Roboto Condensed"/>
      </rPr>
      <t>(10 min)</t>
    </r>
  </si>
  <si>
    <r>
      <rPr>
        <b/>
        <sz val="14"/>
        <color rgb="FF000000"/>
        <rFont val="Roboto Condensed"/>
      </rPr>
      <t xml:space="preserve">1.	 Start with small talk
</t>
    </r>
    <r>
      <rPr>
        <sz val="14"/>
        <color rgb="FF000000"/>
        <rFont val="Roboto Condensed"/>
      </rPr>
      <t xml:space="preserve">- You can gain a lot of information about someone before they even start the interview:
- “how’s your day been so far?” “What have you been up to today” “How was your journey here”
</t>
    </r>
    <r>
      <rPr>
        <b/>
        <sz val="14"/>
        <color rgb="FF000000"/>
        <rFont val="Roboto Condensed"/>
      </rPr>
      <t xml:space="preserve">2.	 Opening question
</t>
    </r>
    <r>
      <rPr>
        <sz val="14"/>
        <color rgb="FF000000"/>
        <rFont val="Roboto Condensed"/>
      </rPr>
      <t xml:space="preserve">- What do you know about Joe &amp; the Juice? How did you hear about applying to work with us? 
- Ask these questions to gain a good understanding of who is engaged in the process &gt; who has prepared? 
- Who wants to work for the company vs. who just wants a (any) job? 
</t>
    </r>
    <r>
      <rPr>
        <b/>
        <sz val="14"/>
        <color rgb="FF000000"/>
        <rFont val="Roboto Condensed"/>
      </rPr>
      <t>3.	 Introduce structure of the interview</t>
    </r>
    <r>
      <rPr>
        <sz val="14"/>
        <color rgb="FF000000"/>
        <rFont val="Roboto Condensed"/>
      </rPr>
      <t xml:space="preserve">
- 1. Intro - 2. Job interview questions - 3. job expectations - 4. Outro - total duration 30 min
- By explaining the agenda, you can put people at ease. 
</t>
    </r>
    <r>
      <rPr>
        <b/>
        <sz val="14"/>
        <color rgb="FF000000"/>
        <rFont val="Roboto Condensed"/>
      </rPr>
      <t xml:space="preserve">4.	 Introduce yourself
</t>
    </r>
    <r>
      <rPr>
        <sz val="14"/>
        <color rgb="FF000000"/>
        <rFont val="Roboto Condensed"/>
      </rPr>
      <t xml:space="preserve">- “before we get fully started…” 
- Role currently, your tenure in the company 
- Journey at JOE &gt; this is your first opportunity to highlight opportunities for progression
</t>
    </r>
    <r>
      <rPr>
        <b/>
        <sz val="14"/>
        <color rgb="FF000000"/>
        <rFont val="Roboto Condensed"/>
      </rPr>
      <t xml:space="preserve">
5.	 Briefly introduce the basic concept of Joe (history, key values, etc)
</t>
    </r>
    <r>
      <rPr>
        <sz val="14"/>
        <color rgb="FF000000"/>
        <rFont val="Roboto Condensed"/>
      </rPr>
      <t xml:space="preserve">- F&amp;B Company &gt; highlight product basis, focus on atmosphere (music), etc. 
- Focused on quality products &gt; high-end brand (and cost) 
- Attitude &gt; personality is key </t>
    </r>
  </si>
  <si>
    <t xml:space="preserve">2. </t>
  </si>
  <si>
    <r>
      <t xml:space="preserve">Applicant Questions
</t>
    </r>
    <r>
      <rPr>
        <b/>
        <sz val="12"/>
        <color theme="1"/>
        <rFont val="Roboto Condensed"/>
      </rPr>
      <t>(10 min)</t>
    </r>
  </si>
  <si>
    <r>
      <t xml:space="preserve">Pick from these questions to get an understanding of how each candidate participating is a fit in terms of personality, previous experience &amp; skills, and their expectations: 
</t>
    </r>
    <r>
      <rPr>
        <b/>
        <sz val="14"/>
        <color theme="1"/>
        <rFont val="Roboto Condensed"/>
      </rPr>
      <t>1.	Personality Fit (Personal values vs. company values)</t>
    </r>
    <r>
      <rPr>
        <sz val="14"/>
        <color theme="1"/>
        <rFont val="Roboto Condensed"/>
      </rPr>
      <t xml:space="preserve">
- What are your hobbies?
- What are you passionate about?
- What gets you out of bed in the morning?
- What do you like to do outside of work?
- If I saw your name on the SP for an open, why should I be happy that I’m working with you?
</t>
    </r>
    <r>
      <rPr>
        <b/>
        <sz val="14"/>
        <color theme="1"/>
        <rFont val="Roboto Condensed"/>
      </rPr>
      <t>2. Skill Fit (Previous Experience)</t>
    </r>
    <r>
      <rPr>
        <sz val="14"/>
        <color theme="1"/>
        <rFont val="Roboto Condensed"/>
      </rPr>
      <t xml:space="preserve">
- Do you have any work experience?
- If we were to hire you, what could you bring to Joe &amp; the Juice?
- Describe how you overcame a stressful situation? How do you think you could apply that to Joe?
- How would you say your skillset would match working at Joe &amp; the Juice
</t>
    </r>
    <r>
      <rPr>
        <b/>
        <sz val="14"/>
        <color theme="1"/>
        <rFont val="Roboto Condensed"/>
      </rPr>
      <t>3. Job Expectations</t>
    </r>
    <r>
      <rPr>
        <sz val="14"/>
        <color theme="1"/>
        <rFont val="Roboto Condensed"/>
      </rPr>
      <t xml:space="preserve">
- What are your expectations of the job? What do you think you’ll be doing as a Juicer? 
- What do you think you could gain from working at JOE? 
- What are your plans for the year? Would you strive to progress in JOE? 
- Availability</t>
    </r>
  </si>
  <si>
    <t xml:space="preserve">3. </t>
  </si>
  <si>
    <r>
      <t xml:space="preserve">Job Expectations
</t>
    </r>
    <r>
      <rPr>
        <b/>
        <sz val="12"/>
        <color theme="1"/>
        <rFont val="Roboto Condensed"/>
      </rPr>
      <t>(5 min)</t>
    </r>
  </si>
  <si>
    <r>
      <rPr>
        <b/>
        <sz val="14"/>
        <color theme="1"/>
        <rFont val="Roboto Condensed"/>
      </rPr>
      <t>1. Shiftplan Overview</t>
    </r>
    <r>
      <rPr>
        <sz val="14"/>
        <color theme="1"/>
        <rFont val="Roboto Condensed"/>
      </rPr>
      <t xml:space="preserve">
- Expectation to do open (e.g. 6-14), middle (10-18), close (14-22) shifts
</t>
    </r>
    <r>
      <rPr>
        <b/>
        <sz val="14"/>
        <color theme="1"/>
        <rFont val="Roboto Condensed"/>
      </rPr>
      <t>2. Realistic Job Task Preview (in percentage of total worktime)</t>
    </r>
    <r>
      <rPr>
        <sz val="14"/>
        <color theme="1"/>
        <rFont val="Roboto Condensed"/>
      </rPr>
      <t xml:space="preserve">
- Guest interaction and food making 50%
- Cleaning tasks 30%
- Closing procedures 10%
- Shift change 5%
- Food Prep: 5%
</t>
    </r>
    <r>
      <rPr>
        <b/>
        <sz val="14"/>
        <color theme="1"/>
        <rFont val="Roboto Condensed"/>
      </rPr>
      <t>3. Expectations:</t>
    </r>
    <r>
      <rPr>
        <sz val="14"/>
        <color theme="1"/>
        <rFont val="Roboto Condensed"/>
      </rPr>
      <t xml:space="preserve">
- Learning full product menu (campus or in-store training)
- Fast paced environment
- Always focus on our company virtues towards our guests and each other: Positive attitude, Inclusion, Social Ties, &amp; Growth</t>
    </r>
  </si>
  <si>
    <t xml:space="preserve">4. 
</t>
  </si>
  <si>
    <r>
      <t xml:space="preserve">Outro
</t>
    </r>
    <r>
      <rPr>
        <b/>
        <sz val="12"/>
        <color theme="1"/>
        <rFont val="Roboto Condensed"/>
      </rPr>
      <t>(5 min)</t>
    </r>
  </si>
  <si>
    <r>
      <rPr>
        <b/>
        <sz val="14"/>
        <color theme="1"/>
        <rFont val="Roboto Condensed"/>
      </rPr>
      <t>1. Salary &amp; benefits</t>
    </r>
    <r>
      <rPr>
        <sz val="14"/>
        <color theme="1"/>
        <rFont val="Roboto Condensed"/>
      </rPr>
      <t xml:space="preserve">
- Salary &gt; State Prospect JQ salary and highlight increase after Performance Shift (explain what this is!) 
- Benefits &gt; Meal Policy, Social Calendar 
</t>
    </r>
    <r>
      <rPr>
        <b/>
        <sz val="14"/>
        <color theme="1"/>
        <rFont val="Roboto Condensed"/>
      </rPr>
      <t xml:space="preserve">2. Career Opportunities
</t>
    </r>
    <r>
      <rPr>
        <sz val="14"/>
        <color theme="1"/>
        <rFont val="Roboto Condensed"/>
      </rPr>
      <t xml:space="preserve">- Progression &gt; Introduce Moneyball 
- Internal education 
- External education (if implemented)
- Travel with Joe opportunities
</t>
    </r>
    <r>
      <rPr>
        <b/>
        <sz val="14"/>
        <color theme="1"/>
        <rFont val="Roboto Condensed"/>
      </rPr>
      <t>3. Practical outro</t>
    </r>
    <r>
      <rPr>
        <sz val="14"/>
        <color theme="1"/>
        <rFont val="Roboto Condensed"/>
      </rPr>
      <t xml:space="preserve">
- Explain when the candidate can expect to hear back from you 
- Keep your promise and get back to the candidate within the promised time frame
Ask if they have any questions -&gt; good candidates will often have prepared for this answer! </t>
    </r>
  </si>
  <si>
    <t xml:space="preserve">PERFORMANCE RATING SCALE </t>
  </si>
  <si>
    <t>RATING SCALE</t>
  </si>
  <si>
    <t>POSITION</t>
  </si>
  <si>
    <r>
      <t xml:space="preserve">OPERATIONAL SKILLS (1-10)
</t>
    </r>
    <r>
      <rPr>
        <i/>
        <sz val="10"/>
        <color theme="1" tint="4.9989318521683403E-2"/>
        <rFont val="Roboto"/>
      </rPr>
      <t>The employee to be rated on below parameters based on current MB position</t>
    </r>
  </si>
  <si>
    <r>
      <t xml:space="preserve">PEOPLE SKILLS (1-10)
</t>
    </r>
    <r>
      <rPr>
        <i/>
        <sz val="10"/>
        <color theme="1" tint="4.9989318521683403E-2"/>
        <rFont val="Roboto"/>
      </rPr>
      <t>The employee to be rated on below parameters regardless of MB position</t>
    </r>
  </si>
  <si>
    <t>STM</t>
  </si>
  <si>
    <t>1. Operational Requirements Expert &amp; Leadership
2. Employee Engagement Expert &amp; Leadership
3. Guest Experience Expert &amp; Leadership
4. Store Performance Expert &amp; Leadership</t>
  </si>
  <si>
    <r>
      <t xml:space="preserve">1. POSITIVE ATTITUDE
</t>
    </r>
    <r>
      <rPr>
        <sz val="12"/>
        <color rgb="FF000000"/>
        <rFont val="Roboto"/>
      </rPr>
      <t>To what extend the employee is having a positive attitude towards situations, interactions with others, and themself. Employees with positive attitude remain hopeful and see the best even in difficult and stressfull situations and promote a positive culture and work environment.</t>
    </r>
    <r>
      <rPr>
        <b/>
        <sz val="12"/>
        <color rgb="FF000000"/>
        <rFont val="Roboto"/>
      </rPr>
      <t xml:space="preserve">
</t>
    </r>
    <r>
      <rPr>
        <b/>
        <sz val="12"/>
        <color theme="1"/>
        <rFont val="Roboto"/>
      </rPr>
      <t xml:space="preserve">2. SOCIAL TIES
</t>
    </r>
    <r>
      <rPr>
        <sz val="12"/>
        <color theme="1"/>
        <rFont val="Roboto"/>
      </rPr>
      <t xml:space="preserve">To what extent the employee is open-minded and encouraging initiatives that strengthen social ties and relationships beyond colleagues that can last for a lifetime.
</t>
    </r>
    <r>
      <rPr>
        <sz val="12"/>
        <color rgb="FFFFC000"/>
        <rFont val="Roboto"/>
      </rPr>
      <t xml:space="preserve">
</t>
    </r>
    <r>
      <rPr>
        <b/>
        <sz val="12"/>
        <color theme="1"/>
        <rFont val="Roboto"/>
      </rPr>
      <t xml:space="preserve">3. INCLUSION
</t>
    </r>
    <r>
      <rPr>
        <sz val="12"/>
        <color theme="1"/>
        <rFont val="Roboto"/>
      </rPr>
      <t>To what extent the employee embody inclusion in their approach. It means consistently demonstrating empathy and curiosity on opposite people, both colleagues and guests.</t>
    </r>
    <r>
      <rPr>
        <b/>
        <sz val="12"/>
        <color theme="1"/>
        <rFont val="Roboto"/>
      </rPr>
      <t xml:space="preserve">
</t>
    </r>
    <r>
      <rPr>
        <b/>
        <sz val="12"/>
        <color rgb="FFFFC000"/>
        <rFont val="Roboto"/>
      </rPr>
      <t xml:space="preserve">
</t>
    </r>
    <r>
      <rPr>
        <b/>
        <sz val="12"/>
        <color theme="1"/>
        <rFont val="Roboto"/>
      </rPr>
      <t xml:space="preserve">4. GROWTH
</t>
    </r>
    <r>
      <rPr>
        <sz val="12"/>
        <color theme="1"/>
        <rFont val="Roboto"/>
      </rPr>
      <t>To what extend the employee is eager to learn and develop themselves and others, both personally as well as professionally, by putting in the hard work to succeed in growth.</t>
    </r>
  </si>
  <si>
    <t>ASTM</t>
  </si>
  <si>
    <t>SSV</t>
  </si>
  <si>
    <t>1. Daily Concept Workflow Skills
2. Team Positioning Skills
3. Stock Handling Skills
4. Cleaning Skills
5. Training Skills</t>
  </si>
  <si>
    <t>LOW</t>
  </si>
  <si>
    <t>1. Product Making Skills
2. Cleaning Skills
3. Till Handling Skills
4. Brand Behavior Skills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</si>
</sst>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Red]0"/>
    <numFmt numFmtId="167" formatCode="[$-809]dd\ mmmm\ yyyy;@"/>
  </numFmts>
  <fonts count="82">
    <font>
      <sz val="12"/>
      <color theme="1"/>
      <name val="Calibri"/>
      <family val="2"/>
      <scheme val="minor"/>
    </font>
    <font>
      <sz val="12"/>
      <color theme="1"/>
      <name val="Calibri"/>
      <family val="2"/>
      <scheme val="minor"/>
    </font>
    <font>
      <u/>
      <sz val="12"/>
      <color theme="10"/>
      <name val="Calibri"/>
      <family val="2"/>
      <scheme val="minor"/>
    </font>
    <font>
      <sz val="12"/>
      <color indexed="8"/>
      <name val="Calibri"/>
      <family val="2"/>
    </font>
    <font>
      <sz val="12"/>
      <color theme="1"/>
      <name val="Roboto Condensed Light"/>
    </font>
    <font>
      <b/>
      <sz val="18"/>
      <color theme="10"/>
      <name val="Roboto Condensed Regular"/>
    </font>
    <font>
      <sz val="12"/>
      <color theme="1"/>
      <name val="Roboto Condensed Regular"/>
    </font>
    <font>
      <b/>
      <sz val="16"/>
      <color theme="1"/>
      <name val="Roboto Condensed Regular"/>
    </font>
    <font>
      <b/>
      <sz val="18"/>
      <color theme="1"/>
      <name val="Roboto Condensed Regular"/>
    </font>
    <font>
      <b/>
      <sz val="24"/>
      <color theme="0"/>
      <name val="Roboto Condensed Regular"/>
    </font>
    <font>
      <i/>
      <sz val="12"/>
      <color theme="1"/>
      <name val="Roboto Condensed Regular"/>
    </font>
    <font>
      <b/>
      <sz val="12"/>
      <color theme="1"/>
      <name val="Calibri"/>
      <family val="2"/>
      <scheme val="minor"/>
    </font>
    <font>
      <sz val="11"/>
      <color theme="1"/>
      <name val="Calibri"/>
      <family val="2"/>
      <scheme val="minor"/>
    </font>
    <font>
      <sz val="12"/>
      <color theme="1"/>
      <name val="Roboto Condensed"/>
    </font>
    <font>
      <b/>
      <sz val="18"/>
      <color theme="10"/>
      <name val="Roboto Condensed"/>
    </font>
    <font>
      <sz val="14"/>
      <color rgb="FF000000"/>
      <name val="Roboto Condensed"/>
    </font>
    <font>
      <b/>
      <sz val="14"/>
      <color rgb="FF000000"/>
      <name val="Roboto Condensed"/>
    </font>
    <font>
      <sz val="14"/>
      <color theme="1"/>
      <name val="Roboto Condensed"/>
    </font>
    <font>
      <b/>
      <sz val="14"/>
      <color theme="1"/>
      <name val="Roboto Condensed"/>
    </font>
    <font>
      <b/>
      <sz val="12"/>
      <color theme="1"/>
      <name val="Roboto Condensed"/>
    </font>
    <font>
      <b/>
      <sz val="22"/>
      <color theme="1"/>
      <name val="Calibri"/>
      <family val="2"/>
      <scheme val="minor"/>
    </font>
    <font>
      <b/>
      <sz val="12"/>
      <color theme="1"/>
      <name val="Roboto"/>
    </font>
    <font>
      <sz val="12"/>
      <color theme="1"/>
      <name val="Roboto"/>
    </font>
    <font>
      <b/>
      <sz val="12"/>
      <color rgb="FF000000"/>
      <name val="Roboto"/>
    </font>
    <font>
      <b/>
      <sz val="20"/>
      <color theme="1"/>
      <name val="Roboto"/>
    </font>
    <font>
      <sz val="12"/>
      <color rgb="FF000000"/>
      <name val="Roboto"/>
    </font>
    <font>
      <sz val="12"/>
      <color rgb="FFFFC000"/>
      <name val="Roboto"/>
    </font>
    <font>
      <b/>
      <sz val="12"/>
      <color rgb="FFFFC000"/>
      <name val="Roboto"/>
    </font>
    <font>
      <b/>
      <sz val="14"/>
      <color rgb="FF000000"/>
      <name val="Roboto"/>
    </font>
    <font>
      <i/>
      <sz val="12"/>
      <color rgb="FF000000"/>
      <name val="Roboto"/>
    </font>
    <font>
      <b/>
      <sz val="20"/>
      <color theme="1" tint="4.9989318521683403E-2"/>
      <name val="Roboto"/>
    </font>
    <font>
      <b/>
      <sz val="20"/>
      <color theme="0"/>
      <name val="Roboto"/>
    </font>
    <font>
      <sz val="14"/>
      <color rgb="FF000000"/>
      <name val="Roboto"/>
    </font>
    <font>
      <b/>
      <sz val="36"/>
      <color theme="1"/>
      <name val="Roboto"/>
    </font>
    <font>
      <b/>
      <sz val="20"/>
      <color rgb="FF000000"/>
      <name val="Roboto"/>
    </font>
    <font>
      <b/>
      <sz val="20"/>
      <color theme="1"/>
      <name val="Roboto Condensed"/>
    </font>
    <font>
      <b/>
      <sz val="36"/>
      <color rgb="FF000000"/>
      <name val="Roboto"/>
    </font>
    <font>
      <b/>
      <sz val="36"/>
      <color rgb="FFFFFFFF"/>
      <name val="Roboto"/>
    </font>
    <font>
      <b/>
      <sz val="20"/>
      <color rgb="FFFFFFFF"/>
      <name val="Roboto"/>
    </font>
    <font>
      <i/>
      <sz val="10"/>
      <color theme="1" tint="4.9989318521683403E-2"/>
      <name val="Roboto"/>
    </font>
    <font>
      <b/>
      <sz val="22"/>
      <color theme="1" tint="4.9989318521683403E-2"/>
      <name val="Roboto"/>
    </font>
    <font>
      <b/>
      <sz val="24"/>
      <color theme="1" tint="0.249977111117893"/>
      <name val="Roboto"/>
    </font>
    <font>
      <b/>
      <sz val="22"/>
      <color theme="1" tint="0.249977111117893"/>
      <name val="Roboto"/>
    </font>
    <font>
      <sz val="11"/>
      <color theme="1"/>
      <name val="Roboto"/>
    </font>
    <font>
      <b/>
      <sz val="14"/>
      <color theme="1" tint="0.249977111117893"/>
      <name val="Roboto"/>
    </font>
    <font>
      <b/>
      <sz val="12"/>
      <color theme="1" tint="0.249977111117893"/>
      <name val="Roboto"/>
    </font>
    <font>
      <sz val="10"/>
      <color theme="1" tint="0.249977111117893"/>
      <name val="Roboto"/>
    </font>
    <font>
      <sz val="10"/>
      <color rgb="FF404040"/>
      <name val="Roboto"/>
    </font>
    <font>
      <b/>
      <sz val="20"/>
      <color theme="1"/>
      <name val="Calibri"/>
      <family val="2"/>
      <scheme val="minor"/>
    </font>
    <font>
      <sz val="18"/>
      <color rgb="FF000000"/>
      <name val="Calibri"/>
      <family val="2"/>
      <scheme val="minor"/>
    </font>
    <font>
      <b/>
      <sz val="16"/>
      <color theme="1"/>
      <name val="Roboto Condensed"/>
    </font>
    <font>
      <b/>
      <sz val="18"/>
      <color theme="1"/>
      <name val="Roboto Condensed"/>
    </font>
    <font>
      <b/>
      <sz val="16"/>
      <color theme="0"/>
      <name val="Roboto Condensed"/>
    </font>
    <font>
      <b/>
      <i/>
      <sz val="12"/>
      <color theme="1"/>
      <name val="Roboto Condensed"/>
    </font>
    <font>
      <sz val="11"/>
      <color theme="1"/>
      <name val="Roboto Condensed"/>
    </font>
    <font>
      <sz val="8"/>
      <name val="Calibri"/>
      <family val="2"/>
      <scheme val="minor"/>
    </font>
    <font>
      <b/>
      <i/>
      <sz val="13"/>
      <color theme="0"/>
      <name val="Roboto Condensed"/>
    </font>
    <font>
      <b/>
      <i/>
      <sz val="14"/>
      <color theme="1"/>
      <name val="Roboto Condensed"/>
    </font>
    <font>
      <b/>
      <i/>
      <sz val="12"/>
      <color theme="5"/>
      <name val="Roboto Condensed"/>
    </font>
    <font>
      <b/>
      <sz val="26"/>
      <color theme="1"/>
      <name val="Roboto Condensed"/>
    </font>
    <font>
      <b/>
      <sz val="13.5"/>
      <color rgb="FF000000"/>
      <name val="Roboto Condensed"/>
    </font>
    <font>
      <sz val="12"/>
      <color rgb="FF000000"/>
      <name val="Roboto Condensed"/>
    </font>
    <font>
      <b/>
      <sz val="12"/>
      <color rgb="FF000000"/>
      <name val="Roboto Condensed"/>
    </font>
    <font>
      <b/>
      <i/>
      <sz val="26"/>
      <color theme="1"/>
      <name val="Roboto Condensed"/>
    </font>
    <font>
      <sz val="8"/>
      <color theme="1"/>
      <name val="Roboto Condensed"/>
    </font>
    <font>
      <sz val="12"/>
      <color theme="0"/>
      <name val="Calibri"/>
      <family val="2"/>
      <scheme val="minor"/>
    </font>
    <font>
      <b/>
      <sz val="28"/>
      <color rgb="FFFFFFFF"/>
      <name val="Roboto Condensed Regular"/>
    </font>
    <font>
      <b/>
      <sz val="20"/>
      <color theme="1"/>
      <name val="Roboto Condensed Regular"/>
    </font>
    <font>
      <b/>
      <sz val="12"/>
      <color theme="1"/>
      <name val="Roboto Condensed Regular"/>
    </font>
    <font>
      <sz val="28"/>
      <color theme="1"/>
      <name val="Roboto Condensed Regular"/>
    </font>
    <font>
      <sz val="20"/>
      <color theme="1"/>
      <name val="Roboto Condensed Regular"/>
    </font>
    <font>
      <b/>
      <sz val="28"/>
      <color rgb="FF000000"/>
      <name val="Roboto Condensed Regular"/>
    </font>
    <font>
      <b/>
      <sz val="36"/>
      <color rgb="FF000000"/>
      <name val="Roboto Condensed Regular"/>
    </font>
    <font>
      <sz val="24"/>
      <color rgb="FF000000"/>
      <name val="Roboto Condensed Regular"/>
    </font>
    <font>
      <b/>
      <sz val="28"/>
      <color rgb="FF9EC8AC"/>
      <name val="Roboto Condensed Regular"/>
    </font>
    <font>
      <sz val="18"/>
      <color theme="1"/>
      <name val="Roboto Condensed Regular"/>
    </font>
    <font>
      <sz val="28"/>
      <color rgb="FF000000"/>
      <name val="Roboto Condensed Regular"/>
    </font>
    <font>
      <b/>
      <sz val="28"/>
      <name val="Roboto Condensed Regular"/>
    </font>
    <font>
      <sz val="20"/>
      <color rgb="FF000000"/>
      <name val="Roboto Condensed Regular"/>
    </font>
    <font>
      <sz val="28"/>
      <name val="Roboto Condensed Regular"/>
    </font>
    <font>
      <sz val="16"/>
      <color theme="1"/>
      <name val="Roboto Condensed Regular"/>
    </font>
    <font>
      <sz val="10"/>
      <color theme="1"/>
      <name val="Roboto Condensed Regular"/>
    </font>
  </fonts>
  <fills count="45">
    <fill>
      <patternFill patternType="none"/>
    </fill>
    <fill>
      <patternFill patternType="gray125"/>
    </fill>
    <fill>
      <patternFill patternType="solid">
        <fgColor theme="0" tint="-4.9989318521683403E-2"/>
        <bgColor indexed="64"/>
      </patternFill>
    </fill>
    <fill>
      <patternFill patternType="solid">
        <fgColor rgb="FFD9D9D9"/>
        <bgColor rgb="FF000000"/>
      </patternFill>
    </fill>
    <fill>
      <patternFill patternType="solid">
        <fgColor rgb="FFC8DDD3"/>
        <bgColor indexed="64"/>
      </patternFill>
    </fill>
    <fill>
      <patternFill patternType="solid">
        <fgColor rgb="FFB0CFBE"/>
        <bgColor rgb="FF000000"/>
      </patternFill>
    </fill>
    <fill>
      <patternFill patternType="solid">
        <fgColor rgb="FFFFFFFF"/>
        <bgColor rgb="FF000000"/>
      </patternFill>
    </fill>
    <fill>
      <patternFill patternType="solid">
        <fgColor theme="0"/>
        <bgColor indexed="64"/>
      </patternFill>
    </fill>
    <fill>
      <patternFill patternType="solid">
        <fgColor rgb="FFE4EEEA"/>
        <bgColor indexed="64"/>
      </patternFill>
    </fill>
    <fill>
      <patternFill patternType="solid">
        <fgColor rgb="FFA6CAB6"/>
        <bgColor indexed="64"/>
      </patternFill>
    </fill>
    <fill>
      <patternFill patternType="solid">
        <fgColor rgb="FFFFEC9C"/>
        <bgColor indexed="64"/>
      </patternFill>
    </fill>
    <fill>
      <patternFill patternType="solid">
        <fgColor rgb="FFFFC7CE"/>
        <bgColor indexed="64"/>
      </patternFill>
    </fill>
    <fill>
      <patternFill patternType="solid">
        <fgColor rgb="FFFFED9C"/>
        <bgColor indexed="64"/>
      </patternFill>
    </fill>
    <fill>
      <patternFill patternType="solid">
        <fgColor rgb="FFFED7D7"/>
        <bgColor indexed="64"/>
      </patternFill>
    </fill>
    <fill>
      <patternFill patternType="solid">
        <fgColor rgb="FFE0ECE6"/>
        <bgColor indexed="64"/>
      </patternFill>
    </fill>
    <fill>
      <patternFill patternType="solid">
        <fgColor rgb="FFF1F1F1"/>
        <bgColor indexed="64"/>
      </patternFill>
    </fill>
    <fill>
      <patternFill patternType="solid">
        <fgColor rgb="FFF2F2F2"/>
        <bgColor rgb="FF000000"/>
      </patternFill>
    </fill>
    <fill>
      <patternFill patternType="solid">
        <fgColor rgb="FFDCF4E4"/>
        <bgColor indexed="64"/>
      </patternFill>
    </fill>
    <fill>
      <patternFill patternType="solid">
        <fgColor rgb="FFBBE7CD"/>
        <bgColor indexed="64"/>
      </patternFill>
    </fill>
    <fill>
      <patternFill patternType="solid">
        <fgColor rgb="FF9EC8AC"/>
        <bgColor indexed="64"/>
      </patternFill>
    </fill>
    <fill>
      <patternFill patternType="solid">
        <fgColor rgb="FFE9F3EF"/>
        <bgColor indexed="64"/>
      </patternFill>
    </fill>
    <fill>
      <patternFill patternType="solid">
        <fgColor rgb="FFC8DDD3"/>
        <bgColor rgb="FF000000"/>
      </patternFill>
    </fill>
    <fill>
      <patternFill patternType="solid">
        <fgColor rgb="FFF1F1F1"/>
        <bgColor rgb="FF000000"/>
      </patternFill>
    </fill>
    <fill>
      <patternFill patternType="solid">
        <fgColor rgb="FFE0ECE6"/>
        <bgColor rgb="FF000000"/>
      </patternFill>
    </fill>
    <fill>
      <patternFill patternType="solid">
        <fgColor rgb="FFC8DDD4"/>
        <bgColor indexed="64"/>
      </patternFill>
    </fill>
    <fill>
      <patternFill patternType="solid">
        <fgColor rgb="FFE1EDE6"/>
        <bgColor indexed="64"/>
      </patternFill>
    </fill>
    <fill>
      <patternFill patternType="solid">
        <fgColor rgb="FFF2F2F2"/>
        <bgColor indexed="64"/>
      </patternFill>
    </fill>
    <fill>
      <patternFill patternType="solid">
        <fgColor rgb="FFF2D0E0"/>
        <bgColor rgb="FF000000"/>
      </patternFill>
    </fill>
    <fill>
      <patternFill patternType="solid">
        <fgColor rgb="FFA6C8B6"/>
        <bgColor indexed="64"/>
      </patternFill>
    </fill>
    <fill>
      <patternFill patternType="solid">
        <fgColor rgb="FFA6C8B6"/>
        <bgColor rgb="FF000000"/>
      </patternFill>
    </fill>
    <fill>
      <patternFill patternType="solid">
        <fgColor rgb="FFF3D1E0"/>
        <bgColor rgb="FF000000"/>
      </patternFill>
    </fill>
    <fill>
      <patternFill patternType="solid">
        <fgColor rgb="FFF6DFE8"/>
        <bgColor indexed="64"/>
      </patternFill>
    </fill>
    <fill>
      <patternFill patternType="solid">
        <fgColor rgb="FFF6E0E9"/>
        <bgColor indexed="64"/>
      </patternFill>
    </fill>
    <fill>
      <patternFill patternType="solid">
        <fgColor rgb="FFFBF1F6"/>
        <bgColor rgb="FF000000"/>
      </patternFill>
    </fill>
    <fill>
      <patternFill patternType="solid">
        <fgColor rgb="FFF3F3F3"/>
        <bgColor rgb="FF000000"/>
      </patternFill>
    </fill>
    <fill>
      <patternFill patternType="solid">
        <fgColor rgb="FFF3F3F3"/>
        <bgColor indexed="64"/>
      </patternFill>
    </fill>
    <fill>
      <patternFill patternType="solid">
        <fgColor rgb="FFEBECEB"/>
        <bgColor rgb="FF000000"/>
      </patternFill>
    </fill>
    <fill>
      <patternFill patternType="solid">
        <fgColor rgb="FFEBECEB"/>
        <bgColor indexed="64"/>
      </patternFill>
    </fill>
    <fill>
      <patternFill patternType="solid">
        <fgColor rgb="FFA7C8B6"/>
        <bgColor indexed="64"/>
      </patternFill>
    </fill>
    <fill>
      <patternFill patternType="solid">
        <fgColor theme="4"/>
        <bgColor indexed="64"/>
      </patternFill>
    </fill>
    <fill>
      <patternFill patternType="solid">
        <fgColor theme="6"/>
        <bgColor indexed="64"/>
      </patternFill>
    </fill>
    <fill>
      <patternFill patternType="solid">
        <fgColor theme="8" tint="0.79998168889431442"/>
        <bgColor indexed="64"/>
      </patternFill>
    </fill>
    <fill>
      <patternFill patternType="solid">
        <fgColor theme="6"/>
      </patternFill>
    </fill>
    <fill>
      <patternFill patternType="solid">
        <fgColor theme="0"/>
        <bgColor rgb="FF000000"/>
      </patternFill>
    </fill>
    <fill>
      <patternFill patternType="solid">
        <fgColor rgb="FFE9F3EF"/>
        <bgColor rgb="FF000000"/>
      </patternFill>
    </fill>
  </fills>
  <borders count="181">
    <border>
      <left/>
      <right/>
      <top/>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top style="thin">
        <color theme="0"/>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diagonal/>
    </border>
    <border>
      <left/>
      <right style="medium">
        <color theme="0"/>
      </right>
      <top style="medium">
        <color theme="0"/>
      </top>
      <bottom/>
      <diagonal/>
    </border>
    <border>
      <left style="hair">
        <color rgb="FFE0ECE6"/>
      </left>
      <right/>
      <top/>
      <bottom/>
      <diagonal/>
    </border>
    <border>
      <left/>
      <right/>
      <top/>
      <bottom style="thin">
        <color theme="0" tint="-4.9989318521683403E-2"/>
      </bottom>
      <diagonal/>
    </border>
    <border>
      <left style="thin">
        <color theme="0" tint="-0.14999847407452621"/>
      </left>
      <right style="hair">
        <color rgb="FFE0ECE6"/>
      </right>
      <top style="thin">
        <color theme="0" tint="-4.9989318521683403E-2"/>
      </top>
      <bottom style="thin">
        <color theme="0" tint="-4.9989318521683403E-2"/>
      </bottom>
      <diagonal/>
    </border>
    <border>
      <left style="thin">
        <color theme="0" tint="-0.14999847407452621"/>
      </left>
      <right/>
      <top/>
      <bottom/>
      <diagonal/>
    </border>
    <border>
      <left/>
      <right/>
      <top style="thin">
        <color rgb="FFF2F2F2"/>
      </top>
      <bottom/>
      <diagonal/>
    </border>
    <border>
      <left style="thin">
        <color theme="0" tint="-0.14999847407452621"/>
      </left>
      <right/>
      <top style="hair">
        <color rgb="FFE0ECE6"/>
      </top>
      <bottom/>
      <diagonal/>
    </border>
    <border>
      <left style="medium">
        <color rgb="FFF2F2F2"/>
      </left>
      <right/>
      <top style="medium">
        <color rgb="FFF2F2F2"/>
      </top>
      <bottom/>
      <diagonal/>
    </border>
    <border>
      <left/>
      <right style="medium">
        <color rgb="FFF2F2F2"/>
      </right>
      <top style="medium">
        <color rgb="FFF2F2F2"/>
      </top>
      <bottom/>
      <diagonal/>
    </border>
    <border>
      <left style="medium">
        <color rgb="FFF2F2F2"/>
      </left>
      <right/>
      <top/>
      <bottom/>
      <diagonal/>
    </border>
    <border>
      <left/>
      <right style="medium">
        <color rgb="FFF2F2F2"/>
      </right>
      <top/>
      <bottom/>
      <diagonal/>
    </border>
    <border>
      <left style="medium">
        <color rgb="FFF2F2F2"/>
      </left>
      <right/>
      <top/>
      <bottom style="medium">
        <color rgb="FFF2F2F2"/>
      </bottom>
      <diagonal/>
    </border>
    <border>
      <left/>
      <right style="medium">
        <color rgb="FFF2F2F2"/>
      </right>
      <top/>
      <bottom style="medium">
        <color rgb="FFF2F2F2"/>
      </bottom>
      <diagonal/>
    </border>
    <border>
      <left style="medium">
        <color rgb="FFF2F2F2"/>
      </left>
      <right/>
      <top style="medium">
        <color rgb="FFF2F2F2"/>
      </top>
      <bottom style="medium">
        <color rgb="FFF2F2F2"/>
      </bottom>
      <diagonal/>
    </border>
    <border>
      <left/>
      <right/>
      <top style="medium">
        <color rgb="FFF2F2F2"/>
      </top>
      <bottom style="medium">
        <color rgb="FFF2F2F2"/>
      </bottom>
      <diagonal/>
    </border>
    <border>
      <left/>
      <right style="medium">
        <color rgb="FFF2F2F2"/>
      </right>
      <top style="medium">
        <color rgb="FFF2F2F2"/>
      </top>
      <bottom style="medium">
        <color rgb="FFF2F2F2"/>
      </bottom>
      <diagonal/>
    </border>
    <border>
      <left/>
      <right/>
      <top style="medium">
        <color rgb="FFF2F2F2"/>
      </top>
      <bottom/>
      <diagonal/>
    </border>
    <border>
      <left/>
      <right/>
      <top/>
      <bottom style="medium">
        <color rgb="FFF2F2F2"/>
      </bottom>
      <diagonal/>
    </border>
    <border>
      <left style="thin">
        <color theme="0"/>
      </left>
      <right/>
      <top style="medium">
        <color theme="0"/>
      </top>
      <bottom style="medium">
        <color theme="0"/>
      </bottom>
      <diagonal/>
    </border>
    <border>
      <left/>
      <right style="thin">
        <color theme="0"/>
      </right>
      <top style="medium">
        <color theme="0"/>
      </top>
      <bottom style="medium">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left>
      <right/>
      <top style="medium">
        <color theme="0"/>
      </top>
      <bottom style="thin">
        <color theme="0"/>
      </bottom>
      <diagonal/>
    </border>
    <border>
      <left style="medium">
        <color rgb="FF000000"/>
      </left>
      <right style="medium">
        <color rgb="FF000000"/>
      </right>
      <top style="medium">
        <color rgb="FF000000"/>
      </top>
      <bottom style="medium">
        <color rgb="FF000000"/>
      </bottom>
      <diagonal/>
    </border>
    <border>
      <left style="medium">
        <color rgb="FF7A7A7A"/>
      </left>
      <right/>
      <top style="medium">
        <color rgb="FF7A7A7A"/>
      </top>
      <bottom style="medium">
        <color rgb="FF7A7A7A"/>
      </bottom>
      <diagonal/>
    </border>
    <border>
      <left/>
      <right style="medium">
        <color rgb="FF7A7A7A"/>
      </right>
      <top style="medium">
        <color rgb="FF7A7A7A"/>
      </top>
      <bottom style="medium">
        <color rgb="FF7A7A7A"/>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D9D9D9"/>
      </left>
      <right style="thin">
        <color rgb="FFD9D9D9"/>
      </right>
      <top style="thin">
        <color rgb="FFD9D9D9"/>
      </top>
      <bottom style="thin">
        <color rgb="FFD9D9D9"/>
      </bottom>
      <diagonal/>
    </border>
    <border>
      <left style="medium">
        <color theme="1"/>
      </left>
      <right style="thin">
        <color rgb="FFD9D9D9"/>
      </right>
      <top style="medium">
        <color theme="1"/>
      </top>
      <bottom style="thin">
        <color rgb="FFD9D9D9"/>
      </bottom>
      <diagonal/>
    </border>
    <border>
      <left style="thin">
        <color rgb="FFD9D9D9"/>
      </left>
      <right style="thin">
        <color rgb="FFD9D9D9"/>
      </right>
      <top style="medium">
        <color theme="1"/>
      </top>
      <bottom style="thin">
        <color rgb="FFD9D9D9"/>
      </bottom>
      <diagonal/>
    </border>
    <border>
      <left style="thin">
        <color rgb="FFD9D9D9"/>
      </left>
      <right style="medium">
        <color theme="1"/>
      </right>
      <top style="medium">
        <color theme="1"/>
      </top>
      <bottom style="thin">
        <color rgb="FFD9D9D9"/>
      </bottom>
      <diagonal/>
    </border>
    <border>
      <left style="medium">
        <color theme="1"/>
      </left>
      <right style="thin">
        <color rgb="FFD9D9D9"/>
      </right>
      <top style="thin">
        <color rgb="FFD9D9D9"/>
      </top>
      <bottom style="thin">
        <color rgb="FFD9D9D9"/>
      </bottom>
      <diagonal/>
    </border>
    <border>
      <left style="thin">
        <color rgb="FFD9D9D9"/>
      </left>
      <right style="medium">
        <color theme="1"/>
      </right>
      <top style="thin">
        <color rgb="FFD9D9D9"/>
      </top>
      <bottom style="thin">
        <color rgb="FFD9D9D9"/>
      </bottom>
      <diagonal/>
    </border>
    <border>
      <left style="medium">
        <color theme="1"/>
      </left>
      <right style="thin">
        <color rgb="FFD9D9D9"/>
      </right>
      <top style="thin">
        <color rgb="FFD9D9D9"/>
      </top>
      <bottom style="medium">
        <color theme="1"/>
      </bottom>
      <diagonal/>
    </border>
    <border>
      <left style="thin">
        <color rgb="FFD9D9D9"/>
      </left>
      <right style="thin">
        <color rgb="FFD9D9D9"/>
      </right>
      <top style="thin">
        <color rgb="FFD9D9D9"/>
      </top>
      <bottom style="medium">
        <color theme="1"/>
      </bottom>
      <diagonal/>
    </border>
    <border>
      <left style="thin">
        <color rgb="FFD9D9D9"/>
      </left>
      <right style="medium">
        <color theme="1"/>
      </right>
      <top style="thin">
        <color rgb="FFD9D9D9"/>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style="hair">
        <color rgb="FFE0ECE6"/>
      </top>
      <bottom/>
      <diagonal/>
    </border>
    <border>
      <left/>
      <right style="medium">
        <color theme="1"/>
      </right>
      <top/>
      <bottom style="medium">
        <color theme="1"/>
      </bottom>
      <diagonal/>
    </border>
    <border>
      <left style="medium">
        <color theme="1"/>
      </left>
      <right/>
      <top/>
      <bottom/>
      <diagonal/>
    </border>
    <border>
      <left/>
      <right style="medium">
        <color theme="1"/>
      </right>
      <top/>
      <bottom/>
      <diagonal/>
    </border>
    <border>
      <left style="medium">
        <color theme="1"/>
      </left>
      <right/>
      <top style="medium">
        <color theme="1"/>
      </top>
      <bottom style="thin">
        <color theme="0" tint="-4.9989318521683403E-2"/>
      </bottom>
      <diagonal/>
    </border>
    <border>
      <left/>
      <right/>
      <top style="medium">
        <color theme="1"/>
      </top>
      <bottom style="thin">
        <color theme="0" tint="-4.9989318521683403E-2"/>
      </bottom>
      <diagonal/>
    </border>
    <border>
      <left/>
      <right style="medium">
        <color theme="1"/>
      </right>
      <top style="medium">
        <color theme="1"/>
      </top>
      <bottom style="thin">
        <color theme="0" tint="-4.9989318521683403E-2"/>
      </bottom>
      <diagonal/>
    </border>
    <border>
      <left style="medium">
        <color theme="1"/>
      </left>
      <right style="hair">
        <color rgb="FFE0ECE6"/>
      </right>
      <top style="thin">
        <color theme="0" tint="-4.9989318521683403E-2"/>
      </top>
      <bottom style="thin">
        <color theme="0" tint="-4.9989318521683403E-2"/>
      </bottom>
      <diagonal/>
    </border>
    <border>
      <left/>
      <right style="medium">
        <color theme="1"/>
      </right>
      <top style="thin">
        <color rgb="FFF2F2F2"/>
      </top>
      <bottom/>
      <diagonal/>
    </border>
    <border>
      <left style="medium">
        <color theme="1"/>
      </left>
      <right style="hair">
        <color rgb="FFE0ECE6"/>
      </right>
      <top style="hair">
        <color rgb="FFE0ECE6"/>
      </top>
      <bottom style="medium">
        <color theme="1"/>
      </bottom>
      <diagonal/>
    </border>
    <border>
      <left style="thin">
        <color theme="0" tint="-0.14999847407452621"/>
      </left>
      <right/>
      <top style="hair">
        <color rgb="FFE0ECE6"/>
      </top>
      <bottom style="medium">
        <color theme="1"/>
      </bottom>
      <diagonal/>
    </border>
    <border>
      <left style="hair">
        <color rgb="FFE0ECE6"/>
      </left>
      <right/>
      <top/>
      <bottom style="medium">
        <color theme="1"/>
      </bottom>
      <diagonal/>
    </border>
    <border>
      <left style="thin">
        <color rgb="FFD9D9D9"/>
      </left>
      <right/>
      <top style="thin">
        <color rgb="FFD9D9D9"/>
      </top>
      <bottom/>
      <diagonal/>
    </border>
    <border>
      <left/>
      <right style="thin">
        <color rgb="FFD9D9D9"/>
      </right>
      <top style="thin">
        <color rgb="FFD9D9D9"/>
      </top>
      <bottom/>
      <diagonal/>
    </border>
    <border>
      <left style="thin">
        <color rgb="FFD9D9D9"/>
      </left>
      <right/>
      <top/>
      <bottom style="thin">
        <color rgb="FFD9D9D9"/>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rgb="FFD9D9D9"/>
      </left>
      <right style="medium">
        <color indexed="64"/>
      </right>
      <top style="thin">
        <color rgb="FFD9D9D9"/>
      </top>
      <bottom/>
      <diagonal/>
    </border>
    <border>
      <left style="medium">
        <color indexed="64"/>
      </left>
      <right style="hair">
        <color rgb="FFE0ECE6"/>
      </right>
      <top style="medium">
        <color indexed="64"/>
      </top>
      <bottom style="hair">
        <color rgb="FFE0ECE6"/>
      </bottom>
      <diagonal/>
    </border>
    <border>
      <left style="hair">
        <color rgb="FFE0ECE6"/>
      </left>
      <right style="medium">
        <color indexed="64"/>
      </right>
      <top style="medium">
        <color indexed="64"/>
      </top>
      <bottom style="hair">
        <color rgb="FFE0ECE6"/>
      </bottom>
      <diagonal/>
    </border>
    <border>
      <left style="medium">
        <color indexed="64"/>
      </left>
      <right style="hair">
        <color rgb="FFE0ECE6"/>
      </right>
      <top style="hair">
        <color rgb="FFE0ECE6"/>
      </top>
      <bottom style="hair">
        <color rgb="FFE0ECE6"/>
      </bottom>
      <diagonal/>
    </border>
    <border>
      <left style="hair">
        <color rgb="FFE0ECE6"/>
      </left>
      <right style="medium">
        <color indexed="64"/>
      </right>
      <top style="hair">
        <color rgb="FFE0ECE6"/>
      </top>
      <bottom style="hair">
        <color rgb="FFE0ECE6"/>
      </bottom>
      <diagonal/>
    </border>
    <border>
      <left style="medium">
        <color indexed="64"/>
      </left>
      <right style="hair">
        <color rgb="FFE0ECE6"/>
      </right>
      <top style="hair">
        <color rgb="FFE0ECE6"/>
      </top>
      <bottom style="medium">
        <color indexed="64"/>
      </bottom>
      <diagonal/>
    </border>
    <border>
      <left style="hair">
        <color rgb="FFE0ECE6"/>
      </left>
      <right style="medium">
        <color indexed="64"/>
      </right>
      <top style="hair">
        <color rgb="FFE0ECE6"/>
      </top>
      <bottom style="medium">
        <color indexed="64"/>
      </bottom>
      <diagonal/>
    </border>
    <border>
      <left style="medium">
        <color indexed="64"/>
      </left>
      <right/>
      <top style="medium">
        <color indexed="64"/>
      </top>
      <bottom style="hair">
        <color rgb="FFE0ECE6"/>
      </bottom>
      <diagonal/>
    </border>
    <border>
      <left/>
      <right style="medium">
        <color indexed="64"/>
      </right>
      <top style="medium">
        <color indexed="64"/>
      </top>
      <bottom style="hair">
        <color rgb="FFE0ECE6"/>
      </bottom>
      <diagonal/>
    </border>
    <border>
      <left style="medium">
        <color indexed="64"/>
      </left>
      <right/>
      <top style="medium">
        <color theme="0"/>
      </top>
      <bottom style="medium">
        <color theme="0"/>
      </bottom>
      <diagonal/>
    </border>
    <border>
      <left style="medium">
        <color indexed="64"/>
      </left>
      <right/>
      <top style="medium">
        <color indexed="64"/>
      </top>
      <bottom style="medium">
        <color rgb="FFE0ECE6"/>
      </bottom>
      <diagonal/>
    </border>
    <border>
      <left style="medium">
        <color theme="1"/>
      </left>
      <right/>
      <top style="medium">
        <color indexed="64"/>
      </top>
      <bottom style="medium">
        <color rgb="FFE0ECE6"/>
      </bottom>
      <diagonal/>
    </border>
    <border>
      <left style="medium">
        <color theme="1"/>
      </left>
      <right style="medium">
        <color indexed="64"/>
      </right>
      <top style="medium">
        <color indexed="64"/>
      </top>
      <bottom style="medium">
        <color rgb="FFE0ECE6"/>
      </bottom>
      <diagonal/>
    </border>
    <border>
      <left style="medium">
        <color indexed="64"/>
      </left>
      <right/>
      <top style="thin">
        <color theme="0"/>
      </top>
      <bottom style="thin">
        <color theme="0"/>
      </bottom>
      <diagonal/>
    </border>
    <border>
      <left style="hair">
        <color rgb="FFE0ECE6"/>
      </left>
      <right style="medium">
        <color indexed="64"/>
      </right>
      <top style="thin">
        <color rgb="FFFFFFFF"/>
      </top>
      <bottom/>
      <diagonal/>
    </border>
    <border>
      <left style="medium">
        <color indexed="64"/>
      </left>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thin">
        <color rgb="FFD9D9D9"/>
      </right>
      <top style="medium">
        <color rgb="FF000000"/>
      </top>
      <bottom style="thin">
        <color rgb="FFD9D9D9"/>
      </bottom>
      <diagonal/>
    </border>
    <border>
      <left style="thin">
        <color rgb="FFD9D9D9"/>
      </left>
      <right style="thin">
        <color rgb="FFD9D9D9"/>
      </right>
      <top style="medium">
        <color rgb="FF000000"/>
      </top>
      <bottom style="thin">
        <color rgb="FFD9D9D9"/>
      </bottom>
      <diagonal/>
    </border>
    <border>
      <left style="thin">
        <color rgb="FFD9D9D9"/>
      </left>
      <right style="medium">
        <color rgb="FF000000"/>
      </right>
      <top style="medium">
        <color rgb="FF000000"/>
      </top>
      <bottom style="thin">
        <color rgb="FFD9D9D9"/>
      </bottom>
      <diagonal/>
    </border>
    <border>
      <left style="medium">
        <color rgb="FF000000"/>
      </left>
      <right style="medium">
        <color rgb="FF000000"/>
      </right>
      <top style="medium">
        <color rgb="FF000000"/>
      </top>
      <bottom style="thin">
        <color rgb="FFD9D9D9"/>
      </bottom>
      <diagonal/>
    </border>
    <border>
      <left style="medium">
        <color rgb="FF000000"/>
      </left>
      <right style="thin">
        <color rgb="FFD9D9D9"/>
      </right>
      <top style="thin">
        <color rgb="FFD9D9D9"/>
      </top>
      <bottom style="medium">
        <color rgb="FF000000"/>
      </bottom>
      <diagonal/>
    </border>
    <border>
      <left style="thin">
        <color rgb="FFD9D9D9"/>
      </left>
      <right style="thin">
        <color rgb="FFD9D9D9"/>
      </right>
      <top style="thin">
        <color rgb="FFD9D9D9"/>
      </top>
      <bottom style="medium">
        <color rgb="FF000000"/>
      </bottom>
      <diagonal/>
    </border>
    <border>
      <left style="thin">
        <color rgb="FFD9D9D9"/>
      </left>
      <right style="medium">
        <color rgb="FF000000"/>
      </right>
      <top style="thin">
        <color rgb="FFD9D9D9"/>
      </top>
      <bottom style="medium">
        <color rgb="FF000000"/>
      </bottom>
      <diagonal/>
    </border>
    <border>
      <left style="medium">
        <color rgb="FF000000"/>
      </left>
      <right style="thin">
        <color rgb="FFD9D9D9"/>
      </right>
      <top style="thin">
        <color rgb="FFD9D9D9"/>
      </top>
      <bottom style="thin">
        <color rgb="FFD9D9D9"/>
      </bottom>
      <diagonal/>
    </border>
    <border>
      <left style="thin">
        <color rgb="FFD9D9D9"/>
      </left>
      <right style="medium">
        <color rgb="FF000000"/>
      </right>
      <top style="thin">
        <color rgb="FFD9D9D9"/>
      </top>
      <bottom style="thin">
        <color rgb="FFD9D9D9"/>
      </bottom>
      <diagonal/>
    </border>
    <border>
      <left style="medium">
        <color indexed="64"/>
      </left>
      <right style="medium">
        <color indexed="64"/>
      </right>
      <top style="medium">
        <color indexed="64"/>
      </top>
      <bottom style="medium">
        <color indexed="64"/>
      </bottom>
      <diagonal/>
    </border>
    <border>
      <left style="medium">
        <color rgb="FF000000"/>
      </left>
      <right style="thin">
        <color rgb="FFD9D9D9"/>
      </right>
      <top style="medium">
        <color rgb="FF000000"/>
      </top>
      <bottom/>
      <diagonal/>
    </border>
    <border>
      <left style="thin">
        <color rgb="FFD9D9D9"/>
      </left>
      <right style="thin">
        <color rgb="FFD9D9D9"/>
      </right>
      <top style="medium">
        <color rgb="FF000000"/>
      </top>
      <bottom/>
      <diagonal/>
    </border>
    <border>
      <left style="thin">
        <color rgb="FFD9D9D9"/>
      </left>
      <right style="medium">
        <color rgb="FF000000"/>
      </right>
      <top style="medium">
        <color rgb="FF000000"/>
      </top>
      <bottom/>
      <diagonal/>
    </border>
    <border>
      <left/>
      <right style="medium">
        <color indexed="64"/>
      </right>
      <top style="thin">
        <color theme="0"/>
      </top>
      <bottom/>
      <diagonal/>
    </border>
    <border>
      <left/>
      <right style="medium">
        <color indexed="64"/>
      </right>
      <top style="medium">
        <color theme="0"/>
      </top>
      <bottom style="medium">
        <color theme="0"/>
      </bottom>
      <diagonal/>
    </border>
    <border>
      <left/>
      <right style="medium">
        <color indexed="64"/>
      </right>
      <top style="medium">
        <color theme="0"/>
      </top>
      <bottom style="thin">
        <color theme="0"/>
      </bottom>
      <diagonal/>
    </border>
    <border>
      <left style="medium">
        <color indexed="64"/>
      </left>
      <right style="medium">
        <color indexed="64"/>
      </right>
      <top style="medium">
        <color theme="0"/>
      </top>
      <bottom/>
      <diagonal/>
    </border>
    <border>
      <left style="medium">
        <color indexed="64"/>
      </left>
      <right style="medium">
        <color indexed="64"/>
      </right>
      <top/>
      <bottom style="medium">
        <color theme="0"/>
      </bottom>
      <diagonal/>
    </border>
    <border>
      <left style="medium">
        <color indexed="64"/>
      </left>
      <right style="medium">
        <color indexed="64"/>
      </right>
      <top style="medium">
        <color indexed="64"/>
      </top>
      <bottom style="medium">
        <color theme="0"/>
      </bottom>
      <diagonal/>
    </border>
    <border>
      <left style="medium">
        <color indexed="64"/>
      </left>
      <right style="medium">
        <color indexed="64"/>
      </right>
      <top style="medium">
        <color theme="0"/>
      </top>
      <bottom style="medium">
        <color theme="0"/>
      </bottom>
      <diagonal/>
    </border>
    <border>
      <left style="thin">
        <color theme="0"/>
      </left>
      <right/>
      <top/>
      <bottom style="medium">
        <color theme="0"/>
      </bottom>
      <diagonal/>
    </border>
    <border>
      <left/>
      <right style="medium">
        <color indexed="64"/>
      </right>
      <top/>
      <bottom style="medium">
        <color theme="0"/>
      </bottom>
      <diagonal/>
    </border>
    <border>
      <left style="medium">
        <color indexed="64"/>
      </left>
      <right style="thin">
        <color rgb="FFD9D9D9"/>
      </right>
      <top style="hair">
        <color rgb="FFE0ECE6"/>
      </top>
      <bottom/>
      <diagonal/>
    </border>
    <border>
      <left style="medium">
        <color indexed="64"/>
      </left>
      <right style="thin">
        <color rgb="FFD9D9D9"/>
      </right>
      <top/>
      <bottom style="hair">
        <color rgb="FFE0ECE6"/>
      </bottom>
      <diagonal/>
    </border>
    <border>
      <left style="medium">
        <color indexed="64"/>
      </left>
      <right style="thin">
        <color rgb="FFD9D9D9"/>
      </right>
      <top style="thin">
        <color theme="0"/>
      </top>
      <bottom/>
      <diagonal/>
    </border>
    <border>
      <left style="thin">
        <color rgb="FFD9D9D9"/>
      </left>
      <right style="medium">
        <color indexed="64"/>
      </right>
      <top/>
      <bottom/>
      <diagonal/>
    </border>
    <border>
      <left style="medium">
        <color indexed="64"/>
      </left>
      <right style="thin">
        <color rgb="FFD9D9D9"/>
      </right>
      <top/>
      <bottom/>
      <diagonal/>
    </border>
    <border>
      <left style="medium">
        <color indexed="64"/>
      </left>
      <right/>
      <top style="medium">
        <color theme="0"/>
      </top>
      <bottom style="thin">
        <color theme="0"/>
      </bottom>
      <diagonal/>
    </border>
    <border>
      <left style="thin">
        <color rgb="FFF9E9F1"/>
      </left>
      <right style="thin">
        <color rgb="FFF6E0E9"/>
      </right>
      <top style="thin">
        <color rgb="FFF9E9F1"/>
      </top>
      <bottom style="thin">
        <color rgb="FFF6E0E9"/>
      </bottom>
      <diagonal/>
    </border>
    <border>
      <left style="thin">
        <color rgb="FFF6E0E9"/>
      </left>
      <right style="thin">
        <color rgb="FFF6E0E9"/>
      </right>
      <top style="thin">
        <color rgb="FFF9E9F1"/>
      </top>
      <bottom style="thin">
        <color rgb="FFF6E0E9"/>
      </bottom>
      <diagonal/>
    </border>
    <border>
      <left style="thin">
        <color rgb="FFF6E0E9"/>
      </left>
      <right style="thin">
        <color rgb="FFF9E9F1"/>
      </right>
      <top style="thin">
        <color rgb="FFF9E9F1"/>
      </top>
      <bottom style="thin">
        <color rgb="FFF6E0E9"/>
      </bottom>
      <diagonal/>
    </border>
    <border>
      <left style="thin">
        <color rgb="FFF9E9F1"/>
      </left>
      <right style="thin">
        <color rgb="FFF6E0E9"/>
      </right>
      <top style="thin">
        <color rgb="FFF6E0E9"/>
      </top>
      <bottom style="thin">
        <color rgb="FFF9E9F1"/>
      </bottom>
      <diagonal/>
    </border>
    <border>
      <left style="thin">
        <color rgb="FFF6E0E9"/>
      </left>
      <right style="thin">
        <color rgb="FFF6E0E9"/>
      </right>
      <top style="thin">
        <color rgb="FFF6E0E9"/>
      </top>
      <bottom style="thin">
        <color rgb="FFF9E9F1"/>
      </bottom>
      <diagonal/>
    </border>
    <border>
      <left style="thin">
        <color rgb="FFF6E0E9"/>
      </left>
      <right style="thin">
        <color rgb="FFF9E9F1"/>
      </right>
      <top style="thin">
        <color rgb="FFF6E0E9"/>
      </top>
      <bottom style="thin">
        <color rgb="FFF9E9F1"/>
      </bottom>
      <diagonal/>
    </border>
    <border>
      <left style="thin">
        <color rgb="FFFBF1F7"/>
      </left>
      <right style="thin">
        <color rgb="FFFBF1F7"/>
      </right>
      <top/>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diagonal/>
    </border>
    <border>
      <left style="thin">
        <color rgb="FFF9E9F1"/>
      </left>
      <right style="thin">
        <color rgb="FFF9E9F1"/>
      </right>
      <top style="thin">
        <color rgb="FFF9E9F1"/>
      </top>
      <bottom style="thin">
        <color rgb="FFF9E9F1"/>
      </bottom>
      <diagonal/>
    </border>
    <border>
      <left/>
      <right/>
      <top style="thin">
        <color theme="0" tint="-4.9989318521683403E-2"/>
      </top>
      <bottom style="thin">
        <color theme="0" tint="-4.9989318521683403E-2"/>
      </bottom>
      <diagonal/>
    </border>
    <border>
      <left style="thin">
        <color rgb="FFEBECEB"/>
      </left>
      <right style="thin">
        <color rgb="FFEBECEB"/>
      </right>
      <top style="thin">
        <color rgb="FFEBECEB"/>
      </top>
      <bottom style="thin">
        <color rgb="FFEBECEB"/>
      </bottom>
      <diagonal/>
    </border>
    <border>
      <left/>
      <right style="thin">
        <color theme="0" tint="-4.9989318521683403E-2"/>
      </right>
      <top style="thin">
        <color theme="0" tint="-4.9989318521683403E-2"/>
      </top>
      <bottom style="thin">
        <color theme="0" tint="-4.9989318521683403E-2"/>
      </bottom>
      <diagonal/>
    </border>
    <border>
      <left style="medium">
        <color theme="1"/>
      </left>
      <right style="thin">
        <color rgb="FFE0EDE6"/>
      </right>
      <top style="thin">
        <color rgb="FFE0EDE6"/>
      </top>
      <bottom style="thin">
        <color rgb="FFE0EDE6"/>
      </bottom>
      <diagonal/>
    </border>
    <border>
      <left style="thin">
        <color rgb="FFE0EDE6"/>
      </left>
      <right style="medium">
        <color theme="1"/>
      </right>
      <top style="thin">
        <color rgb="FFE0EDE6"/>
      </top>
      <bottom style="thin">
        <color rgb="FFE0EDE6"/>
      </bottom>
      <diagonal/>
    </border>
    <border>
      <left style="medium">
        <color theme="1"/>
      </left>
      <right style="thin">
        <color rgb="FFE0EDE6"/>
      </right>
      <top style="thin">
        <color rgb="FFE0EDE6"/>
      </top>
      <bottom style="medium">
        <color theme="1"/>
      </bottom>
      <diagonal/>
    </border>
    <border>
      <left style="thin">
        <color rgb="FFE0EDE6"/>
      </left>
      <right style="medium">
        <color theme="1"/>
      </right>
      <top style="thin">
        <color rgb="FFE0EDE6"/>
      </top>
      <bottom style="medium">
        <color theme="1"/>
      </bottom>
      <diagonal/>
    </border>
    <border>
      <left style="medium">
        <color indexed="64"/>
      </left>
      <right/>
      <top style="medium">
        <color indexed="64"/>
      </top>
      <bottom style="medium">
        <color theme="0"/>
      </bottom>
      <diagonal/>
    </border>
    <border>
      <left/>
      <right/>
      <top style="medium">
        <color indexed="64"/>
      </top>
      <bottom style="medium">
        <color theme="0"/>
      </bottom>
      <diagonal/>
    </border>
    <border>
      <left/>
      <right style="thin">
        <color theme="0"/>
      </right>
      <top style="medium">
        <color indexed="64"/>
      </top>
      <bottom style="medium">
        <color theme="0"/>
      </bottom>
      <diagonal/>
    </border>
    <border>
      <left style="dotted">
        <color indexed="64"/>
      </left>
      <right style="dotted">
        <color indexed="64"/>
      </right>
      <top style="dotted">
        <color indexed="64"/>
      </top>
      <bottom style="dotted">
        <color indexed="64"/>
      </bottom>
      <diagonal/>
    </border>
    <border>
      <left/>
      <right style="medium">
        <color indexed="64"/>
      </right>
      <top/>
      <bottom/>
      <diagonal/>
    </border>
    <border>
      <left style="thin">
        <color theme="4"/>
      </left>
      <right style="thin">
        <color theme="4"/>
      </right>
      <top style="thin">
        <color theme="4"/>
      </top>
      <bottom style="thin">
        <color theme="4"/>
      </bottom>
      <diagonal/>
    </border>
    <border>
      <left/>
      <right/>
      <top/>
      <bottom style="medium">
        <color theme="1"/>
      </bottom>
      <diagonal/>
    </border>
    <border>
      <left style="medium">
        <color theme="1"/>
      </left>
      <right/>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top style="thin">
        <color theme="0" tint="-4.9989318521683403E-2"/>
      </top>
      <bottom/>
      <diagonal/>
    </border>
    <border>
      <left style="medium">
        <color theme="1"/>
      </left>
      <right style="medium">
        <color indexed="64"/>
      </right>
      <top style="medium">
        <color theme="1"/>
      </top>
      <bottom/>
      <diagonal/>
    </border>
    <border>
      <left style="medium">
        <color theme="1"/>
      </left>
      <right style="medium">
        <color indexed="64"/>
      </right>
      <top/>
      <bottom/>
      <diagonal/>
    </border>
    <border>
      <left style="medium">
        <color theme="1"/>
      </left>
      <right style="medium">
        <color indexed="64"/>
      </right>
      <top/>
      <bottom style="medium">
        <color theme="1"/>
      </bottom>
      <diagonal/>
    </border>
    <border>
      <left style="thin">
        <color rgb="FFD9D9D9"/>
      </left>
      <right style="thin">
        <color rgb="FFD9D9D9"/>
      </right>
      <top/>
      <bottom style="medium">
        <color theme="1"/>
      </bottom>
      <diagonal/>
    </border>
    <border>
      <left style="thin">
        <color rgb="FFD9D9D9"/>
      </left>
      <right style="thin">
        <color rgb="FFD9D9D9"/>
      </right>
      <top style="thin">
        <color rgb="FFD9D9D9"/>
      </top>
      <bottom/>
      <diagonal/>
    </border>
    <border>
      <left style="thin">
        <color rgb="FFD9D9D9"/>
      </left>
      <right style="thin">
        <color rgb="FFD9D9D9"/>
      </right>
      <top/>
      <bottom/>
      <diagonal/>
    </border>
    <border>
      <left style="thin">
        <color rgb="FFD9D9D9"/>
      </left>
      <right style="medium">
        <color theme="1"/>
      </right>
      <top style="thin">
        <color rgb="FFD9D9D9"/>
      </top>
      <bottom/>
      <diagonal/>
    </border>
    <border>
      <left style="medium">
        <color theme="1"/>
      </left>
      <right/>
      <top/>
      <bottom style="thin">
        <color theme="0" tint="-4.9989318521683403E-2"/>
      </bottom>
      <diagonal/>
    </border>
    <border>
      <left/>
      <right style="medium">
        <color theme="1"/>
      </right>
      <top/>
      <bottom style="thin">
        <color theme="0" tint="-4.9989318521683403E-2"/>
      </bottom>
      <diagonal/>
    </border>
    <border>
      <left style="medium">
        <color theme="1"/>
      </left>
      <right/>
      <top style="thin">
        <color theme="0" tint="-4.9989318521683403E-2"/>
      </top>
      <bottom/>
      <diagonal/>
    </border>
    <border>
      <left/>
      <right style="medium">
        <color theme="1"/>
      </right>
      <top style="thin">
        <color theme="0" tint="-4.9989318521683403E-2"/>
      </top>
      <bottom/>
      <diagonal/>
    </border>
    <border>
      <left style="medium">
        <color theme="1"/>
      </left>
      <right style="thin">
        <color rgb="FFD9D9D9"/>
      </right>
      <top style="thin">
        <color rgb="FFD9D9D9"/>
      </top>
      <bottom/>
      <diagonal/>
    </border>
    <border>
      <left style="medium">
        <color theme="1"/>
      </left>
      <right style="medium">
        <color theme="1"/>
      </right>
      <top style="medium">
        <color indexed="64"/>
      </top>
      <bottom style="medium">
        <color theme="0"/>
      </bottom>
      <diagonal/>
    </border>
    <border>
      <left style="medium">
        <color theme="1"/>
      </left>
      <right style="medium">
        <color theme="1"/>
      </right>
      <top style="medium">
        <color theme="0"/>
      </top>
      <bottom/>
      <diagonal/>
    </border>
    <border>
      <left style="medium">
        <color theme="1"/>
      </left>
      <right style="medium">
        <color theme="1"/>
      </right>
      <top style="thin">
        <color theme="0"/>
      </top>
      <bottom/>
      <diagonal/>
    </border>
    <border>
      <left style="medium">
        <color theme="1"/>
      </left>
      <right style="medium">
        <color theme="1"/>
      </right>
      <top style="thin">
        <color theme="0"/>
      </top>
      <bottom style="medium">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rgb="FFF2F2F2"/>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rgb="FFF2F2F2"/>
      </left>
      <right style="thin">
        <color indexed="64"/>
      </right>
      <top/>
      <bottom/>
      <diagonal/>
    </border>
    <border>
      <left style="thin">
        <color rgb="FFF2F2F2"/>
      </left>
      <right style="thin">
        <color indexed="64"/>
      </right>
      <top/>
      <bottom style="thin">
        <color indexed="64"/>
      </bottom>
      <diagonal/>
    </border>
    <border>
      <left style="thick">
        <color rgb="FFE7E6E6"/>
      </left>
      <right style="thick">
        <color rgb="FFF2F2F2"/>
      </right>
      <top/>
      <bottom/>
      <diagonal/>
    </border>
  </borders>
  <cellStyleXfs count="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Protection="0"/>
    <xf numFmtId="0" fontId="12" fillId="0" borderId="0"/>
    <xf numFmtId="0" fontId="65" fillId="42" borderId="0" applyNumberFormat="0" applyBorder="0" applyAlignment="0" applyProtection="0"/>
  </cellStyleXfs>
  <cellXfs count="486">
    <xf numFmtId="0" fontId="0" fillId="0" borderId="0" xfId="0"/>
    <xf numFmtId="0" fontId="4" fillId="0" borderId="0" xfId="0" applyFont="1"/>
    <xf numFmtId="0" fontId="4" fillId="7" borderId="0" xfId="0" applyFont="1" applyFill="1"/>
    <xf numFmtId="0" fontId="6" fillId="7" borderId="0" xfId="0" applyFont="1" applyFill="1"/>
    <xf numFmtId="0" fontId="6" fillId="0" borderId="0" xfId="0" applyFont="1"/>
    <xf numFmtId="0" fontId="6" fillId="0" borderId="0" xfId="0" applyFont="1" applyAlignment="1">
      <alignment vertical="center" wrapText="1"/>
    </xf>
    <xf numFmtId="0" fontId="8" fillId="0" borderId="0" xfId="0" applyFont="1" applyAlignment="1">
      <alignment vertical="center" wrapText="1"/>
    </xf>
    <xf numFmtId="0" fontId="6" fillId="17" borderId="5" xfId="0" applyFont="1" applyFill="1" applyBorder="1" applyAlignment="1">
      <alignment horizontal="center" vertical="center"/>
    </xf>
    <xf numFmtId="0" fontId="8" fillId="18" borderId="5" xfId="0" applyFont="1" applyFill="1" applyBorder="1" applyAlignment="1">
      <alignment horizontal="center" vertical="center"/>
    </xf>
    <xf numFmtId="0" fontId="6" fillId="20" borderId="5" xfId="0" applyFont="1" applyFill="1" applyBorder="1" applyAlignment="1">
      <alignment horizontal="left" vertical="center" wrapText="1" indent="1"/>
    </xf>
    <xf numFmtId="0" fontId="6" fillId="0" borderId="0" xfId="0" applyFont="1" applyAlignment="1">
      <alignment horizontal="left" indent="2"/>
    </xf>
    <xf numFmtId="0" fontId="6" fillId="0" borderId="3" xfId="0" applyFont="1" applyBorder="1" applyAlignment="1">
      <alignment horizontal="left" indent="2"/>
    </xf>
    <xf numFmtId="0" fontId="7" fillId="17" borderId="5" xfId="0" applyFont="1" applyFill="1" applyBorder="1" applyAlignment="1">
      <alignment horizontal="left" vertical="center" indent="1"/>
    </xf>
    <xf numFmtId="0" fontId="6" fillId="20" borderId="5" xfId="0" applyFont="1" applyFill="1" applyBorder="1" applyAlignment="1">
      <alignment horizontal="center" vertical="center" wrapText="1"/>
    </xf>
    <xf numFmtId="0" fontId="13" fillId="7" borderId="0" xfId="0" applyFont="1" applyFill="1"/>
    <xf numFmtId="0" fontId="13" fillId="0" borderId="0" xfId="0" applyFont="1"/>
    <xf numFmtId="0" fontId="19" fillId="7" borderId="0" xfId="0" applyFont="1" applyFill="1"/>
    <xf numFmtId="0" fontId="11" fillId="25" borderId="16" xfId="0" applyFont="1" applyFill="1" applyBorder="1"/>
    <xf numFmtId="0" fontId="0" fillId="25" borderId="17" xfId="0" applyFill="1" applyBorder="1" applyAlignment="1">
      <alignment horizontal="right"/>
    </xf>
    <xf numFmtId="0" fontId="0" fillId="25" borderId="16" xfId="0" applyFill="1" applyBorder="1"/>
    <xf numFmtId="0" fontId="0" fillId="25" borderId="18" xfId="0" applyFill="1" applyBorder="1"/>
    <xf numFmtId="0" fontId="0" fillId="25" borderId="19" xfId="0" applyFill="1" applyBorder="1" applyAlignment="1">
      <alignment horizontal="right"/>
    </xf>
    <xf numFmtId="0" fontId="0" fillId="25" borderId="17" xfId="0" applyFill="1" applyBorder="1"/>
    <xf numFmtId="0" fontId="11" fillId="25" borderId="18" xfId="0" applyFont="1" applyFill="1" applyBorder="1"/>
    <xf numFmtId="0" fontId="11" fillId="25" borderId="19" xfId="0" applyFont="1" applyFill="1" applyBorder="1" applyAlignment="1">
      <alignment horizontal="right"/>
    </xf>
    <xf numFmtId="0" fontId="11" fillId="25" borderId="17" xfId="0" applyFont="1" applyFill="1" applyBorder="1" applyAlignment="1">
      <alignment horizontal="right"/>
    </xf>
    <xf numFmtId="0" fontId="11" fillId="15" borderId="16" xfId="0" applyFont="1" applyFill="1" applyBorder="1"/>
    <xf numFmtId="49" fontId="11" fillId="15" borderId="17" xfId="0" applyNumberFormat="1" applyFont="1" applyFill="1" applyBorder="1" applyAlignment="1">
      <alignment horizontal="right"/>
    </xf>
    <xf numFmtId="0" fontId="0" fillId="15" borderId="16" xfId="0" applyFill="1" applyBorder="1"/>
    <xf numFmtId="49" fontId="0" fillId="15" borderId="17" xfId="0" applyNumberFormat="1" applyFill="1" applyBorder="1"/>
    <xf numFmtId="49" fontId="0" fillId="15" borderId="17" xfId="0" applyNumberFormat="1" applyFill="1" applyBorder="1" applyAlignment="1">
      <alignment horizontal="right"/>
    </xf>
    <xf numFmtId="0" fontId="0" fillId="15" borderId="18" xfId="0" applyFill="1" applyBorder="1"/>
    <xf numFmtId="49" fontId="0" fillId="15" borderId="19" xfId="0" applyNumberFormat="1" applyFill="1" applyBorder="1" applyAlignment="1">
      <alignment horizontal="right"/>
    </xf>
    <xf numFmtId="0" fontId="11" fillId="15" borderId="18" xfId="0" applyFont="1" applyFill="1" applyBorder="1"/>
    <xf numFmtId="0" fontId="11" fillId="15" borderId="19" xfId="0" applyFont="1" applyFill="1" applyBorder="1" applyAlignment="1">
      <alignment horizontal="right"/>
    </xf>
    <xf numFmtId="0" fontId="11" fillId="24" borderId="23" xfId="0" applyFont="1" applyFill="1" applyBorder="1" applyAlignment="1">
      <alignment horizontal="center" vertical="center"/>
    </xf>
    <xf numFmtId="0" fontId="11" fillId="25" borderId="0" xfId="0" applyFont="1" applyFill="1" applyAlignment="1">
      <alignment horizontal="right"/>
    </xf>
    <xf numFmtId="0" fontId="0" fillId="25" borderId="0" xfId="0" applyFill="1" applyAlignment="1">
      <alignment horizontal="right"/>
    </xf>
    <xf numFmtId="0" fontId="0" fillId="25" borderId="24" xfId="0" applyFill="1" applyBorder="1" applyAlignment="1">
      <alignment horizontal="right"/>
    </xf>
    <xf numFmtId="0" fontId="11" fillId="25" borderId="24" xfId="0" applyFont="1" applyFill="1" applyBorder="1" applyAlignment="1">
      <alignment horizontal="right"/>
    </xf>
    <xf numFmtId="0" fontId="22" fillId="7" borderId="0" xfId="0" applyFont="1" applyFill="1"/>
    <xf numFmtId="0" fontId="22" fillId="0" borderId="0" xfId="0" applyFont="1"/>
    <xf numFmtId="0" fontId="25" fillId="0" borderId="0" xfId="0" applyFont="1"/>
    <xf numFmtId="0" fontId="21" fillId="9" borderId="40" xfId="0" applyFont="1" applyFill="1" applyBorder="1" applyAlignment="1" applyProtection="1">
      <alignment horizontal="center" vertical="center"/>
      <protection locked="0"/>
    </xf>
    <xf numFmtId="0" fontId="35" fillId="4" borderId="10" xfId="0" applyFont="1" applyFill="1" applyBorder="1" applyAlignment="1">
      <alignment horizontal="left" vertical="top"/>
    </xf>
    <xf numFmtId="0" fontId="35" fillId="4" borderId="11" xfId="0" applyFont="1" applyFill="1" applyBorder="1" applyAlignment="1">
      <alignment horizontal="left" vertical="center" wrapText="1"/>
    </xf>
    <xf numFmtId="0" fontId="35" fillId="4" borderId="13" xfId="0" applyFont="1" applyFill="1" applyBorder="1" applyAlignment="1">
      <alignment horizontal="left" vertical="center" wrapText="1"/>
    </xf>
    <xf numFmtId="0" fontId="35" fillId="4" borderId="55" xfId="0" applyFont="1" applyFill="1" applyBorder="1" applyAlignment="1">
      <alignment horizontal="center" vertical="top"/>
    </xf>
    <xf numFmtId="0" fontId="35" fillId="4" borderId="50" xfId="0" applyFont="1" applyFill="1" applyBorder="1" applyAlignment="1">
      <alignment horizontal="left" vertical="center" wrapText="1"/>
    </xf>
    <xf numFmtId="0" fontId="35" fillId="4" borderId="48" xfId="0" applyFont="1" applyFill="1" applyBorder="1" applyAlignment="1">
      <alignment horizontal="left" vertical="center" wrapText="1"/>
    </xf>
    <xf numFmtId="0" fontId="35" fillId="4" borderId="57" xfId="0" applyFont="1" applyFill="1" applyBorder="1" applyAlignment="1">
      <alignment horizontal="left" vertical="center" wrapText="1"/>
    </xf>
    <xf numFmtId="0" fontId="35" fillId="4" borderId="58" xfId="0" applyFont="1" applyFill="1" applyBorder="1" applyAlignment="1">
      <alignment horizontal="left" vertical="center" wrapText="1"/>
    </xf>
    <xf numFmtId="0" fontId="21" fillId="0" borderId="0" xfId="0" applyFont="1" applyAlignment="1" applyProtection="1">
      <alignment horizontal="center" vertical="center"/>
      <protection locked="0"/>
    </xf>
    <xf numFmtId="0" fontId="30" fillId="28" borderId="84" xfId="0" applyFont="1" applyFill="1" applyBorder="1" applyAlignment="1">
      <alignment horizontal="center" vertical="center"/>
    </xf>
    <xf numFmtId="0" fontId="30" fillId="29" borderId="85" xfId="0" applyFont="1" applyFill="1" applyBorder="1" applyAlignment="1">
      <alignment horizontal="center" vertical="center" wrapText="1"/>
    </xf>
    <xf numFmtId="0" fontId="25" fillId="6" borderId="0" xfId="0" applyFont="1" applyFill="1"/>
    <xf numFmtId="0" fontId="25" fillId="6" borderId="0" xfId="0" applyFont="1" applyFill="1" applyAlignment="1">
      <alignment horizontal="left" vertical="top"/>
    </xf>
    <xf numFmtId="0" fontId="28" fillId="30" borderId="30" xfId="0" applyFont="1" applyFill="1" applyBorder="1" applyAlignment="1">
      <alignment horizontal="center" vertical="center"/>
    </xf>
    <xf numFmtId="0" fontId="32" fillId="3" borderId="30" xfId="0" applyFont="1" applyFill="1" applyBorder="1" applyAlignment="1">
      <alignment horizontal="left" vertical="center" wrapText="1"/>
    </xf>
    <xf numFmtId="0" fontId="25" fillId="16" borderId="30" xfId="0" applyFont="1" applyFill="1" applyBorder="1" applyAlignment="1">
      <alignment horizontal="left" vertical="top"/>
    </xf>
    <xf numFmtId="0" fontId="25" fillId="0" borderId="0" xfId="0" applyFont="1" applyAlignment="1">
      <alignment horizontal="left" vertical="top"/>
    </xf>
    <xf numFmtId="0" fontId="28" fillId="30" borderId="30" xfId="0" applyFont="1" applyFill="1" applyBorder="1" applyAlignment="1">
      <alignment horizontal="center" vertical="center" wrapText="1"/>
    </xf>
    <xf numFmtId="0" fontId="28" fillId="30" borderId="93" xfId="0" applyFont="1" applyFill="1" applyBorder="1" applyAlignment="1">
      <alignment horizontal="center" vertical="center"/>
    </xf>
    <xf numFmtId="0" fontId="32" fillId="3" borderId="93" xfId="0" applyFont="1" applyFill="1" applyBorder="1" applyAlignment="1">
      <alignment horizontal="left" vertical="center" wrapText="1"/>
    </xf>
    <xf numFmtId="0" fontId="25" fillId="16" borderId="93" xfId="0" applyFont="1" applyFill="1" applyBorder="1" applyAlignment="1">
      <alignment horizontal="left" vertical="top"/>
    </xf>
    <xf numFmtId="0" fontId="38" fillId="30" borderId="94" xfId="0" applyFont="1" applyFill="1" applyBorder="1" applyAlignment="1">
      <alignment vertical="center"/>
    </xf>
    <xf numFmtId="0" fontId="38" fillId="5" borderId="95" xfId="0" applyFont="1" applyFill="1" applyBorder="1" applyAlignment="1">
      <alignment vertical="center"/>
    </xf>
    <xf numFmtId="0" fontId="38" fillId="5" borderId="96" xfId="0" applyFont="1" applyFill="1" applyBorder="1" applyAlignment="1">
      <alignment vertical="center"/>
    </xf>
    <xf numFmtId="0" fontId="34" fillId="5" borderId="97" xfId="0" applyFont="1" applyFill="1" applyBorder="1" applyAlignment="1">
      <alignment horizontal="center" vertical="center"/>
    </xf>
    <xf numFmtId="0" fontId="34" fillId="5" borderId="36" xfId="0" applyFont="1" applyFill="1" applyBorder="1" applyAlignment="1">
      <alignment horizontal="center" vertical="center" wrapText="1"/>
    </xf>
    <xf numFmtId="0" fontId="34" fillId="5" borderId="98" xfId="0" applyFont="1" applyFill="1" applyBorder="1" applyAlignment="1">
      <alignment horizontal="center" vertical="center" wrapText="1"/>
    </xf>
    <xf numFmtId="0" fontId="38" fillId="5" borderId="94" xfId="0" applyFont="1" applyFill="1" applyBorder="1" applyAlignment="1">
      <alignment vertical="center"/>
    </xf>
    <xf numFmtId="0" fontId="38" fillId="27" borderId="95" xfId="0" applyFont="1" applyFill="1" applyBorder="1" applyAlignment="1">
      <alignment vertical="center"/>
    </xf>
    <xf numFmtId="0" fontId="38" fillId="27" borderId="96" xfId="0" applyFont="1" applyFill="1" applyBorder="1" applyAlignment="1">
      <alignment vertical="center"/>
    </xf>
    <xf numFmtId="0" fontId="28" fillId="30" borderId="35" xfId="0" applyFont="1" applyFill="1" applyBorder="1" applyAlignment="1">
      <alignment horizontal="center" vertical="center"/>
    </xf>
    <xf numFmtId="0" fontId="32" fillId="3" borderId="35" xfId="0" applyFont="1" applyFill="1" applyBorder="1" applyAlignment="1">
      <alignment horizontal="left" vertical="center" wrapText="1"/>
    </xf>
    <xf numFmtId="0" fontId="25" fillId="16" borderId="35" xfId="0" applyFont="1" applyFill="1" applyBorder="1" applyAlignment="1">
      <alignment horizontal="left" vertical="top"/>
    </xf>
    <xf numFmtId="0" fontId="34" fillId="30" borderId="87" xfId="0" applyFont="1" applyFill="1" applyBorder="1" applyAlignment="1">
      <alignment horizontal="center" vertical="center"/>
    </xf>
    <xf numFmtId="0" fontId="34" fillId="30" borderId="89" xfId="0" applyFont="1" applyFill="1" applyBorder="1" applyAlignment="1">
      <alignment horizontal="center" vertical="center" wrapText="1"/>
    </xf>
    <xf numFmtId="0" fontId="34" fillId="30" borderId="99" xfId="0" applyFont="1" applyFill="1" applyBorder="1" applyAlignment="1">
      <alignment horizontal="center" vertical="center" wrapText="1"/>
    </xf>
    <xf numFmtId="0" fontId="43" fillId="0" borderId="0" xfId="0" applyFont="1"/>
    <xf numFmtId="0" fontId="44" fillId="32" borderId="121" xfId="0" applyFont="1" applyFill="1" applyBorder="1" applyAlignment="1">
      <alignment horizontal="center" vertical="center"/>
    </xf>
    <xf numFmtId="0" fontId="44" fillId="32" borderId="122" xfId="0" applyFont="1" applyFill="1" applyBorder="1" applyAlignment="1">
      <alignment horizontal="center" vertical="center"/>
    </xf>
    <xf numFmtId="0" fontId="44" fillId="32" borderId="123" xfId="0" applyFont="1" applyFill="1" applyBorder="1" applyAlignment="1">
      <alignment horizontal="center" vertical="center"/>
    </xf>
    <xf numFmtId="0" fontId="45" fillId="33" borderId="124" xfId="0" applyFont="1" applyFill="1" applyBorder="1" applyAlignment="1">
      <alignment horizontal="center" vertical="center"/>
    </xf>
    <xf numFmtId="49" fontId="46" fillId="34" borderId="125" xfId="0" applyNumberFormat="1" applyFont="1" applyFill="1" applyBorder="1" applyAlignment="1">
      <alignment horizontal="center" vertical="center" wrapText="1"/>
    </xf>
    <xf numFmtId="49" fontId="46" fillId="34" borderId="126" xfId="0" applyNumberFormat="1" applyFont="1" applyFill="1" applyBorder="1" applyAlignment="1">
      <alignment horizontal="center" vertical="center" wrapText="1"/>
    </xf>
    <xf numFmtId="0" fontId="46" fillId="35" borderId="126" xfId="0" applyFont="1" applyFill="1" applyBorder="1" applyAlignment="1">
      <alignment horizontal="left" vertical="center" wrapText="1" indent="1"/>
    </xf>
    <xf numFmtId="49" fontId="46" fillId="36" borderId="128" xfId="0" applyNumberFormat="1" applyFont="1" applyFill="1" applyBorder="1" applyAlignment="1">
      <alignment horizontal="center" vertical="center" wrapText="1"/>
    </xf>
    <xf numFmtId="49" fontId="46" fillId="36" borderId="129" xfId="0" applyNumberFormat="1" applyFont="1" applyFill="1" applyBorder="1" applyAlignment="1">
      <alignment horizontal="center" vertical="center" wrapText="1"/>
    </xf>
    <xf numFmtId="0" fontId="46" fillId="37" borderId="129" xfId="0" applyFont="1" applyFill="1" applyBorder="1" applyAlignment="1">
      <alignment horizontal="left" vertical="center" indent="1"/>
    </xf>
    <xf numFmtId="0" fontId="46" fillId="37" borderId="129" xfId="0" applyFont="1" applyFill="1" applyBorder="1" applyAlignment="1">
      <alignment horizontal="left" vertical="center" wrapText="1" indent="1"/>
    </xf>
    <xf numFmtId="49" fontId="46" fillId="34" borderId="130" xfId="0" applyNumberFormat="1" applyFont="1" applyFill="1" applyBorder="1" applyAlignment="1">
      <alignment horizontal="center" vertical="center" wrapText="1"/>
    </xf>
    <xf numFmtId="0" fontId="46" fillId="37" borderId="128" xfId="0" applyFont="1" applyFill="1" applyBorder="1" applyAlignment="1">
      <alignment horizontal="center" vertical="center" wrapText="1"/>
    </xf>
    <xf numFmtId="0" fontId="45" fillId="33" borderId="124" xfId="0" applyFont="1" applyFill="1" applyBorder="1" applyAlignment="1">
      <alignment horizontal="center" vertical="center" wrapText="1"/>
    </xf>
    <xf numFmtId="0" fontId="47" fillId="34" borderId="126" xfId="0" applyFont="1" applyFill="1" applyBorder="1" applyAlignment="1">
      <alignment horizontal="left" vertical="center" wrapText="1" indent="1"/>
    </xf>
    <xf numFmtId="49" fontId="45" fillId="33" borderId="124" xfId="0" applyNumberFormat="1" applyFont="1" applyFill="1" applyBorder="1" applyAlignment="1">
      <alignment horizontal="center" vertical="center" wrapText="1"/>
    </xf>
    <xf numFmtId="0" fontId="48" fillId="38" borderId="39" xfId="0" applyFont="1" applyFill="1" applyBorder="1" applyAlignment="1">
      <alignment horizontal="center" vertical="center"/>
    </xf>
    <xf numFmtId="0" fontId="21" fillId="7" borderId="36" xfId="0" applyFont="1" applyFill="1" applyBorder="1" applyAlignment="1" applyProtection="1">
      <alignment horizontal="center" vertical="center"/>
      <protection locked="0"/>
    </xf>
    <xf numFmtId="0" fontId="49" fillId="0" borderId="41" xfId="0" applyFont="1" applyBorder="1" applyAlignment="1">
      <alignment horizontal="center" wrapText="1"/>
    </xf>
    <xf numFmtId="0" fontId="21" fillId="12" borderId="40" xfId="0" applyFont="1" applyFill="1" applyBorder="1" applyAlignment="1" applyProtection="1">
      <alignment horizontal="center" vertical="center"/>
      <protection locked="0"/>
    </xf>
    <xf numFmtId="0" fontId="21" fillId="11" borderId="40" xfId="0" applyFont="1" applyFill="1" applyBorder="1" applyAlignment="1" applyProtection="1">
      <alignment horizontal="center" vertical="center"/>
      <protection locked="0"/>
    </xf>
    <xf numFmtId="0" fontId="21" fillId="11" borderId="42" xfId="0" applyFont="1" applyFill="1" applyBorder="1" applyAlignment="1" applyProtection="1">
      <alignment horizontal="center" vertical="center"/>
      <protection locked="0"/>
    </xf>
    <xf numFmtId="0" fontId="21" fillId="7" borderId="43" xfId="0" applyFont="1" applyFill="1" applyBorder="1" applyAlignment="1" applyProtection="1">
      <alignment horizontal="center" vertical="center"/>
      <protection locked="0"/>
    </xf>
    <xf numFmtId="0" fontId="49" fillId="0" borderId="44" xfId="0" applyFont="1" applyBorder="1" applyAlignment="1">
      <alignment horizontal="center" wrapText="1"/>
    </xf>
    <xf numFmtId="0" fontId="45" fillId="0" borderId="0" xfId="0" applyFont="1" applyAlignment="1">
      <alignment horizontal="center" vertical="center" wrapText="1"/>
    </xf>
    <xf numFmtId="49" fontId="45" fillId="0" borderId="0" xfId="0" applyNumberFormat="1" applyFont="1" applyAlignment="1">
      <alignment horizontal="center" vertical="center" wrapText="1"/>
    </xf>
    <xf numFmtId="49" fontId="46" fillId="0" borderId="0" xfId="0" applyNumberFormat="1" applyFont="1" applyAlignment="1">
      <alignment horizontal="center" vertical="center" wrapText="1"/>
    </xf>
    <xf numFmtId="0" fontId="46" fillId="0" borderId="0" xfId="0" applyFont="1" applyAlignment="1">
      <alignment horizontal="left" vertical="center" indent="1"/>
    </xf>
    <xf numFmtId="0" fontId="46" fillId="0" borderId="0" xfId="0" applyFont="1" applyAlignment="1">
      <alignment horizontal="left" vertical="center" wrapText="1" indent="1"/>
    </xf>
    <xf numFmtId="0" fontId="46" fillId="0" borderId="0" xfId="0" applyFont="1" applyAlignment="1">
      <alignment horizontal="center" vertical="center" wrapText="1"/>
    </xf>
    <xf numFmtId="0" fontId="13" fillId="0" borderId="0" xfId="0" applyFont="1" applyAlignment="1">
      <alignment wrapText="1"/>
    </xf>
    <xf numFmtId="0" fontId="13" fillId="39" borderId="0" xfId="0" applyFont="1" applyFill="1"/>
    <xf numFmtId="0" fontId="13" fillId="40" borderId="138" xfId="0" applyFont="1" applyFill="1" applyBorder="1"/>
    <xf numFmtId="0" fontId="53" fillId="39" borderId="0" xfId="0" applyFont="1" applyFill="1"/>
    <xf numFmtId="0" fontId="54" fillId="0" borderId="0" xfId="0" applyFont="1" applyAlignment="1">
      <alignment vertical="center"/>
    </xf>
    <xf numFmtId="0" fontId="0" fillId="0" borderId="139" xfId="0" applyBorder="1"/>
    <xf numFmtId="0" fontId="58" fillId="0" borderId="140" xfId="0" applyFont="1" applyBorder="1" applyAlignment="1">
      <alignment horizontal="left" vertical="center"/>
    </xf>
    <xf numFmtId="0" fontId="57" fillId="39" borderId="140" xfId="0" applyFont="1" applyFill="1" applyBorder="1" applyAlignment="1">
      <alignment horizontal="left" vertical="center" indent="1"/>
    </xf>
    <xf numFmtId="0" fontId="52" fillId="39" borderId="0" xfId="0" applyFont="1" applyFill="1" applyAlignment="1">
      <alignment horizontal="left" vertical="center" indent="4"/>
    </xf>
    <xf numFmtId="0" fontId="50" fillId="39" borderId="0" xfId="0" applyFont="1" applyFill="1" applyAlignment="1">
      <alignment horizontal="left" vertical="center" wrapText="1"/>
    </xf>
    <xf numFmtId="0" fontId="13" fillId="39" borderId="0" xfId="0" applyFont="1" applyFill="1" applyAlignment="1">
      <alignment wrapText="1"/>
    </xf>
    <xf numFmtId="0" fontId="56" fillId="39" borderId="140" xfId="0" applyFont="1" applyFill="1" applyBorder="1" applyAlignment="1">
      <alignment horizontal="center" vertical="center" wrapText="1"/>
    </xf>
    <xf numFmtId="0" fontId="11" fillId="0" borderId="0" xfId="0" applyFont="1" applyAlignment="1">
      <alignment wrapText="1"/>
    </xf>
    <xf numFmtId="0" fontId="13" fillId="7" borderId="0" xfId="0" applyFont="1" applyFill="1" applyProtection="1">
      <protection locked="0"/>
    </xf>
    <xf numFmtId="0" fontId="13" fillId="0" borderId="0" xfId="0" applyFont="1" applyProtection="1">
      <protection locked="0"/>
    </xf>
    <xf numFmtId="14" fontId="13" fillId="7" borderId="0" xfId="0" applyNumberFormat="1" applyFont="1" applyFill="1" applyProtection="1">
      <protection locked="0"/>
    </xf>
    <xf numFmtId="0" fontId="13" fillId="7" borderId="0" xfId="0" applyFont="1" applyFill="1" applyAlignment="1" applyProtection="1">
      <alignment horizontal="center"/>
      <protection locked="0"/>
    </xf>
    <xf numFmtId="0" fontId="19" fillId="28" borderId="143" xfId="0" applyFont="1" applyFill="1" applyBorder="1" applyAlignment="1" applyProtection="1">
      <alignment horizontal="center" vertical="center"/>
      <protection locked="0"/>
    </xf>
    <xf numFmtId="0" fontId="19" fillId="28" borderId="144" xfId="0" applyFont="1" applyFill="1" applyBorder="1" applyAlignment="1" applyProtection="1">
      <alignment horizontal="center" vertical="center"/>
      <protection locked="0"/>
    </xf>
    <xf numFmtId="0" fontId="19" fillId="28" borderId="145" xfId="0" applyFont="1" applyFill="1" applyBorder="1" applyAlignment="1" applyProtection="1">
      <alignment horizontal="center" vertical="center"/>
      <protection locked="0"/>
    </xf>
    <xf numFmtId="0" fontId="19" fillId="28" borderId="0" xfId="0" applyFont="1" applyFill="1" applyAlignment="1" applyProtection="1">
      <alignment horizontal="center" vertical="center"/>
      <protection locked="0"/>
    </xf>
    <xf numFmtId="0" fontId="19" fillId="28" borderId="142" xfId="0" applyFont="1" applyFill="1" applyBorder="1" applyAlignment="1" applyProtection="1">
      <alignment horizontal="center" vertical="center" wrapText="1"/>
      <protection locked="0"/>
    </xf>
    <xf numFmtId="0" fontId="19" fillId="28" borderId="141" xfId="0" applyFont="1" applyFill="1" applyBorder="1" applyAlignment="1" applyProtection="1">
      <alignment horizontal="center" vertical="center" wrapText="1"/>
      <protection locked="0"/>
    </xf>
    <xf numFmtId="0" fontId="19" fillId="28" borderId="49" xfId="0" applyFont="1" applyFill="1" applyBorder="1" applyAlignment="1" applyProtection="1">
      <alignment horizontal="center" vertical="center" wrapText="1"/>
      <protection locked="0"/>
    </xf>
    <xf numFmtId="0" fontId="50" fillId="28" borderId="156" xfId="0" applyFont="1" applyFill="1" applyBorder="1" applyAlignment="1" applyProtection="1">
      <alignment horizontal="center" vertical="center"/>
      <protection locked="0"/>
    </xf>
    <xf numFmtId="0" fontId="50" fillId="28" borderId="146" xfId="0" applyFont="1" applyFill="1" applyBorder="1" applyAlignment="1" applyProtection="1">
      <alignment horizontal="center" vertical="center"/>
      <protection locked="0"/>
    </xf>
    <xf numFmtId="0" fontId="50" fillId="28" borderId="157" xfId="0" applyFont="1" applyFill="1" applyBorder="1" applyAlignment="1" applyProtection="1">
      <alignment horizontal="center" vertical="center"/>
      <protection locked="0"/>
    </xf>
    <xf numFmtId="14" fontId="13" fillId="2" borderId="38" xfId="0" applyNumberFormat="1" applyFont="1" applyFill="1" applyBorder="1" applyAlignment="1" applyProtection="1">
      <alignment horizontal="center" vertical="center"/>
      <protection locked="0"/>
    </xf>
    <xf numFmtId="1" fontId="13" fillId="2" borderId="38" xfId="0" applyNumberFormat="1" applyFont="1" applyFill="1" applyBorder="1" applyAlignment="1">
      <alignment horizontal="center" vertical="center"/>
    </xf>
    <xf numFmtId="0" fontId="13" fillId="2" borderId="38" xfId="0" applyFont="1" applyFill="1" applyBorder="1" applyAlignment="1" applyProtection="1">
      <alignment horizontal="center" vertical="center"/>
      <protection locked="0"/>
    </xf>
    <xf numFmtId="0" fontId="13" fillId="2" borderId="38" xfId="0" applyFont="1" applyFill="1" applyBorder="1" applyAlignment="1" applyProtection="1">
      <alignment vertical="center" wrapText="1"/>
      <protection locked="0"/>
    </xf>
    <xf numFmtId="0" fontId="19" fillId="2" borderId="38" xfId="0" applyFont="1" applyFill="1" applyBorder="1" applyAlignment="1">
      <alignment horizontal="center" vertical="center" wrapText="1"/>
    </xf>
    <xf numFmtId="0" fontId="13" fillId="2" borderId="38" xfId="0" applyFont="1" applyFill="1" applyBorder="1" applyAlignment="1" applyProtection="1">
      <alignment horizontal="left" vertical="top" wrapText="1"/>
      <protection locked="0"/>
    </xf>
    <xf numFmtId="0" fontId="19" fillId="2" borderId="39" xfId="0" applyFont="1" applyFill="1" applyBorder="1" applyAlignment="1" applyProtection="1">
      <alignment horizontal="center" vertical="center" wrapText="1"/>
      <protection locked="0"/>
    </xf>
    <xf numFmtId="0" fontId="19" fillId="0" borderId="72" xfId="0" applyFont="1" applyBorder="1" applyAlignment="1" applyProtection="1">
      <alignment horizontal="center" vertical="center"/>
      <protection locked="0"/>
    </xf>
    <xf numFmtId="0" fontId="19" fillId="0" borderId="73" xfId="0" applyFont="1" applyBorder="1" applyAlignment="1" applyProtection="1">
      <alignment horizontal="center" vertical="center"/>
      <protection locked="0"/>
    </xf>
    <xf numFmtId="14" fontId="13" fillId="2" borderId="36" xfId="0" applyNumberFormat="1" applyFont="1" applyFill="1" applyBorder="1" applyAlignment="1" applyProtection="1">
      <alignment horizontal="center" vertical="center"/>
      <protection locked="0"/>
    </xf>
    <xf numFmtId="1" fontId="13" fillId="2" borderId="64" xfId="0" applyNumberFormat="1" applyFont="1" applyFill="1" applyBorder="1" applyAlignment="1">
      <alignment horizontal="center" vertical="center"/>
    </xf>
    <xf numFmtId="0" fontId="13" fillId="2" borderId="64" xfId="0" applyFont="1" applyFill="1" applyBorder="1" applyAlignment="1" applyProtection="1">
      <alignment horizontal="center" vertical="center"/>
      <protection locked="0"/>
    </xf>
    <xf numFmtId="0" fontId="13" fillId="2" borderId="36" xfId="0" applyFont="1" applyFill="1" applyBorder="1" applyAlignment="1" applyProtection="1">
      <alignment vertical="center" wrapText="1"/>
      <protection locked="0"/>
    </xf>
    <xf numFmtId="0" fontId="19" fillId="2" borderId="64" xfId="0" applyFont="1" applyFill="1" applyBorder="1" applyAlignment="1">
      <alignment horizontal="center" vertical="center" wrapText="1"/>
    </xf>
    <xf numFmtId="0" fontId="19" fillId="2" borderId="41" xfId="0" applyFont="1" applyFill="1" applyBorder="1" applyAlignment="1" applyProtection="1">
      <alignment horizontal="center" vertical="center" wrapText="1"/>
      <protection locked="0"/>
    </xf>
    <xf numFmtId="0" fontId="19" fillId="9" borderId="74" xfId="0" applyFont="1" applyFill="1" applyBorder="1" applyAlignment="1" applyProtection="1">
      <alignment horizontal="center" vertical="center"/>
      <protection locked="0"/>
    </xf>
    <xf numFmtId="0" fontId="19" fillId="9" borderId="75" xfId="0" applyFont="1" applyFill="1" applyBorder="1" applyAlignment="1" applyProtection="1">
      <alignment horizontal="center" vertical="center"/>
      <protection locked="0"/>
    </xf>
    <xf numFmtId="0" fontId="19" fillId="41" borderId="74" xfId="0" applyFont="1" applyFill="1" applyBorder="1" applyAlignment="1" applyProtection="1">
      <alignment horizontal="center" vertical="center"/>
      <protection locked="0"/>
    </xf>
    <xf numFmtId="0" fontId="19" fillId="41" borderId="75" xfId="0" applyFont="1" applyFill="1" applyBorder="1" applyAlignment="1" applyProtection="1">
      <alignment horizontal="center" vertical="center"/>
      <protection locked="0"/>
    </xf>
    <xf numFmtId="0" fontId="19" fillId="10" borderId="74" xfId="0" applyFont="1" applyFill="1" applyBorder="1" applyAlignment="1" applyProtection="1">
      <alignment horizontal="center" vertical="center"/>
      <protection locked="0"/>
    </xf>
    <xf numFmtId="0" fontId="19" fillId="10" borderId="75" xfId="0" applyFont="1" applyFill="1" applyBorder="1" applyAlignment="1" applyProtection="1">
      <alignment horizontal="center" vertical="center"/>
      <protection locked="0"/>
    </xf>
    <xf numFmtId="14" fontId="13" fillId="2" borderId="43" xfId="0" applyNumberFormat="1" applyFont="1" applyFill="1" applyBorder="1" applyAlignment="1" applyProtection="1">
      <alignment horizontal="center" vertical="center"/>
      <protection locked="0"/>
    </xf>
    <xf numFmtId="1" fontId="13" fillId="2" borderId="150" xfId="0" applyNumberFormat="1" applyFont="1" applyFill="1" applyBorder="1" applyAlignment="1">
      <alignment horizontal="center" vertical="center"/>
    </xf>
    <xf numFmtId="0" fontId="13" fillId="2" borderId="150" xfId="0" applyFont="1" applyFill="1" applyBorder="1" applyAlignment="1" applyProtection="1">
      <alignment horizontal="center" vertical="center"/>
      <protection locked="0"/>
    </xf>
    <xf numFmtId="0" fontId="13" fillId="2" borderId="43" xfId="0" applyFont="1" applyFill="1" applyBorder="1" applyAlignment="1" applyProtection="1">
      <alignment vertical="center" wrapText="1"/>
      <protection locked="0"/>
    </xf>
    <xf numFmtId="0" fontId="19" fillId="2" borderId="150" xfId="0" applyFont="1" applyFill="1" applyBorder="1" applyAlignment="1">
      <alignment horizontal="center" vertical="center" wrapText="1"/>
    </xf>
    <xf numFmtId="0" fontId="19" fillId="2" borderId="44" xfId="0" applyFont="1" applyFill="1" applyBorder="1" applyAlignment="1" applyProtection="1">
      <alignment horizontal="center" vertical="center" wrapText="1"/>
      <protection locked="0"/>
    </xf>
    <xf numFmtId="17" fontId="19" fillId="11" borderId="76" xfId="0" applyNumberFormat="1" applyFont="1" applyFill="1" applyBorder="1" applyAlignment="1" applyProtection="1">
      <alignment horizontal="center" vertical="center"/>
      <protection locked="0"/>
    </xf>
    <xf numFmtId="0" fontId="19" fillId="11" borderId="77" xfId="0" applyFont="1" applyFill="1" applyBorder="1" applyAlignment="1" applyProtection="1">
      <alignment horizontal="center" vertical="center"/>
      <protection locked="0"/>
    </xf>
    <xf numFmtId="0" fontId="19" fillId="0" borderId="45" xfId="0" applyFont="1" applyBorder="1" applyAlignment="1" applyProtection="1">
      <alignment horizontal="center" vertical="center"/>
      <protection locked="0"/>
    </xf>
    <xf numFmtId="0" fontId="19" fillId="0" borderId="47" xfId="0" applyFont="1" applyBorder="1" applyAlignment="1" applyProtection="1">
      <alignment horizontal="center" vertical="center"/>
      <protection locked="0"/>
    </xf>
    <xf numFmtId="0" fontId="19" fillId="0" borderId="47" xfId="0" applyFont="1" applyBorder="1" applyAlignment="1">
      <alignment vertical="center"/>
    </xf>
    <xf numFmtId="0" fontId="60" fillId="0" borderId="0" xfId="0" applyFont="1"/>
    <xf numFmtId="0" fontId="19" fillId="9" borderId="131" xfId="0" applyFont="1" applyFill="1" applyBorder="1" applyAlignment="1" applyProtection="1">
      <alignment horizontal="center" vertical="center"/>
      <protection locked="0"/>
    </xf>
    <xf numFmtId="0" fontId="19" fillId="7" borderId="132" xfId="0" applyFont="1" applyFill="1" applyBorder="1" applyAlignment="1" applyProtection="1">
      <alignment horizontal="center" vertical="center"/>
      <protection locked="0"/>
    </xf>
    <xf numFmtId="0" fontId="61" fillId="0" borderId="132" xfId="0" applyFont="1" applyBorder="1"/>
    <xf numFmtId="0" fontId="62" fillId="0" borderId="0" xfId="0" applyFont="1"/>
    <xf numFmtId="14" fontId="13" fillId="2" borderId="151" xfId="0" applyNumberFormat="1" applyFont="1" applyFill="1" applyBorder="1" applyAlignment="1" applyProtection="1">
      <alignment horizontal="center" vertical="center"/>
      <protection locked="0"/>
    </xf>
    <xf numFmtId="1" fontId="13" fillId="2" borderId="152" xfId="0" applyNumberFormat="1" applyFont="1" applyFill="1" applyBorder="1" applyAlignment="1">
      <alignment horizontal="center" vertical="center"/>
    </xf>
    <xf numFmtId="0" fontId="13" fillId="2" borderId="152" xfId="0" applyFont="1" applyFill="1" applyBorder="1" applyAlignment="1" applyProtection="1">
      <alignment horizontal="center" vertical="center"/>
      <protection locked="0"/>
    </xf>
    <xf numFmtId="0" fontId="13" fillId="2" borderId="151" xfId="0" applyFont="1" applyFill="1" applyBorder="1" applyAlignment="1" applyProtection="1">
      <alignment vertical="center" wrapText="1"/>
      <protection locked="0"/>
    </xf>
    <xf numFmtId="0" fontId="19" fillId="2" borderId="152" xfId="0" applyFont="1" applyFill="1" applyBorder="1" applyAlignment="1">
      <alignment horizontal="center" vertical="center" wrapText="1"/>
    </xf>
    <xf numFmtId="0" fontId="19" fillId="2" borderId="153" xfId="0" applyFont="1" applyFill="1" applyBorder="1" applyAlignment="1" applyProtection="1">
      <alignment horizontal="center" vertical="center" wrapText="1"/>
      <protection locked="0"/>
    </xf>
    <xf numFmtId="0" fontId="19" fillId="12" borderId="131" xfId="0" applyFont="1" applyFill="1" applyBorder="1" applyAlignment="1" applyProtection="1">
      <alignment horizontal="center" vertical="center"/>
      <protection locked="0"/>
    </xf>
    <xf numFmtId="0" fontId="19" fillId="11" borderId="131" xfId="0" applyFont="1" applyFill="1" applyBorder="1" applyAlignment="1" applyProtection="1">
      <alignment horizontal="center" vertical="center"/>
      <protection locked="0"/>
    </xf>
    <xf numFmtId="0" fontId="19" fillId="11" borderId="133" xfId="0" applyFont="1" applyFill="1" applyBorder="1" applyAlignment="1" applyProtection="1">
      <alignment horizontal="center" vertical="center"/>
      <protection locked="0"/>
    </xf>
    <xf numFmtId="0" fontId="19" fillId="7" borderId="134" xfId="0" applyFont="1" applyFill="1" applyBorder="1" applyAlignment="1" applyProtection="1">
      <alignment horizontal="center" vertical="center"/>
      <protection locked="0"/>
    </xf>
    <xf numFmtId="0" fontId="61" fillId="0" borderId="134" xfId="0" applyFont="1" applyBorder="1"/>
    <xf numFmtId="49" fontId="19" fillId="10" borderId="74" xfId="0" applyNumberFormat="1" applyFont="1" applyFill="1" applyBorder="1" applyAlignment="1" applyProtection="1">
      <alignment horizontal="center" vertical="center"/>
      <protection locked="0"/>
    </xf>
    <xf numFmtId="9" fontId="13" fillId="0" borderId="0" xfId="1" applyFont="1"/>
    <xf numFmtId="0" fontId="13" fillId="0" borderId="0" xfId="0" applyFont="1" applyAlignment="1" applyProtection="1">
      <alignment horizontal="center"/>
      <protection locked="0"/>
    </xf>
    <xf numFmtId="164" fontId="50" fillId="28" borderId="159" xfId="1" applyNumberFormat="1" applyFont="1" applyFill="1" applyBorder="1" applyAlignment="1" applyProtection="1">
      <alignment horizontal="center" vertical="center"/>
      <protection locked="0"/>
    </xf>
    <xf numFmtId="164" fontId="50" fillId="28" borderId="160" xfId="1" applyNumberFormat="1" applyFont="1" applyFill="1" applyBorder="1" applyAlignment="1" applyProtection="1">
      <alignment horizontal="center" vertical="center"/>
      <protection locked="0"/>
    </xf>
    <xf numFmtId="1" fontId="50" fillId="28" borderId="161" xfId="0" applyNumberFormat="1" applyFont="1" applyFill="1" applyBorder="1" applyAlignment="1">
      <alignment horizontal="center" vertical="center"/>
    </xf>
    <xf numFmtId="0" fontId="50" fillId="28" borderId="162" xfId="0" applyFont="1" applyFill="1" applyBorder="1" applyAlignment="1">
      <alignment horizontal="center" vertical="center"/>
    </xf>
    <xf numFmtId="0" fontId="13" fillId="7" borderId="0" xfId="0" applyFont="1" applyFill="1" applyAlignment="1" applyProtection="1">
      <alignment horizontal="left"/>
      <protection locked="0"/>
    </xf>
    <xf numFmtId="0" fontId="19" fillId="28" borderId="108" xfId="0" applyFont="1" applyFill="1" applyBorder="1" applyAlignment="1" applyProtection="1">
      <alignment horizontal="left" vertical="center" wrapText="1"/>
      <protection locked="0"/>
    </xf>
    <xf numFmtId="0" fontId="19" fillId="28" borderId="109" xfId="0" applyFont="1" applyFill="1" applyBorder="1" applyAlignment="1" applyProtection="1">
      <alignment horizontal="left" vertical="center" wrapText="1"/>
      <protection locked="0"/>
    </xf>
    <xf numFmtId="0" fontId="19" fillId="28" borderId="66" xfId="0" applyFont="1" applyFill="1" applyBorder="1" applyAlignment="1" applyProtection="1">
      <alignment horizontal="left" vertical="center" wrapText="1"/>
      <protection locked="0"/>
    </xf>
    <xf numFmtId="0" fontId="19" fillId="28" borderId="70" xfId="0" applyFont="1" applyFill="1" applyBorder="1" applyAlignment="1" applyProtection="1">
      <alignment horizontal="left" vertical="center" wrapText="1"/>
      <protection locked="0"/>
    </xf>
    <xf numFmtId="0" fontId="19" fillId="28" borderId="106" xfId="0" applyFont="1" applyFill="1" applyBorder="1" applyAlignment="1" applyProtection="1">
      <alignment horizontal="left" vertical="center" wrapText="1"/>
      <protection locked="0"/>
    </xf>
    <xf numFmtId="0" fontId="13" fillId="0" borderId="0" xfId="0" applyFont="1" applyAlignment="1" applyProtection="1">
      <alignment horizontal="left"/>
      <protection locked="0"/>
    </xf>
    <xf numFmtId="0" fontId="19" fillId="2" borderId="37" xfId="0" applyFont="1" applyFill="1" applyBorder="1" applyAlignment="1" applyProtection="1">
      <alignment horizontal="left" vertical="center"/>
      <protection locked="0"/>
    </xf>
    <xf numFmtId="0" fontId="19" fillId="2" borderId="40" xfId="0" applyFont="1" applyFill="1" applyBorder="1" applyAlignment="1" applyProtection="1">
      <alignment horizontal="left" vertical="center"/>
      <protection locked="0"/>
    </xf>
    <xf numFmtId="0" fontId="19" fillId="2" borderId="42" xfId="0" applyFont="1" applyFill="1" applyBorder="1" applyAlignment="1" applyProtection="1">
      <alignment horizontal="left" vertical="center"/>
      <protection locked="0"/>
    </xf>
    <xf numFmtId="0" fontId="19" fillId="2" borderId="158" xfId="0" applyFont="1" applyFill="1" applyBorder="1" applyAlignment="1" applyProtection="1">
      <alignment horizontal="left" vertical="center"/>
      <protection locked="0"/>
    </xf>
    <xf numFmtId="0" fontId="19" fillId="26" borderId="40" xfId="0" applyFont="1" applyFill="1" applyBorder="1" applyAlignment="1" applyProtection="1">
      <alignment horizontal="left" vertical="center"/>
      <protection locked="0"/>
    </xf>
    <xf numFmtId="0" fontId="13" fillId="2" borderId="38" xfId="0" applyFont="1" applyFill="1" applyBorder="1" applyAlignment="1" applyProtection="1">
      <alignment horizontal="center" vertical="center" wrapText="1"/>
      <protection locked="0"/>
    </xf>
    <xf numFmtId="0" fontId="19" fillId="2" borderId="38" xfId="0" applyFont="1" applyFill="1" applyBorder="1" applyAlignment="1" applyProtection="1">
      <alignment horizontal="center" vertical="center" wrapText="1"/>
      <protection locked="0"/>
    </xf>
    <xf numFmtId="0" fontId="13" fillId="2" borderId="38" xfId="0" applyFont="1" applyFill="1" applyBorder="1" applyAlignment="1" applyProtection="1">
      <alignment horizontal="center" vertical="top" wrapText="1"/>
      <protection locked="0"/>
    </xf>
    <xf numFmtId="0" fontId="13" fillId="2" borderId="36" xfId="0" applyFont="1" applyFill="1" applyBorder="1" applyAlignment="1" applyProtection="1">
      <alignment horizontal="center" vertical="center" wrapText="1"/>
      <protection locked="0"/>
    </xf>
    <xf numFmtId="0" fontId="19" fillId="2" borderId="36" xfId="0" applyFont="1" applyFill="1" applyBorder="1" applyAlignment="1" applyProtection="1">
      <alignment horizontal="center" vertical="center" wrapText="1"/>
      <protection locked="0"/>
    </xf>
    <xf numFmtId="0" fontId="13" fillId="2" borderId="43" xfId="0" applyFont="1" applyFill="1" applyBorder="1" applyAlignment="1" applyProtection="1">
      <alignment horizontal="center" vertical="center" wrapText="1"/>
      <protection locked="0"/>
    </xf>
    <xf numFmtId="0" fontId="19" fillId="2" borderId="43" xfId="0" applyFont="1" applyFill="1" applyBorder="1" applyAlignment="1" applyProtection="1">
      <alignment horizontal="center" vertical="center" wrapText="1"/>
      <protection locked="0"/>
    </xf>
    <xf numFmtId="0" fontId="13" fillId="2" borderId="151" xfId="0" applyFont="1" applyFill="1" applyBorder="1" applyAlignment="1" applyProtection="1">
      <alignment horizontal="center" vertical="center" wrapText="1"/>
      <protection locked="0"/>
    </xf>
    <xf numFmtId="0" fontId="19" fillId="2" borderId="151" xfId="0" applyFont="1" applyFill="1" applyBorder="1" applyAlignment="1" applyProtection="1">
      <alignment horizontal="center" vertical="center" wrapText="1"/>
      <protection locked="0"/>
    </xf>
    <xf numFmtId="0" fontId="11" fillId="0" borderId="0" xfId="0" applyFont="1"/>
    <xf numFmtId="0" fontId="64" fillId="0" borderId="140" xfId="0" applyFont="1" applyBorder="1" applyAlignment="1">
      <alignment horizontal="center" vertical="center" wrapText="1"/>
    </xf>
    <xf numFmtId="166" fontId="0" fillId="0" borderId="0" xfId="0" applyNumberFormat="1"/>
    <xf numFmtId="1" fontId="0" fillId="0" borderId="0" xfId="0" applyNumberFormat="1"/>
    <xf numFmtId="167" fontId="0" fillId="0" borderId="0" xfId="0" applyNumberFormat="1"/>
    <xf numFmtId="0" fontId="0" fillId="7" borderId="0" xfId="0" applyFill="1"/>
    <xf numFmtId="166" fontId="0" fillId="7" borderId="0" xfId="0" applyNumberFormat="1" applyFill="1"/>
    <xf numFmtId="1" fontId="0" fillId="7" borderId="0" xfId="0" applyNumberFormat="1" applyFill="1"/>
    <xf numFmtId="167" fontId="0" fillId="7" borderId="0" xfId="0" applyNumberFormat="1" applyFill="1"/>
    <xf numFmtId="0" fontId="6" fillId="7" borderId="0" xfId="0" applyFont="1" applyFill="1" applyAlignment="1" applyProtection="1">
      <alignment horizontal="center" vertical="center"/>
      <protection locked="0"/>
    </xf>
    <xf numFmtId="0" fontId="70" fillId="7" borderId="0" xfId="0" applyFont="1" applyFill="1" applyAlignment="1" applyProtection="1">
      <alignment horizontal="center" vertical="center"/>
      <protection locked="0"/>
    </xf>
    <xf numFmtId="165" fontId="74" fillId="44" borderId="166" xfId="0" applyNumberFormat="1" applyFont="1" applyFill="1" applyBorder="1" applyAlignment="1" applyProtection="1">
      <alignment horizontal="center" vertical="center" wrapText="1"/>
      <protection locked="0" hidden="1"/>
    </xf>
    <xf numFmtId="0" fontId="75" fillId="7" borderId="0" xfId="0" applyFont="1" applyFill="1" applyAlignment="1" applyProtection="1">
      <alignment horizontal="center" vertical="center"/>
      <protection locked="0"/>
    </xf>
    <xf numFmtId="0" fontId="75" fillId="7" borderId="0" xfId="0" applyFont="1" applyFill="1" applyAlignment="1" applyProtection="1">
      <alignment horizontal="center" vertical="center" wrapText="1"/>
      <protection locked="0"/>
    </xf>
    <xf numFmtId="0" fontId="75" fillId="43" borderId="0" xfId="0" applyFont="1" applyFill="1" applyAlignment="1" applyProtection="1">
      <alignment horizontal="center" vertical="center" wrapText="1"/>
      <protection locked="0"/>
    </xf>
    <xf numFmtId="166" fontId="75" fillId="7" borderId="0" xfId="0" applyNumberFormat="1" applyFont="1" applyFill="1" applyAlignment="1" applyProtection="1">
      <alignment horizontal="center" vertical="center" wrapText="1"/>
      <protection locked="0"/>
    </xf>
    <xf numFmtId="1" fontId="75" fillId="7" borderId="0" xfId="0" applyNumberFormat="1" applyFont="1" applyFill="1" applyAlignment="1" applyProtection="1">
      <alignment horizontal="center" vertical="center" wrapText="1"/>
      <protection locked="0"/>
    </xf>
    <xf numFmtId="167" fontId="75" fillId="7" borderId="0" xfId="0" applyNumberFormat="1" applyFont="1" applyFill="1" applyAlignment="1" applyProtection="1">
      <alignment horizontal="center" vertical="center" wrapText="1"/>
      <protection locked="0"/>
    </xf>
    <xf numFmtId="165" fontId="74" fillId="44" borderId="175" xfId="0" applyNumberFormat="1" applyFont="1" applyFill="1" applyBorder="1" applyAlignment="1" applyProtection="1">
      <alignment horizontal="center" vertical="center" wrapText="1"/>
      <protection locked="0" hidden="1"/>
    </xf>
    <xf numFmtId="0" fontId="71" fillId="0" borderId="0" xfId="5" applyNumberFormat="1" applyFont="1" applyFill="1" applyBorder="1" applyAlignment="1" applyProtection="1">
      <alignment vertical="center" wrapText="1"/>
      <protection locked="0"/>
    </xf>
    <xf numFmtId="14" fontId="70" fillId="7" borderId="0" xfId="0" applyNumberFormat="1" applyFont="1" applyFill="1" applyAlignment="1" applyProtection="1">
      <alignment horizontal="center" vertical="center"/>
      <protection locked="0"/>
    </xf>
    <xf numFmtId="166" fontId="70" fillId="7" borderId="0" xfId="0" applyNumberFormat="1" applyFont="1" applyFill="1" applyAlignment="1" applyProtection="1">
      <alignment horizontal="center" vertical="center" wrapText="1"/>
      <protection locked="0"/>
    </xf>
    <xf numFmtId="1" fontId="70" fillId="7" borderId="0" xfId="0" applyNumberFormat="1" applyFont="1" applyFill="1" applyAlignment="1" applyProtection="1">
      <alignment horizontal="center" vertical="center" wrapText="1"/>
      <protection locked="0"/>
    </xf>
    <xf numFmtId="0" fontId="70" fillId="7" borderId="0" xfId="0" applyFont="1" applyFill="1" applyAlignment="1" applyProtection="1">
      <alignment horizontal="center" vertical="center" wrapText="1"/>
      <protection locked="0"/>
    </xf>
    <xf numFmtId="167" fontId="70" fillId="43" borderId="0" xfId="0" applyNumberFormat="1" applyFont="1" applyFill="1" applyAlignment="1" applyProtection="1">
      <alignment horizontal="center" vertical="center" wrapText="1"/>
      <protection locked="0"/>
    </xf>
    <xf numFmtId="0" fontId="70" fillId="43" borderId="0" xfId="0" applyFont="1" applyFill="1" applyAlignment="1" applyProtection="1">
      <alignment horizontal="center" vertical="center" wrapText="1"/>
      <protection locked="0"/>
    </xf>
    <xf numFmtId="0" fontId="70" fillId="43" borderId="0" xfId="0" applyFont="1" applyFill="1" applyAlignment="1" applyProtection="1">
      <alignment horizontal="center" vertical="center"/>
      <protection locked="0"/>
    </xf>
    <xf numFmtId="165" fontId="74" fillId="44" borderId="170" xfId="0" applyNumberFormat="1" applyFont="1" applyFill="1" applyBorder="1" applyAlignment="1" applyProtection="1">
      <alignment horizontal="center" vertical="center" wrapText="1"/>
      <protection locked="0" hidden="1"/>
    </xf>
    <xf numFmtId="0" fontId="76" fillId="0" borderId="180" xfId="0" applyFont="1" applyBorder="1" applyProtection="1">
      <protection locked="0" hidden="1"/>
    </xf>
    <xf numFmtId="0" fontId="77" fillId="0" borderId="0" xfId="0" applyFont="1" applyAlignment="1" applyProtection="1">
      <alignment horizontal="center"/>
      <protection locked="0" hidden="1"/>
    </xf>
    <xf numFmtId="165" fontId="71" fillId="0" borderId="176" xfId="0" applyNumberFormat="1" applyFont="1" applyBorder="1" applyAlignment="1" applyProtection="1">
      <alignment horizontal="center"/>
      <protection locked="0" hidden="1"/>
    </xf>
    <xf numFmtId="167" fontId="78" fillId="43" borderId="0" xfId="0" applyNumberFormat="1" applyFont="1" applyFill="1" applyAlignment="1" applyProtection="1">
      <alignment horizontal="center" vertical="center" wrapText="1"/>
      <protection locked="0"/>
    </xf>
    <xf numFmtId="0" fontId="78" fillId="43" borderId="0" xfId="0" applyFont="1" applyFill="1" applyAlignment="1">
      <alignment horizontal="center" vertical="center"/>
    </xf>
    <xf numFmtId="0" fontId="79" fillId="0" borderId="0" xfId="0" applyFont="1" applyAlignment="1" applyProtection="1">
      <alignment horizontal="center" vertical="center"/>
      <protection locked="0" hidden="1"/>
    </xf>
    <xf numFmtId="0" fontId="80" fillId="7" borderId="0" xfId="0" applyFont="1" applyFill="1" applyAlignment="1" applyProtection="1">
      <alignment horizontal="center" vertical="center"/>
      <protection locked="0"/>
    </xf>
    <xf numFmtId="0" fontId="78" fillId="7" borderId="0" xfId="0" applyFont="1" applyFill="1" applyAlignment="1">
      <alignment horizontal="center" vertical="center"/>
    </xf>
    <xf numFmtId="9" fontId="78" fillId="7" borderId="0" xfId="0" applyNumberFormat="1" applyFont="1" applyFill="1" applyAlignment="1">
      <alignment horizontal="center" vertical="center"/>
    </xf>
    <xf numFmtId="165" fontId="71" fillId="44" borderId="166" xfId="0" applyNumberFormat="1" applyFont="1" applyFill="1" applyBorder="1" applyAlignment="1" applyProtection="1">
      <alignment horizontal="center" vertical="center" wrapText="1"/>
      <protection locked="0" hidden="1"/>
    </xf>
    <xf numFmtId="167" fontId="70" fillId="7" borderId="0" xfId="0" applyNumberFormat="1" applyFont="1" applyFill="1" applyAlignment="1" applyProtection="1">
      <alignment horizontal="center" vertical="center"/>
      <protection locked="0"/>
    </xf>
    <xf numFmtId="165" fontId="71" fillId="44" borderId="175" xfId="0" applyNumberFormat="1" applyFont="1" applyFill="1" applyBorder="1" applyAlignment="1" applyProtection="1">
      <alignment horizontal="center" vertical="center" wrapText="1"/>
      <protection locked="0" hidden="1"/>
    </xf>
    <xf numFmtId="165" fontId="71" fillId="44" borderId="170" xfId="0" applyNumberFormat="1" applyFont="1" applyFill="1" applyBorder="1" applyAlignment="1" applyProtection="1">
      <alignment horizontal="center" vertical="center" wrapText="1"/>
      <protection locked="0" hidden="1"/>
    </xf>
    <xf numFmtId="10" fontId="78" fillId="7" borderId="0" xfId="0" applyNumberFormat="1" applyFont="1" applyFill="1" applyAlignment="1">
      <alignment horizontal="center" vertical="center"/>
    </xf>
    <xf numFmtId="3" fontId="78" fillId="7" borderId="0" xfId="0" applyNumberFormat="1" applyFont="1" applyFill="1" applyAlignment="1">
      <alignment horizontal="center" vertical="center"/>
    </xf>
    <xf numFmtId="0" fontId="81" fillId="7" borderId="0" xfId="0" applyFont="1" applyFill="1" applyAlignment="1">
      <alignment horizontal="center" vertical="center"/>
    </xf>
    <xf numFmtId="0" fontId="80" fillId="43" borderId="0" xfId="3" applyFont="1" applyFill="1" applyBorder="1" applyAlignment="1" applyProtection="1">
      <alignment horizontal="center" vertical="center"/>
      <protection locked="0" hidden="1"/>
    </xf>
    <xf numFmtId="166" fontId="80" fillId="43" borderId="0" xfId="3" applyNumberFormat="1" applyFont="1" applyFill="1" applyBorder="1" applyAlignment="1" applyProtection="1">
      <alignment horizontal="center" vertical="center"/>
      <protection locked="0" hidden="1"/>
    </xf>
    <xf numFmtId="1" fontId="80" fillId="43" borderId="0" xfId="3" applyNumberFormat="1" applyFont="1" applyFill="1" applyBorder="1" applyAlignment="1" applyProtection="1">
      <alignment horizontal="center" vertical="center"/>
      <protection locked="0" hidden="1"/>
    </xf>
    <xf numFmtId="167" fontId="80" fillId="43" borderId="0" xfId="3" applyNumberFormat="1" applyFont="1" applyFill="1" applyBorder="1" applyAlignment="1" applyProtection="1">
      <alignment horizontal="center" vertical="center"/>
      <protection locked="0" hidden="1"/>
    </xf>
    <xf numFmtId="0" fontId="70" fillId="7" borderId="0" xfId="0" applyFont="1" applyFill="1" applyAlignment="1">
      <alignment horizontal="center" vertical="center"/>
    </xf>
    <xf numFmtId="166" fontId="70" fillId="7" borderId="0" xfId="0" applyNumberFormat="1" applyFont="1" applyFill="1" applyAlignment="1">
      <alignment horizontal="center" vertical="center"/>
    </xf>
    <xf numFmtId="167" fontId="70" fillId="7" borderId="0" xfId="0" applyNumberFormat="1" applyFont="1" applyFill="1" applyAlignment="1">
      <alignment horizontal="center" vertical="center"/>
    </xf>
    <xf numFmtId="1" fontId="70" fillId="7" borderId="0" xfId="0" applyNumberFormat="1" applyFont="1" applyFill="1" applyAlignment="1">
      <alignment horizontal="center" vertical="center"/>
    </xf>
    <xf numFmtId="0" fontId="70" fillId="7" borderId="0" xfId="0" applyFont="1" applyFill="1" applyAlignment="1" applyProtection="1">
      <alignment vertical="center"/>
      <protection locked="0"/>
    </xf>
    <xf numFmtId="0" fontId="66" fillId="0" borderId="0" xfId="3" applyFont="1" applyFill="1" applyBorder="1" applyAlignment="1" applyProtection="1">
      <alignment horizontal="center" vertical="center"/>
      <protection locked="0" hidden="1"/>
    </xf>
    <xf numFmtId="165" fontId="74" fillId="0" borderId="0" xfId="0" applyNumberFormat="1" applyFont="1" applyAlignment="1" applyProtection="1">
      <alignment horizontal="center" vertical="center" wrapText="1"/>
      <protection locked="0" hidden="1"/>
    </xf>
    <xf numFmtId="0" fontId="76" fillId="0" borderId="0" xfId="0" applyFont="1" applyProtection="1">
      <protection locked="0" hidden="1"/>
    </xf>
    <xf numFmtId="165" fontId="71" fillId="0" borderId="0" xfId="0" applyNumberFormat="1" applyFont="1" applyAlignment="1" applyProtection="1">
      <alignment horizontal="center"/>
      <protection locked="0" hidden="1"/>
    </xf>
    <xf numFmtId="165" fontId="71" fillId="0" borderId="0" xfId="0" applyNumberFormat="1" applyFont="1" applyAlignment="1" applyProtection="1">
      <alignment horizontal="center" vertical="center" wrapText="1"/>
      <protection locked="0" hidden="1"/>
    </xf>
    <xf numFmtId="49" fontId="45" fillId="33" borderId="127" xfId="0" applyNumberFormat="1" applyFont="1" applyFill="1" applyBorder="1" applyAlignment="1">
      <alignment horizontal="center" vertical="center" wrapText="1"/>
    </xf>
    <xf numFmtId="0" fontId="45" fillId="33" borderId="127" xfId="0" applyFont="1" applyFill="1" applyBorder="1" applyAlignment="1">
      <alignment horizontal="center" vertical="center" wrapText="1"/>
    </xf>
    <xf numFmtId="0" fontId="45" fillId="33" borderId="127" xfId="0" applyFont="1" applyFill="1" applyBorder="1" applyAlignment="1">
      <alignment horizontal="center" vertical="center"/>
    </xf>
    <xf numFmtId="49" fontId="46" fillId="36" borderId="126" xfId="0" applyNumberFormat="1" applyFont="1" applyFill="1" applyBorder="1" applyAlignment="1">
      <alignment horizontal="center" vertical="center" wrapText="1"/>
    </xf>
    <xf numFmtId="0" fontId="46" fillId="37" borderId="126" xfId="0" applyFont="1" applyFill="1" applyBorder="1" applyAlignment="1">
      <alignment horizontal="left" vertical="center" wrapText="1" indent="1"/>
    </xf>
    <xf numFmtId="0" fontId="46" fillId="37" borderId="126" xfId="0" applyFont="1" applyFill="1" applyBorder="1" applyAlignment="1">
      <alignment horizontal="left" vertical="center" indent="1"/>
    </xf>
    <xf numFmtId="49" fontId="46" fillId="34" borderId="129" xfId="0" applyNumberFormat="1" applyFont="1" applyFill="1" applyBorder="1" applyAlignment="1">
      <alignment horizontal="center" vertical="center" wrapText="1"/>
    </xf>
    <xf numFmtId="0" fontId="46" fillId="35" borderId="129" xfId="0" applyFont="1" applyFill="1" applyBorder="1" applyAlignment="1">
      <alignment horizontal="left" vertical="center" wrapText="1" indent="1"/>
    </xf>
    <xf numFmtId="0" fontId="46" fillId="35" borderId="129" xfId="0" applyFont="1" applyFill="1" applyBorder="1" applyAlignment="1">
      <alignment horizontal="left" vertical="center" indent="1"/>
    </xf>
    <xf numFmtId="0" fontId="46" fillId="35" borderId="129" xfId="0" applyFont="1" applyFill="1" applyBorder="1" applyAlignment="1">
      <alignment horizontal="center" vertical="center" wrapText="1"/>
    </xf>
    <xf numFmtId="0" fontId="71" fillId="0" borderId="0" xfId="0" applyFont="1" applyAlignment="1">
      <alignment vertical="center"/>
    </xf>
    <xf numFmtId="165" fontId="74" fillId="44" borderId="168" xfId="0" applyNumberFormat="1" applyFont="1" applyFill="1" applyBorder="1" applyAlignment="1" applyProtection="1">
      <alignment horizontal="center" vertical="center" wrapText="1"/>
      <protection locked="0" hidden="1"/>
    </xf>
    <xf numFmtId="165" fontId="74" fillId="44" borderId="176" xfId="0" applyNumberFormat="1" applyFont="1" applyFill="1" applyBorder="1" applyAlignment="1" applyProtection="1">
      <alignment horizontal="center" vertical="center" wrapText="1"/>
      <protection locked="0" hidden="1"/>
    </xf>
    <xf numFmtId="165" fontId="74" fillId="44" borderId="172" xfId="0" applyNumberFormat="1" applyFont="1" applyFill="1" applyBorder="1" applyAlignment="1" applyProtection="1">
      <alignment horizontal="center" vertical="center" wrapText="1"/>
      <protection locked="0" hidden="1"/>
    </xf>
    <xf numFmtId="165" fontId="71" fillId="44" borderId="168" xfId="0" applyNumberFormat="1" applyFont="1" applyFill="1" applyBorder="1" applyAlignment="1" applyProtection="1">
      <alignment horizontal="center" vertical="center" wrapText="1"/>
      <protection locked="0" hidden="1"/>
    </xf>
    <xf numFmtId="165" fontId="71" fillId="44" borderId="176" xfId="0" applyNumberFormat="1" applyFont="1" applyFill="1" applyBorder="1" applyAlignment="1" applyProtection="1">
      <alignment horizontal="center" vertical="center" wrapText="1"/>
      <protection locked="0" hidden="1"/>
    </xf>
    <xf numFmtId="165" fontId="71" fillId="44" borderId="172" xfId="0" applyNumberFormat="1" applyFont="1" applyFill="1" applyBorder="1" applyAlignment="1" applyProtection="1">
      <alignment horizontal="center" vertical="center" wrapText="1"/>
      <protection locked="0" hidden="1"/>
    </xf>
    <xf numFmtId="0" fontId="0" fillId="0" borderId="176" xfId="0" applyBorder="1"/>
    <xf numFmtId="0" fontId="41" fillId="31" borderId="118" xfId="0" applyFont="1" applyFill="1" applyBorder="1" applyAlignment="1">
      <alignment horizontal="center" vertical="center" wrapText="1"/>
    </xf>
    <xf numFmtId="0" fontId="42" fillId="31" borderId="119" xfId="0" applyFont="1" applyFill="1" applyBorder="1" applyAlignment="1">
      <alignment horizontal="center" vertical="center"/>
    </xf>
    <xf numFmtId="0" fontId="42" fillId="31" borderId="120" xfId="0" applyFont="1" applyFill="1" applyBorder="1" applyAlignment="1">
      <alignment horizontal="center" vertical="center"/>
    </xf>
    <xf numFmtId="0" fontId="19" fillId="28" borderId="147" xfId="0" applyFont="1" applyFill="1" applyBorder="1" applyAlignment="1" applyProtection="1">
      <alignment horizontal="left" vertical="center"/>
      <protection locked="0"/>
    </xf>
    <xf numFmtId="0" fontId="19" fillId="28" borderId="148" xfId="0" applyFont="1" applyFill="1" applyBorder="1" applyAlignment="1" applyProtection="1">
      <alignment horizontal="left" vertical="center"/>
      <protection locked="0"/>
    </xf>
    <xf numFmtId="0" fontId="19" fillId="28" borderId="149" xfId="0" applyFont="1" applyFill="1" applyBorder="1" applyAlignment="1" applyProtection="1">
      <alignment horizontal="left" vertical="center"/>
      <protection locked="0"/>
    </xf>
    <xf numFmtId="0" fontId="19" fillId="0" borderId="78" xfId="0" applyFont="1" applyBorder="1" applyAlignment="1" applyProtection="1">
      <alignment horizontal="center" vertical="center"/>
      <protection locked="0"/>
    </xf>
    <xf numFmtId="0" fontId="19" fillId="0" borderId="79" xfId="0" applyFont="1" applyBorder="1" applyAlignment="1" applyProtection="1">
      <alignment horizontal="center" vertical="center"/>
      <protection locked="0"/>
    </xf>
    <xf numFmtId="0" fontId="35" fillId="28" borderId="65" xfId="0" applyFont="1" applyFill="1" applyBorder="1" applyAlignment="1" applyProtection="1">
      <alignment horizontal="left" vertical="center" wrapText="1"/>
      <protection locked="0"/>
    </xf>
    <xf numFmtId="0" fontId="35" fillId="28" borderId="66" xfId="0" applyFont="1" applyFill="1" applyBorder="1" applyAlignment="1" applyProtection="1">
      <alignment horizontal="left" vertical="center" wrapText="1"/>
      <protection locked="0"/>
    </xf>
    <xf numFmtId="0" fontId="59" fillId="28" borderId="45" xfId="0" applyFont="1" applyFill="1" applyBorder="1" applyAlignment="1" applyProtection="1">
      <alignment horizontal="center" vertical="center" wrapText="1"/>
      <protection locked="0"/>
    </xf>
    <xf numFmtId="0" fontId="59" fillId="28" borderId="46" xfId="0" applyFont="1" applyFill="1" applyBorder="1" applyAlignment="1" applyProtection="1">
      <alignment horizontal="center" vertical="center" wrapText="1"/>
      <protection locked="0"/>
    </xf>
    <xf numFmtId="0" fontId="59" fillId="28" borderId="47" xfId="0" applyFont="1" applyFill="1" applyBorder="1" applyAlignment="1" applyProtection="1">
      <alignment horizontal="center" vertical="center" wrapText="1"/>
      <protection locked="0"/>
    </xf>
    <xf numFmtId="0" fontId="59" fillId="28" borderId="154" xfId="0" applyFont="1" applyFill="1" applyBorder="1" applyAlignment="1" applyProtection="1">
      <alignment horizontal="center" vertical="center" wrapText="1"/>
      <protection locked="0"/>
    </xf>
    <xf numFmtId="0" fontId="59" fillId="28" borderId="9" xfId="0" applyFont="1" applyFill="1" applyBorder="1" applyAlignment="1" applyProtection="1">
      <alignment horizontal="center" vertical="center" wrapText="1"/>
      <protection locked="0"/>
    </xf>
    <xf numFmtId="0" fontId="59" fillId="28" borderId="155" xfId="0" applyFont="1" applyFill="1" applyBorder="1" applyAlignment="1" applyProtection="1">
      <alignment horizontal="center" vertical="center" wrapText="1"/>
      <protection locked="0"/>
    </xf>
    <xf numFmtId="0" fontId="19" fillId="28" borderId="147" xfId="0" applyFont="1" applyFill="1" applyBorder="1" applyAlignment="1" applyProtection="1">
      <alignment horizontal="left" vertical="center" wrapText="1"/>
      <protection locked="0"/>
    </xf>
    <xf numFmtId="0" fontId="19" fillId="28" borderId="148" xfId="0" applyFont="1" applyFill="1" applyBorder="1" applyAlignment="1" applyProtection="1">
      <alignment horizontal="left" vertical="center" wrapText="1"/>
      <protection locked="0"/>
    </xf>
    <xf numFmtId="0" fontId="19" fillId="28" borderId="65" xfId="0" applyFont="1" applyFill="1" applyBorder="1" applyAlignment="1" applyProtection="1">
      <alignment horizontal="left" vertical="center" wrapText="1"/>
      <protection locked="0"/>
    </xf>
    <xf numFmtId="0" fontId="19" fillId="28" borderId="107" xfId="0" applyFont="1" applyFill="1" applyBorder="1" applyAlignment="1" applyProtection="1">
      <alignment horizontal="left" vertical="center" wrapText="1"/>
      <protection locked="0"/>
    </xf>
    <xf numFmtId="0" fontId="51" fillId="26" borderId="87" xfId="0" quotePrefix="1" applyFont="1" applyFill="1" applyBorder="1" applyAlignment="1" applyProtection="1">
      <alignment horizontal="center" vertical="center"/>
      <protection locked="0"/>
    </xf>
    <xf numFmtId="0" fontId="51" fillId="26" borderId="88" xfId="0" quotePrefix="1" applyFont="1" applyFill="1" applyBorder="1" applyAlignment="1" applyProtection="1">
      <alignment horizontal="center" vertical="center"/>
      <protection locked="0"/>
    </xf>
    <xf numFmtId="0" fontId="51" fillId="26" borderId="89" xfId="0" quotePrefix="1" applyFont="1" applyFill="1" applyBorder="1" applyAlignment="1" applyProtection="1">
      <alignment horizontal="center" vertical="center"/>
      <protection locked="0"/>
    </xf>
    <xf numFmtId="0" fontId="63" fillId="28" borderId="135" xfId="0" applyFont="1" applyFill="1" applyBorder="1" applyAlignment="1">
      <alignment horizontal="center" vertical="center"/>
    </xf>
    <xf numFmtId="0" fontId="63" fillId="28" borderId="136" xfId="0" applyFont="1" applyFill="1" applyBorder="1" applyAlignment="1">
      <alignment horizontal="center" vertical="center"/>
    </xf>
    <xf numFmtId="0" fontId="63" fillId="28" borderId="137" xfId="0" applyFont="1" applyFill="1" applyBorder="1" applyAlignment="1">
      <alignment horizontal="center" vertical="center"/>
    </xf>
    <xf numFmtId="0" fontId="63" fillId="28" borderId="110" xfId="0" applyFont="1" applyFill="1" applyBorder="1" applyAlignment="1">
      <alignment horizontal="center" vertical="center"/>
    </xf>
    <xf numFmtId="0" fontId="63" fillId="28" borderId="1" xfId="0" applyFont="1" applyFill="1" applyBorder="1" applyAlignment="1">
      <alignment horizontal="center" vertical="center"/>
    </xf>
    <xf numFmtId="0" fontId="63" fillId="28" borderId="111" xfId="0" applyFont="1" applyFill="1" applyBorder="1" applyAlignment="1">
      <alignment horizontal="center" vertical="center"/>
    </xf>
    <xf numFmtId="0" fontId="63" fillId="28" borderId="80" xfId="0" applyFont="1" applyFill="1" applyBorder="1" applyAlignment="1" applyProtection="1">
      <alignment horizontal="center" vertical="center"/>
      <protection locked="0"/>
    </xf>
    <xf numFmtId="0" fontId="63" fillId="28" borderId="2" xfId="0" applyFont="1" applyFill="1" applyBorder="1" applyAlignment="1" applyProtection="1">
      <alignment horizontal="center" vertical="center"/>
      <protection locked="0"/>
    </xf>
    <xf numFmtId="0" fontId="63" fillId="28" borderId="26" xfId="0" applyFont="1" applyFill="1" applyBorder="1" applyAlignment="1" applyProtection="1">
      <alignment horizontal="center" vertical="center"/>
      <protection locked="0"/>
    </xf>
    <xf numFmtId="0" fontId="63" fillId="28" borderId="25" xfId="0" applyFont="1" applyFill="1" applyBorder="1" applyAlignment="1" applyProtection="1">
      <alignment horizontal="center" vertical="center"/>
      <protection locked="0"/>
    </xf>
    <xf numFmtId="0" fontId="63" fillId="28" borderId="104" xfId="0" applyFont="1" applyFill="1" applyBorder="1" applyAlignment="1" applyProtection="1">
      <alignment horizontal="center" vertical="center"/>
      <protection locked="0"/>
    </xf>
    <xf numFmtId="0" fontId="63" fillId="8" borderId="117" xfId="0" applyFont="1" applyFill="1" applyBorder="1" applyAlignment="1" applyProtection="1">
      <alignment horizontal="center" vertical="center"/>
      <protection locked="0"/>
    </xf>
    <xf numFmtId="0" fontId="63" fillId="8" borderId="27" xfId="0" applyFont="1" applyFill="1" applyBorder="1" applyAlignment="1" applyProtection="1">
      <alignment horizontal="center" vertical="center"/>
      <protection locked="0"/>
    </xf>
    <xf numFmtId="0" fontId="63" fillId="8" borderId="28" xfId="0" applyFont="1" applyFill="1" applyBorder="1" applyAlignment="1" applyProtection="1">
      <alignment horizontal="center" vertical="center"/>
      <protection locked="0"/>
    </xf>
    <xf numFmtId="0" fontId="63" fillId="8" borderId="29" xfId="0" applyFont="1" applyFill="1" applyBorder="1" applyAlignment="1" applyProtection="1">
      <alignment horizontal="center" vertical="center"/>
      <protection locked="0"/>
    </xf>
    <xf numFmtId="0" fontId="63" fillId="8" borderId="105" xfId="0" applyFont="1" applyFill="1" applyBorder="1" applyAlignment="1" applyProtection="1">
      <alignment horizontal="center" vertical="center"/>
      <protection locked="0"/>
    </xf>
    <xf numFmtId="0" fontId="19" fillId="28" borderId="106" xfId="0" applyFont="1" applyFill="1" applyBorder="1" applyAlignment="1" applyProtection="1">
      <alignment horizontal="left" vertical="center" wrapText="1"/>
      <protection locked="0"/>
    </xf>
    <xf numFmtId="0" fontId="19" fillId="28" borderId="70" xfId="0" applyFont="1" applyFill="1" applyBorder="1" applyAlignment="1" applyProtection="1">
      <alignment horizontal="left" vertical="center" wrapText="1"/>
      <protection locked="0"/>
    </xf>
    <xf numFmtId="165" fontId="59" fillId="13" borderId="86" xfId="0" applyNumberFormat="1" applyFont="1" applyFill="1" applyBorder="1" applyAlignment="1" applyProtection="1">
      <alignment horizontal="center" vertical="center"/>
      <protection locked="0"/>
    </xf>
    <xf numFmtId="165" fontId="59" fillId="13" borderId="4" xfId="0" applyNumberFormat="1" applyFont="1" applyFill="1" applyBorder="1" applyAlignment="1" applyProtection="1">
      <alignment horizontal="center" vertical="center"/>
      <protection locked="0"/>
    </xf>
    <xf numFmtId="165" fontId="59" fillId="13" borderId="67" xfId="0" applyNumberFormat="1" applyFont="1" applyFill="1" applyBorder="1" applyAlignment="1" applyProtection="1">
      <alignment horizontal="center" vertical="center"/>
      <protection locked="0"/>
    </xf>
    <xf numFmtId="165" fontId="59" fillId="13" borderId="69" xfId="0" applyNumberFormat="1" applyFont="1" applyFill="1" applyBorder="1" applyAlignment="1" applyProtection="1">
      <alignment horizontal="center" vertical="center"/>
      <protection locked="0"/>
    </xf>
    <xf numFmtId="165" fontId="59" fillId="13" borderId="103" xfId="0" applyNumberFormat="1" applyFont="1" applyFill="1" applyBorder="1" applyAlignment="1" applyProtection="1">
      <alignment horizontal="center" vertical="center"/>
      <protection locked="0"/>
    </xf>
    <xf numFmtId="165" fontId="59" fillId="13" borderId="68" xfId="0" applyNumberFormat="1" applyFont="1" applyFill="1" applyBorder="1" applyAlignment="1" applyProtection="1">
      <alignment horizontal="center" vertical="center"/>
      <protection locked="0"/>
    </xf>
    <xf numFmtId="0" fontId="20" fillId="24" borderId="20" xfId="0" applyFont="1" applyFill="1" applyBorder="1" applyAlignment="1">
      <alignment horizontal="center" vertical="center"/>
    </xf>
    <xf numFmtId="0" fontId="20" fillId="24" borderId="21" xfId="0" applyFont="1" applyFill="1" applyBorder="1" applyAlignment="1">
      <alignment horizontal="center" vertical="center"/>
    </xf>
    <xf numFmtId="0" fontId="20" fillId="24" borderId="22" xfId="0" applyFont="1" applyFill="1" applyBorder="1" applyAlignment="1">
      <alignment horizontal="center" vertical="center"/>
    </xf>
    <xf numFmtId="0" fontId="11" fillId="24" borderId="14" xfId="0" applyFont="1" applyFill="1" applyBorder="1" applyAlignment="1">
      <alignment horizontal="center" vertical="center" wrapText="1"/>
    </xf>
    <xf numFmtId="0" fontId="11" fillId="24" borderId="15" xfId="0" applyFont="1" applyFill="1" applyBorder="1" applyAlignment="1">
      <alignment horizontal="center" vertical="center" wrapText="1"/>
    </xf>
    <xf numFmtId="0" fontId="11" fillId="24" borderId="15" xfId="0" applyFont="1" applyFill="1" applyBorder="1" applyAlignment="1">
      <alignment horizontal="center" vertical="center"/>
    </xf>
    <xf numFmtId="0" fontId="36" fillId="5" borderId="90" xfId="0" applyFont="1" applyFill="1" applyBorder="1" applyAlignment="1">
      <alignment horizontal="center" vertical="center"/>
    </xf>
    <xf numFmtId="0" fontId="37" fillId="5" borderId="91" xfId="0" applyFont="1" applyFill="1" applyBorder="1" applyAlignment="1">
      <alignment horizontal="center" vertical="center"/>
    </xf>
    <xf numFmtId="0" fontId="37" fillId="5" borderId="92" xfId="0" applyFont="1" applyFill="1" applyBorder="1" applyAlignment="1">
      <alignment horizontal="center" vertical="center"/>
    </xf>
    <xf numFmtId="0" fontId="36" fillId="30" borderId="100" xfId="0" applyFont="1" applyFill="1" applyBorder="1" applyAlignment="1">
      <alignment horizontal="center" vertical="center"/>
    </xf>
    <xf numFmtId="0" fontId="37" fillId="30" borderId="101" xfId="0" applyFont="1" applyFill="1" applyBorder="1" applyAlignment="1">
      <alignment horizontal="center" vertical="center"/>
    </xf>
    <xf numFmtId="0" fontId="37" fillId="30" borderId="102" xfId="0" applyFont="1" applyFill="1" applyBorder="1" applyAlignment="1">
      <alignment horizontal="center" vertical="center"/>
    </xf>
    <xf numFmtId="0" fontId="34" fillId="6" borderId="33" xfId="0" applyFont="1" applyFill="1" applyBorder="1" applyAlignment="1">
      <alignment horizontal="center" vertical="center" textRotation="90"/>
    </xf>
    <xf numFmtId="0" fontId="34" fillId="6" borderId="34" xfId="0" applyFont="1" applyFill="1" applyBorder="1" applyAlignment="1">
      <alignment horizontal="center" vertical="center" textRotation="90"/>
    </xf>
    <xf numFmtId="0" fontId="34" fillId="6" borderId="35" xfId="0" applyFont="1" applyFill="1" applyBorder="1" applyAlignment="1">
      <alignment horizontal="center" vertical="center" textRotation="90"/>
    </xf>
    <xf numFmtId="0" fontId="23" fillId="5" borderId="31" xfId="0" applyFont="1" applyFill="1" applyBorder="1" applyAlignment="1">
      <alignment horizontal="center" vertical="center" wrapText="1"/>
    </xf>
    <xf numFmtId="0" fontId="23" fillId="5" borderId="32" xfId="0" applyFont="1" applyFill="1" applyBorder="1" applyAlignment="1">
      <alignment horizontal="center" vertical="center" wrapText="1"/>
    </xf>
    <xf numFmtId="0" fontId="34" fillId="5" borderId="97" xfId="0" applyFont="1" applyFill="1" applyBorder="1" applyAlignment="1">
      <alignment horizontal="center" vertical="center"/>
    </xf>
    <xf numFmtId="0" fontId="25" fillId="3" borderId="36" xfId="0" applyFont="1" applyFill="1" applyBorder="1" applyAlignment="1">
      <alignment horizontal="left" vertical="top" wrapText="1" indent="2"/>
    </xf>
    <xf numFmtId="0" fontId="23" fillId="16" borderId="98" xfId="0" applyFont="1" applyFill="1" applyBorder="1" applyAlignment="1">
      <alignment horizontal="left" vertical="top" wrapText="1"/>
    </xf>
    <xf numFmtId="0" fontId="25" fillId="3" borderId="36" xfId="0" applyFont="1" applyFill="1" applyBorder="1" applyAlignment="1">
      <alignment horizontal="left" vertical="center" wrapText="1" indent="2"/>
    </xf>
    <xf numFmtId="165" fontId="71" fillId="0" borderId="0" xfId="0" applyNumberFormat="1" applyFont="1" applyAlignment="1" applyProtection="1">
      <alignment horizontal="center" vertical="center" wrapText="1"/>
      <protection locked="0" hidden="1"/>
    </xf>
    <xf numFmtId="0" fontId="66" fillId="0" borderId="0" xfId="3" applyFont="1" applyFill="1" applyBorder="1" applyAlignment="1" applyProtection="1">
      <alignment horizontal="center" vertical="center"/>
      <protection locked="0" hidden="1"/>
    </xf>
    <xf numFmtId="0" fontId="66" fillId="0" borderId="0" xfId="3" applyNumberFormat="1" applyFont="1" applyFill="1" applyBorder="1" applyAlignment="1" applyProtection="1">
      <alignment horizontal="center" vertical="center"/>
      <protection locked="0" hidden="1"/>
    </xf>
    <xf numFmtId="165" fontId="74" fillId="0" borderId="0" xfId="0" applyNumberFormat="1" applyFont="1" applyAlignment="1" applyProtection="1">
      <alignment horizontal="center" vertical="center" wrapText="1"/>
      <protection locked="0" hidden="1"/>
    </xf>
    <xf numFmtId="165" fontId="71" fillId="44" borderId="174" xfId="0" applyNumberFormat="1" applyFont="1" applyFill="1" applyBorder="1" applyAlignment="1" applyProtection="1">
      <alignment horizontal="center" vertical="center" wrapText="1"/>
      <protection locked="0" hidden="1"/>
    </xf>
    <xf numFmtId="165" fontId="71" fillId="44" borderId="178" xfId="0" applyNumberFormat="1" applyFont="1" applyFill="1" applyBorder="1" applyAlignment="1" applyProtection="1">
      <alignment horizontal="center" vertical="center" wrapText="1"/>
      <protection locked="0" hidden="1"/>
    </xf>
    <xf numFmtId="165" fontId="71" fillId="44" borderId="179" xfId="0" applyNumberFormat="1" applyFont="1" applyFill="1" applyBorder="1" applyAlignment="1" applyProtection="1">
      <alignment horizontal="center" vertical="center" wrapText="1"/>
      <protection locked="0" hidden="1"/>
    </xf>
    <xf numFmtId="0" fontId="66" fillId="5" borderId="163" xfId="3" applyFont="1" applyFill="1" applyBorder="1" applyAlignment="1" applyProtection="1">
      <alignment horizontal="center" vertical="center"/>
      <protection locked="0" hidden="1"/>
    </xf>
    <xf numFmtId="0" fontId="66" fillId="5" borderId="164" xfId="3" applyFont="1" applyFill="1" applyBorder="1" applyAlignment="1" applyProtection="1">
      <alignment horizontal="center" vertical="center"/>
      <protection locked="0" hidden="1"/>
    </xf>
    <xf numFmtId="0" fontId="66" fillId="5" borderId="165" xfId="3" applyFont="1" applyFill="1" applyBorder="1" applyAlignment="1" applyProtection="1">
      <alignment horizontal="center" vertical="center"/>
      <protection locked="0" hidden="1"/>
    </xf>
    <xf numFmtId="0" fontId="66" fillId="5" borderId="166" xfId="3" applyNumberFormat="1" applyFont="1" applyFill="1" applyBorder="1" applyAlignment="1" applyProtection="1">
      <alignment horizontal="center" vertical="center"/>
      <protection locked="0" hidden="1"/>
    </xf>
    <xf numFmtId="0" fontId="66" fillId="5" borderId="170" xfId="3" applyNumberFormat="1" applyFont="1" applyFill="1" applyBorder="1" applyAlignment="1" applyProtection="1">
      <alignment horizontal="center" vertical="center"/>
      <protection locked="0" hidden="1"/>
    </xf>
    <xf numFmtId="165" fontId="74" fillId="44" borderId="174" xfId="0" applyNumberFormat="1" applyFont="1" applyFill="1" applyBorder="1" applyAlignment="1" applyProtection="1">
      <alignment horizontal="center" vertical="center" wrapText="1"/>
      <protection locked="0" hidden="1"/>
    </xf>
    <xf numFmtId="165" fontId="74" fillId="44" borderId="178" xfId="0" applyNumberFormat="1" applyFont="1" applyFill="1" applyBorder="1" applyAlignment="1" applyProtection="1">
      <alignment horizontal="center" vertical="center" wrapText="1"/>
      <protection locked="0" hidden="1"/>
    </xf>
    <xf numFmtId="165" fontId="74" fillId="44" borderId="179" xfId="0" applyNumberFormat="1" applyFont="1" applyFill="1" applyBorder="1" applyAlignment="1" applyProtection="1">
      <alignment horizontal="center" vertical="center" wrapText="1"/>
      <protection locked="0" hidden="1"/>
    </xf>
    <xf numFmtId="165" fontId="71" fillId="44" borderId="166" xfId="0" applyNumberFormat="1" applyFont="1" applyFill="1" applyBorder="1" applyAlignment="1" applyProtection="1">
      <alignment horizontal="center" vertical="center" wrapText="1"/>
      <protection locked="0" hidden="1"/>
    </xf>
    <xf numFmtId="165" fontId="71" fillId="44" borderId="175" xfId="0" applyNumberFormat="1" applyFont="1" applyFill="1" applyBorder="1" applyAlignment="1" applyProtection="1">
      <alignment horizontal="center" vertical="center" wrapText="1"/>
      <protection locked="0" hidden="1"/>
    </xf>
    <xf numFmtId="165" fontId="71" fillId="44" borderId="170" xfId="0" applyNumberFormat="1" applyFont="1" applyFill="1" applyBorder="1" applyAlignment="1" applyProtection="1">
      <alignment horizontal="center" vertical="center" wrapText="1"/>
      <protection locked="0" hidden="1"/>
    </xf>
    <xf numFmtId="165" fontId="74" fillId="44" borderId="166" xfId="0" applyNumberFormat="1" applyFont="1" applyFill="1" applyBorder="1" applyAlignment="1" applyProtection="1">
      <alignment horizontal="center" vertical="center" wrapText="1"/>
      <protection locked="0" hidden="1"/>
    </xf>
    <xf numFmtId="165" fontId="74" fillId="44" borderId="175" xfId="0" applyNumberFormat="1" applyFont="1" applyFill="1" applyBorder="1" applyAlignment="1" applyProtection="1">
      <alignment horizontal="center" vertical="center" wrapText="1"/>
      <protection locked="0" hidden="1"/>
    </xf>
    <xf numFmtId="165" fontId="74" fillId="44" borderId="170" xfId="0" applyNumberFormat="1" applyFont="1" applyFill="1" applyBorder="1" applyAlignment="1" applyProtection="1">
      <alignment horizontal="center" vertical="center" wrapText="1"/>
      <protection locked="0" hidden="1"/>
    </xf>
    <xf numFmtId="0" fontId="71" fillId="0" borderId="0" xfId="0" applyFont="1" applyAlignment="1" applyProtection="1">
      <alignment horizontal="center"/>
      <protection locked="0" hidden="1"/>
    </xf>
    <xf numFmtId="0" fontId="71" fillId="0" borderId="0" xfId="0" applyFont="1" applyAlignment="1" applyProtection="1">
      <alignment horizontal="center" vertical="center" wrapText="1"/>
      <protection locked="0" hidden="1"/>
    </xf>
    <xf numFmtId="0" fontId="76" fillId="0" borderId="0" xfId="0" applyFont="1" applyAlignment="1" applyProtection="1">
      <alignment horizontal="left" vertical="center" wrapText="1"/>
      <protection locked="0" hidden="1"/>
    </xf>
    <xf numFmtId="0" fontId="66" fillId="5" borderId="166" xfId="3" applyFont="1" applyFill="1" applyBorder="1" applyAlignment="1" applyProtection="1">
      <alignment horizontal="center" vertical="center"/>
      <protection locked="0" hidden="1"/>
    </xf>
    <xf numFmtId="0" fontId="66" fillId="5" borderId="170" xfId="3" applyFont="1" applyFill="1" applyBorder="1" applyAlignment="1" applyProtection="1">
      <alignment horizontal="center" vertical="center"/>
      <protection locked="0" hidden="1"/>
    </xf>
    <xf numFmtId="0" fontId="66" fillId="0" borderId="0" xfId="3" applyNumberFormat="1" applyFont="1" applyFill="1" applyBorder="1" applyAlignment="1" applyProtection="1">
      <alignment horizontal="center" vertical="center"/>
      <protection locked="0"/>
    </xf>
    <xf numFmtId="0" fontId="66" fillId="0" borderId="0" xfId="3" applyFont="1" applyFill="1" applyBorder="1" applyAlignment="1" applyProtection="1">
      <alignment horizontal="center" vertical="center" wrapText="1"/>
      <protection locked="0" hidden="1"/>
    </xf>
    <xf numFmtId="0" fontId="72" fillId="0" borderId="0" xfId="5" applyNumberFormat="1" applyFont="1" applyFill="1" applyBorder="1" applyAlignment="1" applyProtection="1">
      <alignment horizontal="center" vertical="center" wrapText="1"/>
      <protection locked="0"/>
    </xf>
    <xf numFmtId="0" fontId="71" fillId="0" borderId="0" xfId="5" applyNumberFormat="1" applyFont="1" applyFill="1" applyBorder="1" applyAlignment="1" applyProtection="1">
      <alignment horizontal="center" vertical="center" wrapText="1"/>
      <protection locked="0"/>
    </xf>
    <xf numFmtId="0" fontId="73" fillId="0" borderId="0" xfId="0" applyFont="1" applyAlignment="1" applyProtection="1">
      <alignment horizontal="center" vertical="center" wrapText="1"/>
      <protection locked="0" hidden="1"/>
    </xf>
    <xf numFmtId="0" fontId="71" fillId="3" borderId="166" xfId="0" applyFont="1" applyFill="1" applyBorder="1" applyAlignment="1">
      <alignment horizontal="center" vertical="center" wrapText="1"/>
    </xf>
    <xf numFmtId="0" fontId="71" fillId="3" borderId="175" xfId="0" applyFont="1" applyFill="1" applyBorder="1" applyAlignment="1">
      <alignment horizontal="center" vertical="center" wrapText="1"/>
    </xf>
    <xf numFmtId="0" fontId="71" fillId="3" borderId="170" xfId="0" applyFont="1" applyFill="1" applyBorder="1" applyAlignment="1">
      <alignment horizontal="center" vertical="center" wrapText="1"/>
    </xf>
    <xf numFmtId="0" fontId="72" fillId="16" borderId="166" xfId="5" applyNumberFormat="1" applyFont="1" applyFill="1" applyBorder="1" applyAlignment="1" applyProtection="1">
      <alignment horizontal="center" vertical="center" wrapText="1"/>
      <protection locked="0"/>
    </xf>
    <xf numFmtId="0" fontId="72" fillId="16" borderId="175" xfId="5" applyNumberFormat="1" applyFont="1" applyFill="1" applyBorder="1" applyAlignment="1" applyProtection="1">
      <alignment horizontal="center" vertical="center" wrapText="1"/>
      <protection locked="0"/>
    </xf>
    <xf numFmtId="0" fontId="72" fillId="16" borderId="170" xfId="5" applyNumberFormat="1" applyFont="1" applyFill="1" applyBorder="1" applyAlignment="1" applyProtection="1">
      <alignment horizontal="center" vertical="center" wrapText="1"/>
      <protection locked="0"/>
    </xf>
    <xf numFmtId="0" fontId="71" fillId="44" borderId="169" xfId="0" applyFont="1" applyFill="1" applyBorder="1" applyAlignment="1" applyProtection="1">
      <alignment horizontal="center" vertical="center" wrapText="1"/>
      <protection locked="0" hidden="1"/>
    </xf>
    <xf numFmtId="0" fontId="71" fillId="44" borderId="168" xfId="0" applyFont="1" applyFill="1" applyBorder="1" applyAlignment="1" applyProtection="1">
      <alignment horizontal="center" vertical="center" wrapText="1"/>
      <protection locked="0" hidden="1"/>
    </xf>
    <xf numFmtId="0" fontId="71" fillId="44" borderId="0" xfId="0" applyFont="1" applyFill="1" applyAlignment="1" applyProtection="1">
      <alignment horizontal="center" vertical="center" wrapText="1"/>
      <protection locked="0" hidden="1"/>
    </xf>
    <xf numFmtId="0" fontId="71" fillId="44" borderId="176" xfId="0" applyFont="1" applyFill="1" applyBorder="1" applyAlignment="1" applyProtection="1">
      <alignment horizontal="center" vertical="center" wrapText="1"/>
      <protection locked="0" hidden="1"/>
    </xf>
    <xf numFmtId="0" fontId="71" fillId="44" borderId="173" xfId="0" applyFont="1" applyFill="1" applyBorder="1" applyAlignment="1" applyProtection="1">
      <alignment horizontal="center" vertical="center" wrapText="1"/>
      <protection locked="0" hidden="1"/>
    </xf>
    <xf numFmtId="0" fontId="71" fillId="44" borderId="172" xfId="0" applyFont="1" applyFill="1" applyBorder="1" applyAlignment="1" applyProtection="1">
      <alignment horizontal="center" vertical="center" wrapText="1"/>
      <protection locked="0" hidden="1"/>
    </xf>
    <xf numFmtId="0" fontId="73" fillId="0" borderId="167" xfId="0" applyFont="1" applyBorder="1" applyAlignment="1" applyProtection="1">
      <alignment horizontal="center" vertical="center" wrapText="1"/>
      <protection locked="0" hidden="1"/>
    </xf>
    <xf numFmtId="0" fontId="73" fillId="0" borderId="169" xfId="0" applyFont="1" applyBorder="1" applyAlignment="1" applyProtection="1">
      <alignment horizontal="center" vertical="center" wrapText="1"/>
      <protection locked="0" hidden="1"/>
    </xf>
    <xf numFmtId="0" fontId="73" fillId="0" borderId="168" xfId="0" applyFont="1" applyBorder="1" applyAlignment="1" applyProtection="1">
      <alignment horizontal="center" vertical="center" wrapText="1"/>
      <protection locked="0" hidden="1"/>
    </xf>
    <xf numFmtId="0" fontId="73" fillId="0" borderId="177" xfId="0" applyFont="1" applyBorder="1" applyAlignment="1" applyProtection="1">
      <alignment horizontal="center" vertical="center" wrapText="1"/>
      <protection locked="0" hidden="1"/>
    </xf>
    <xf numFmtId="0" fontId="73" fillId="0" borderId="176" xfId="0" applyFont="1" applyBorder="1" applyAlignment="1" applyProtection="1">
      <alignment horizontal="center" vertical="center" wrapText="1"/>
      <protection locked="0" hidden="1"/>
    </xf>
    <xf numFmtId="0" fontId="73" fillId="0" borderId="171" xfId="0" applyFont="1" applyBorder="1" applyAlignment="1" applyProtection="1">
      <alignment horizontal="center" vertical="center" wrapText="1"/>
      <protection locked="0" hidden="1"/>
    </xf>
    <xf numFmtId="0" fontId="73" fillId="0" borderId="173" xfId="0" applyFont="1" applyBorder="1" applyAlignment="1" applyProtection="1">
      <alignment horizontal="center" vertical="center" wrapText="1"/>
      <protection locked="0" hidden="1"/>
    </xf>
    <xf numFmtId="0" fontId="73" fillId="0" borderId="172" xfId="0" applyFont="1" applyBorder="1" applyAlignment="1" applyProtection="1">
      <alignment horizontal="center" vertical="center" wrapText="1"/>
      <protection locked="0" hidden="1"/>
    </xf>
    <xf numFmtId="0" fontId="76" fillId="0" borderId="167" xfId="0" applyFont="1" applyBorder="1" applyAlignment="1" applyProtection="1">
      <alignment horizontal="left" vertical="center" wrapText="1"/>
      <protection locked="0" hidden="1"/>
    </xf>
    <xf numFmtId="0" fontId="76" fillId="0" borderId="169" xfId="0" applyFont="1" applyBorder="1" applyAlignment="1" applyProtection="1">
      <alignment horizontal="left" vertical="center" wrapText="1"/>
      <protection locked="0" hidden="1"/>
    </xf>
    <xf numFmtId="0" fontId="76" fillId="0" borderId="168" xfId="0" applyFont="1" applyBorder="1" applyAlignment="1" applyProtection="1">
      <alignment horizontal="left" vertical="center" wrapText="1"/>
      <protection locked="0" hidden="1"/>
    </xf>
    <xf numFmtId="0" fontId="76" fillId="0" borderId="177" xfId="0" applyFont="1" applyBorder="1" applyAlignment="1" applyProtection="1">
      <alignment horizontal="left" vertical="center" wrapText="1"/>
      <protection locked="0" hidden="1"/>
    </xf>
    <xf numFmtId="0" fontId="76" fillId="0" borderId="176" xfId="0" applyFont="1" applyBorder="1" applyAlignment="1" applyProtection="1">
      <alignment horizontal="left" vertical="center" wrapText="1"/>
      <protection locked="0" hidden="1"/>
    </xf>
    <xf numFmtId="0" fontId="76" fillId="0" borderId="171" xfId="0" applyFont="1" applyBorder="1" applyAlignment="1" applyProtection="1">
      <alignment horizontal="left" vertical="center" wrapText="1"/>
      <protection locked="0" hidden="1"/>
    </xf>
    <xf numFmtId="0" fontId="76" fillId="0" borderId="173" xfId="0" applyFont="1" applyBorder="1" applyAlignment="1" applyProtection="1">
      <alignment horizontal="left" vertical="center" wrapText="1"/>
      <protection locked="0" hidden="1"/>
    </xf>
    <xf numFmtId="0" fontId="76" fillId="0" borderId="172" xfId="0" applyFont="1" applyBorder="1" applyAlignment="1" applyProtection="1">
      <alignment horizontal="left" vertical="center" wrapText="1"/>
      <protection locked="0" hidden="1"/>
    </xf>
    <xf numFmtId="0" fontId="66" fillId="5" borderId="166" xfId="3" applyNumberFormat="1" applyFont="1" applyFill="1" applyBorder="1" applyAlignment="1" applyProtection="1">
      <alignment horizontal="center" vertical="center"/>
      <protection locked="0"/>
    </xf>
    <xf numFmtId="0" fontId="66" fillId="5" borderId="170" xfId="3" applyNumberFormat="1" applyFont="1" applyFill="1" applyBorder="1" applyAlignment="1" applyProtection="1">
      <alignment horizontal="center" vertical="center"/>
      <protection locked="0"/>
    </xf>
    <xf numFmtId="0" fontId="66" fillId="5" borderId="167" xfId="3" applyFont="1" applyFill="1" applyBorder="1" applyAlignment="1" applyProtection="1">
      <alignment horizontal="center" vertical="center" wrapText="1"/>
      <protection locked="0" hidden="1"/>
    </xf>
    <xf numFmtId="0" fontId="66" fillId="5" borderId="168" xfId="3" applyFont="1" applyFill="1" applyBorder="1" applyAlignment="1" applyProtection="1">
      <alignment horizontal="center" vertical="center" wrapText="1"/>
      <protection locked="0" hidden="1"/>
    </xf>
    <xf numFmtId="0" fontId="66" fillId="5" borderId="171" xfId="3" applyFont="1" applyFill="1" applyBorder="1" applyAlignment="1" applyProtection="1">
      <alignment horizontal="center" vertical="center" wrapText="1"/>
      <protection locked="0" hidden="1"/>
    </xf>
    <xf numFmtId="0" fontId="66" fillId="5" borderId="172" xfId="3" applyFont="1" applyFill="1" applyBorder="1" applyAlignment="1" applyProtection="1">
      <alignment horizontal="center" vertical="center" wrapText="1"/>
      <protection locked="0" hidden="1"/>
    </xf>
    <xf numFmtId="0" fontId="66" fillId="5" borderId="167" xfId="3" applyFont="1" applyFill="1" applyBorder="1" applyAlignment="1" applyProtection="1">
      <alignment horizontal="center" vertical="center"/>
      <protection locked="0" hidden="1"/>
    </xf>
    <xf numFmtId="0" fontId="66" fillId="5" borderId="169" xfId="3" applyFont="1" applyFill="1" applyBorder="1" applyAlignment="1" applyProtection="1">
      <alignment horizontal="center" vertical="center"/>
      <protection locked="0" hidden="1"/>
    </xf>
    <xf numFmtId="0" fontId="66" fillId="5" borderId="168" xfId="3" applyFont="1" applyFill="1" applyBorder="1" applyAlignment="1" applyProtection="1">
      <alignment horizontal="center" vertical="center"/>
      <protection locked="0" hidden="1"/>
    </xf>
    <xf numFmtId="0" fontId="66" fillId="5" borderId="171" xfId="3" applyFont="1" applyFill="1" applyBorder="1" applyAlignment="1" applyProtection="1">
      <alignment horizontal="center" vertical="center"/>
      <protection locked="0" hidden="1"/>
    </xf>
    <xf numFmtId="0" fontId="66" fillId="5" borderId="173" xfId="3" applyFont="1" applyFill="1" applyBorder="1" applyAlignment="1" applyProtection="1">
      <alignment horizontal="center" vertical="center"/>
      <protection locked="0" hidden="1"/>
    </xf>
    <xf numFmtId="0" fontId="66" fillId="5" borderId="172" xfId="3" applyFont="1" applyFill="1" applyBorder="1" applyAlignment="1" applyProtection="1">
      <alignment horizontal="center" vertical="center"/>
      <protection locked="0" hidden="1"/>
    </xf>
    <xf numFmtId="0" fontId="71" fillId="16" borderId="175" xfId="5" applyNumberFormat="1" applyFont="1" applyFill="1" applyBorder="1" applyAlignment="1" applyProtection="1">
      <alignment horizontal="center" vertical="center" wrapText="1"/>
      <protection locked="0"/>
    </xf>
    <xf numFmtId="0" fontId="71" fillId="16" borderId="170" xfId="5" applyNumberFormat="1" applyFont="1" applyFill="1" applyBorder="1" applyAlignment="1" applyProtection="1">
      <alignment horizontal="center" vertical="center" wrapText="1"/>
      <protection locked="0"/>
    </xf>
    <xf numFmtId="0" fontId="71" fillId="0" borderId="0" xfId="0" applyFont="1" applyAlignment="1">
      <alignment horizontal="center" vertical="center" wrapText="1"/>
    </xf>
    <xf numFmtId="0" fontId="71" fillId="0" borderId="0" xfId="0" applyFont="1" applyAlignment="1">
      <alignment horizontal="center" vertical="center"/>
    </xf>
    <xf numFmtId="166" fontId="70" fillId="7" borderId="0" xfId="0" applyNumberFormat="1" applyFont="1" applyFill="1" applyAlignment="1">
      <alignment horizontal="center" vertical="center"/>
    </xf>
    <xf numFmtId="1" fontId="70" fillId="7" borderId="0" xfId="0" applyNumberFormat="1" applyFont="1" applyFill="1" applyAlignment="1">
      <alignment horizontal="center" vertical="center"/>
    </xf>
    <xf numFmtId="0" fontId="69" fillId="43" borderId="0" xfId="3" applyNumberFormat="1" applyFont="1" applyFill="1" applyBorder="1" applyAlignment="1" applyProtection="1">
      <alignment horizontal="center" vertical="center" wrapText="1"/>
      <protection locked="0"/>
    </xf>
    <xf numFmtId="0" fontId="70" fillId="7" borderId="0" xfId="0" applyFont="1" applyFill="1" applyAlignment="1" applyProtection="1">
      <alignment horizontal="center" vertical="center"/>
      <protection locked="0"/>
    </xf>
    <xf numFmtId="0" fontId="71" fillId="3" borderId="175" xfId="0" applyFont="1" applyFill="1" applyBorder="1" applyAlignment="1">
      <alignment horizontal="center" vertical="center"/>
    </xf>
    <xf numFmtId="0" fontId="71" fillId="3" borderId="170" xfId="0" applyFont="1" applyFill="1" applyBorder="1" applyAlignment="1">
      <alignment horizontal="center" vertical="center"/>
    </xf>
    <xf numFmtId="0" fontId="67" fillId="7" borderId="0" xfId="0" applyFont="1" applyFill="1" applyAlignment="1" applyProtection="1">
      <alignment horizontal="center" vertical="center"/>
      <protection locked="0"/>
    </xf>
    <xf numFmtId="0" fontId="68" fillId="7" borderId="0" xfId="0" applyFont="1" applyFill="1" applyAlignment="1" applyProtection="1">
      <alignment horizontal="center" vertical="center"/>
      <protection locked="0"/>
    </xf>
    <xf numFmtId="0" fontId="9" fillId="19" borderId="6" xfId="0" applyFont="1" applyFill="1" applyBorder="1" applyAlignment="1">
      <alignment horizontal="center" vertical="center"/>
    </xf>
    <xf numFmtId="0" fontId="9" fillId="19" borderId="3" xfId="0" applyFont="1" applyFill="1" applyBorder="1" applyAlignment="1">
      <alignment horizontal="center" vertical="center"/>
    </xf>
    <xf numFmtId="0" fontId="9" fillId="19" borderId="7" xfId="0" applyFont="1" applyFill="1" applyBorder="1" applyAlignment="1">
      <alignment horizontal="center" vertical="center"/>
    </xf>
    <xf numFmtId="0" fontId="5" fillId="6" borderId="0" xfId="2" applyFont="1" applyFill="1" applyBorder="1" applyAlignment="1">
      <alignment horizontal="left" vertical="center"/>
    </xf>
    <xf numFmtId="0" fontId="17" fillId="15" borderId="59" xfId="0" applyFont="1" applyFill="1" applyBorder="1" applyAlignment="1">
      <alignment horizontal="left" vertical="top" wrapText="1"/>
    </xf>
    <xf numFmtId="0" fontId="17" fillId="15" borderId="49" xfId="0" applyFont="1" applyFill="1" applyBorder="1" applyAlignment="1">
      <alignment horizontal="left" vertical="top" wrapText="1"/>
    </xf>
    <xf numFmtId="0" fontId="14" fillId="7" borderId="0" xfId="2" applyFont="1" applyFill="1" applyBorder="1" applyAlignment="1">
      <alignment horizontal="left" vertical="center"/>
    </xf>
    <xf numFmtId="0" fontId="33" fillId="4" borderId="52" xfId="0" applyFont="1" applyFill="1" applyBorder="1" applyAlignment="1">
      <alignment horizontal="center" vertical="center"/>
    </xf>
    <xf numFmtId="0" fontId="33" fillId="4" borderId="53" xfId="0" applyFont="1" applyFill="1" applyBorder="1" applyAlignment="1">
      <alignment horizontal="center" vertical="center"/>
    </xf>
    <xf numFmtId="0" fontId="33" fillId="4" borderId="54" xfId="0" applyFont="1" applyFill="1" applyBorder="1" applyAlignment="1">
      <alignment horizontal="center" vertical="center"/>
    </xf>
    <xf numFmtId="0" fontId="35" fillId="21" borderId="8" xfId="0" applyFont="1" applyFill="1" applyBorder="1" applyAlignment="1">
      <alignment horizontal="left" vertical="center" wrapText="1"/>
    </xf>
    <xf numFmtId="0" fontId="35" fillId="21" borderId="51" xfId="0" applyFont="1" applyFill="1" applyBorder="1" applyAlignment="1">
      <alignment horizontal="left" vertical="center" wrapText="1"/>
    </xf>
    <xf numFmtId="0" fontId="15" fillId="23" borderId="12" xfId="0" applyFont="1" applyFill="1" applyBorder="1" applyAlignment="1">
      <alignment horizontal="left" vertical="top" wrapText="1"/>
    </xf>
    <xf numFmtId="0" fontId="15" fillId="23" borderId="56" xfId="0" applyFont="1" applyFill="1" applyBorder="1" applyAlignment="1">
      <alignment horizontal="left" vertical="top" wrapText="1"/>
    </xf>
    <xf numFmtId="0" fontId="17" fillId="15" borderId="0" xfId="0" applyFont="1" applyFill="1" applyAlignment="1">
      <alignment horizontal="left" vertical="top" wrapText="1"/>
    </xf>
    <xf numFmtId="0" fontId="17" fillId="15" borderId="51" xfId="0" applyFont="1" applyFill="1" applyBorder="1" applyAlignment="1">
      <alignment horizontal="left" vertical="top" wrapText="1"/>
    </xf>
    <xf numFmtId="49" fontId="17" fillId="14" borderId="0" xfId="0" applyNumberFormat="1" applyFont="1" applyFill="1" applyAlignment="1">
      <alignment horizontal="left" vertical="top" wrapText="1"/>
    </xf>
    <xf numFmtId="49" fontId="17" fillId="14" borderId="51" xfId="0" applyNumberFormat="1" applyFont="1" applyFill="1" applyBorder="1" applyAlignment="1">
      <alignment horizontal="left" vertical="top" wrapText="1"/>
    </xf>
    <xf numFmtId="0" fontId="23" fillId="22" borderId="71" xfId="0" applyFont="1" applyFill="1" applyBorder="1" applyAlignment="1">
      <alignment horizontal="center" vertical="center" wrapText="1"/>
    </xf>
    <xf numFmtId="0" fontId="23" fillId="22" borderId="115" xfId="0" applyFont="1" applyFill="1" applyBorder="1" applyAlignment="1">
      <alignment horizontal="center" vertical="center" wrapText="1"/>
    </xf>
    <xf numFmtId="0" fontId="31" fillId="28" borderId="87" xfId="0" applyFont="1" applyFill="1" applyBorder="1" applyAlignment="1">
      <alignment horizontal="center" vertical="center"/>
    </xf>
    <xf numFmtId="0" fontId="31" fillId="28" borderId="88" xfId="0" applyFont="1" applyFill="1" applyBorder="1" applyAlignment="1">
      <alignment horizontal="center" vertical="center"/>
    </xf>
    <xf numFmtId="0" fontId="31" fillId="28" borderId="89" xfId="0" applyFont="1" applyFill="1" applyBorder="1" applyAlignment="1">
      <alignment horizontal="center" vertical="center"/>
    </xf>
    <xf numFmtId="0" fontId="24" fillId="38" borderId="37" xfId="0" applyFont="1" applyFill="1" applyBorder="1" applyAlignment="1">
      <alignment horizontal="center" vertical="center"/>
    </xf>
    <xf numFmtId="0" fontId="24" fillId="38" borderId="38" xfId="0" applyFont="1" applyFill="1" applyBorder="1" applyAlignment="1">
      <alignment horizontal="center" vertical="center"/>
    </xf>
    <xf numFmtId="0" fontId="40" fillId="28" borderId="81" xfId="0" applyFont="1" applyFill="1" applyBorder="1" applyAlignment="1">
      <alignment horizontal="center" vertical="center"/>
    </xf>
    <xf numFmtId="0" fontId="40" fillId="28" borderId="82" xfId="0" applyFont="1" applyFill="1" applyBorder="1" applyAlignment="1">
      <alignment horizontal="center" vertical="center"/>
    </xf>
    <xf numFmtId="0" fontId="40" fillId="28" borderId="83" xfId="0" applyFont="1" applyFill="1" applyBorder="1" applyAlignment="1">
      <alignment horizontal="center" vertical="center"/>
    </xf>
    <xf numFmtId="0" fontId="30" fillId="29" borderId="8" xfId="0" applyFont="1" applyFill="1" applyBorder="1" applyAlignment="1">
      <alignment horizontal="center" vertical="center" wrapText="1"/>
    </xf>
    <xf numFmtId="0" fontId="30" fillId="28" borderId="114" xfId="0" applyFont="1" applyFill="1" applyBorder="1" applyAlignment="1">
      <alignment horizontal="center" vertical="center"/>
    </xf>
    <xf numFmtId="0" fontId="30" fillId="28" borderId="113" xfId="0" applyFont="1" applyFill="1" applyBorder="1" applyAlignment="1">
      <alignment horizontal="center" vertical="center"/>
    </xf>
    <xf numFmtId="0" fontId="22" fillId="14" borderId="60" xfId="0" applyFont="1" applyFill="1" applyBorder="1" applyAlignment="1">
      <alignment horizontal="left" vertical="center" wrapText="1" indent="2"/>
    </xf>
    <xf numFmtId="0" fontId="22" fillId="14" borderId="61" xfId="0" applyFont="1" applyFill="1" applyBorder="1" applyAlignment="1">
      <alignment horizontal="left" vertical="center" wrapText="1" indent="2"/>
    </xf>
    <xf numFmtId="0" fontId="22" fillId="14" borderId="62" xfId="0" applyFont="1" applyFill="1" applyBorder="1" applyAlignment="1">
      <alignment horizontal="left" vertical="center" wrapText="1" indent="2"/>
    </xf>
    <xf numFmtId="0" fontId="22" fillId="14" borderId="63" xfId="0" applyFont="1" applyFill="1" applyBorder="1" applyAlignment="1">
      <alignment horizontal="left" vertical="center" wrapText="1" indent="2"/>
    </xf>
    <xf numFmtId="0" fontId="30" fillId="28" borderId="112" xfId="0" applyFont="1" applyFill="1" applyBorder="1" applyAlignment="1">
      <alignment horizontal="center" vertical="center"/>
    </xf>
    <xf numFmtId="0" fontId="22" fillId="2" borderId="60" xfId="0" applyFont="1" applyFill="1" applyBorder="1" applyAlignment="1">
      <alignment horizontal="left" vertical="center" wrapText="1" indent="2"/>
    </xf>
    <xf numFmtId="0" fontId="22" fillId="2" borderId="61" xfId="0" applyFont="1" applyFill="1" applyBorder="1" applyAlignment="1">
      <alignment horizontal="left" vertical="center" wrapText="1" indent="2"/>
    </xf>
    <xf numFmtId="0" fontId="22" fillId="2" borderId="62" xfId="0" applyFont="1" applyFill="1" applyBorder="1" applyAlignment="1">
      <alignment horizontal="left" vertical="center" wrapText="1" indent="2"/>
    </xf>
    <xf numFmtId="0" fontId="22" fillId="2" borderId="63" xfId="0" applyFont="1" applyFill="1" applyBorder="1" applyAlignment="1">
      <alignment horizontal="left" vertical="center" wrapText="1" indent="2"/>
    </xf>
    <xf numFmtId="0" fontId="30" fillId="28" borderId="116" xfId="0" applyFont="1" applyFill="1" applyBorder="1" applyAlignment="1">
      <alignment horizontal="center" vertical="center"/>
    </xf>
    <xf numFmtId="0" fontId="22" fillId="15" borderId="60" xfId="0" applyFont="1" applyFill="1" applyBorder="1" applyAlignment="1">
      <alignment horizontal="left" vertical="center" wrapText="1" indent="2"/>
    </xf>
    <xf numFmtId="0" fontId="22" fillId="15" borderId="61" xfId="0" applyFont="1" applyFill="1" applyBorder="1" applyAlignment="1">
      <alignment horizontal="left" vertical="center" wrapText="1" indent="2"/>
    </xf>
    <xf numFmtId="0" fontId="22" fillId="15" borderId="62" xfId="0" applyFont="1" applyFill="1" applyBorder="1" applyAlignment="1">
      <alignment horizontal="left" vertical="center" wrapText="1" indent="2"/>
    </xf>
    <xf numFmtId="0" fontId="22" fillId="15" borderId="63" xfId="0" applyFont="1" applyFill="1" applyBorder="1" applyAlignment="1">
      <alignment horizontal="left" vertical="center" wrapText="1" indent="2"/>
    </xf>
  </cellXfs>
  <cellStyles count="6">
    <cellStyle name="Accent3" xfId="5" builtinId="37"/>
    <cellStyle name="Hyperlink" xfId="2" builtinId="8"/>
    <cellStyle name="Normal" xfId="0" builtinId="0"/>
    <cellStyle name="Normal 2" xfId="3" xr:uid="{969F466D-1370-BA40-B829-636B62F0F445}"/>
    <cellStyle name="Normal 3" xfId="4" xr:uid="{415B8829-2D6F-4E05-97CC-D2738808925C}"/>
    <cellStyle name="Percent" xfId="1" builtinId="5"/>
  </cellStyles>
  <dxfs count="21">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FFFFFF"/>
      </font>
      <fill>
        <patternFill>
          <bgColor rgb="FFA6C9B6"/>
        </patternFill>
      </fill>
    </dxf>
    <dxf>
      <font>
        <color rgb="FF000000"/>
      </font>
      <fill>
        <patternFill>
          <bgColor rgb="FFFFEB9C"/>
        </patternFill>
      </fill>
    </dxf>
    <dxf>
      <font>
        <color rgb="FF000000"/>
      </font>
      <fill>
        <patternFill>
          <bgColor rgb="FFFB7B7B"/>
        </patternFill>
      </fill>
    </dxf>
    <dxf>
      <font>
        <color rgb="FFFFFFFF"/>
      </font>
      <fill>
        <patternFill>
          <bgColor rgb="FFA6CAB6"/>
        </patternFill>
      </fill>
    </dxf>
    <dxf>
      <font>
        <color rgb="FF000000"/>
      </font>
      <fill>
        <patternFill>
          <bgColor rgb="FFFFEB9C"/>
        </patternFill>
      </fill>
    </dxf>
    <dxf>
      <fill>
        <patternFill>
          <bgColor rgb="FFFFC7CE"/>
        </patternFill>
      </fill>
    </dxf>
    <dxf>
      <fill>
        <patternFill>
          <bgColor theme="8" tint="0.79998168889431442"/>
        </patternFill>
      </fill>
    </dxf>
    <dxf>
      <fill>
        <patternFill>
          <bgColor theme="8" tint="0.39994506668294322"/>
        </patternFill>
      </fill>
    </dxf>
    <dxf>
      <fill>
        <patternFill>
          <bgColor rgb="FFFEB8B8"/>
        </patternFill>
      </fill>
    </dxf>
    <dxf>
      <fill>
        <patternFill>
          <bgColor theme="2"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rgb="FFF2F2F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2D0E0"/>
      <color rgb="FFFEB8B8"/>
      <color rgb="FFF2F2F2"/>
      <color rgb="FFB0CFBE"/>
      <color rgb="FFFFF2CC"/>
      <color rgb="FFE2EFDB"/>
      <color rgb="FFD9E1F3"/>
      <color rgb="FFD9D9D9"/>
      <color rgb="FFA6C8B6"/>
      <color rgb="FFC8DD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3</xdr:col>
      <xdr:colOff>42180</xdr:colOff>
      <xdr:row>2</xdr:row>
      <xdr:rowOff>78595</xdr:rowOff>
    </xdr:from>
    <xdr:ext cx="395642" cy="394480"/>
    <xdr:pic>
      <xdr:nvPicPr>
        <xdr:cNvPr id="2" name="Picture 1">
          <a:extLst>
            <a:ext uri="{FF2B5EF4-FFF2-40B4-BE49-F238E27FC236}">
              <a16:creationId xmlns:a16="http://schemas.microsoft.com/office/drawing/2014/main" id="{9A49571E-CA4A-4AC3-A6DD-33CB6855FC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80373" y="477615"/>
          <a:ext cx="395642" cy="39448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216837</xdr:colOff>
      <xdr:row>0</xdr:row>
      <xdr:rowOff>0</xdr:rowOff>
    </xdr:from>
    <xdr:to>
      <xdr:col>19</xdr:col>
      <xdr:colOff>370329</xdr:colOff>
      <xdr:row>42</xdr:row>
      <xdr:rowOff>30162</xdr:rowOff>
    </xdr:to>
    <xdr:pic>
      <xdr:nvPicPr>
        <xdr:cNvPr id="4" name="Billede 1">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216837" y="0"/>
          <a:ext cx="15988805" cy="8524875"/>
        </a:xfrm>
        <a:prstGeom prst="rect">
          <a:avLst/>
        </a:prstGeom>
      </xdr:spPr>
    </xdr:pic>
    <xdr:clientData/>
  </xdr:twoCellAnchor>
  <xdr:twoCellAnchor editAs="oneCell">
    <xdr:from>
      <xdr:col>0</xdr:col>
      <xdr:colOff>355600</xdr:colOff>
      <xdr:row>43</xdr:row>
      <xdr:rowOff>76201</xdr:rowOff>
    </xdr:from>
    <xdr:to>
      <xdr:col>19</xdr:col>
      <xdr:colOff>558800</xdr:colOff>
      <xdr:row>64</xdr:row>
      <xdr:rowOff>11121</xdr:rowOff>
    </xdr:to>
    <xdr:pic>
      <xdr:nvPicPr>
        <xdr:cNvPr id="3" name="Billed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355600" y="8813801"/>
          <a:ext cx="15887700" cy="4202120"/>
        </a:xfrm>
        <a:prstGeom prst="rect">
          <a:avLst/>
        </a:prstGeom>
      </xdr:spPr>
    </xdr:pic>
    <xdr:clientData/>
  </xdr:twoCellAnchor>
  <xdr:twoCellAnchor editAs="oneCell">
    <xdr:from>
      <xdr:col>20</xdr:col>
      <xdr:colOff>156936</xdr:colOff>
      <xdr:row>13</xdr:row>
      <xdr:rowOff>73668</xdr:rowOff>
    </xdr:from>
    <xdr:to>
      <xdr:col>26</xdr:col>
      <xdr:colOff>169636</xdr:colOff>
      <xdr:row>32</xdr:row>
      <xdr:rowOff>7297</xdr:rowOff>
    </xdr:to>
    <xdr:pic>
      <xdr:nvPicPr>
        <xdr:cNvPr id="2" name="Billed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3"/>
        <a:stretch>
          <a:fillRect/>
        </a:stretch>
      </xdr:blipFill>
      <xdr:spPr>
        <a:xfrm>
          <a:off x="17029793" y="2727061"/>
          <a:ext cx="5074557" cy="38116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2309</xdr:colOff>
      <xdr:row>0</xdr:row>
      <xdr:rowOff>0</xdr:rowOff>
    </xdr:from>
    <xdr:to>
      <xdr:col>20</xdr:col>
      <xdr:colOff>524240</xdr:colOff>
      <xdr:row>4</xdr:row>
      <xdr:rowOff>3229271</xdr:rowOff>
    </xdr:to>
    <xdr:pic>
      <xdr:nvPicPr>
        <xdr:cNvPr id="2" name="Billed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20830309" y="0"/>
          <a:ext cx="7210598" cy="10076688"/>
        </a:xfrm>
        <a:prstGeom prst="rect">
          <a:avLst/>
        </a:prstGeom>
      </xdr:spPr>
    </xdr:pic>
    <xdr:clientData/>
  </xdr:twoCellAnchor>
</xdr:wsDr>
</file>

<file path=xl/theme/theme1.xml><?xml version="1.0" encoding="utf-8"?>
<a:theme xmlns:a="http://schemas.openxmlformats.org/drawingml/2006/main" name="J&amp;TJ_COVERS_TEXT ONLY">
  <a:themeElements>
    <a:clrScheme name="JOE&amp;THEJUICE">
      <a:dk1>
        <a:srgbClr val="24272A"/>
      </a:dk1>
      <a:lt1>
        <a:srgbClr val="FFFFFF"/>
      </a:lt1>
      <a:dk2>
        <a:srgbClr val="000000"/>
      </a:dk2>
      <a:lt2>
        <a:srgbClr val="F9F8F3"/>
      </a:lt2>
      <a:accent1>
        <a:srgbClr val="FFCDE3"/>
      </a:accent1>
      <a:accent2>
        <a:srgbClr val="F281B3"/>
      </a:accent2>
      <a:accent3>
        <a:srgbClr val="FEEAF3"/>
      </a:accent3>
      <a:accent4>
        <a:srgbClr val="24272A"/>
      </a:accent4>
      <a:accent5>
        <a:srgbClr val="90BC96"/>
      </a:accent5>
      <a:accent6>
        <a:srgbClr val="A3CDF6"/>
      </a:accent6>
      <a:hlink>
        <a:srgbClr val="F281B3"/>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J&amp;TJ_PowerPoint_Template_May 2024" id="{7E43A460-A410-9842-9B66-6CD31F69F058}" vid="{694AD250-7D45-C040-AF17-0B19200B36A0}"/>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hyperlink" Target="applewebdata://13B8B159-4A08-4FFC-B147-9564216AEA26/"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71480-A39F-47E8-A1A9-84B863CD4C8C}">
  <sheetPr>
    <tabColor theme="8" tint="0.39997558519241921"/>
    <pageSetUpPr fitToPage="1"/>
  </sheetPr>
  <dimension ref="A1:K23"/>
  <sheetViews>
    <sheetView showGridLines="0" tabSelected="1" zoomScale="148" zoomScaleNormal="148" workbookViewId="0">
      <pane xSplit="2" topLeftCell="C1" activePane="topRight" state="frozen"/>
      <selection pane="topRight" activeCell="E6" sqref="E6"/>
    </sheetView>
  </sheetViews>
  <sheetFormatPr defaultColWidth="8.625" defaultRowHeight="15.95"/>
  <cols>
    <col min="1" max="1" width="31.625" style="112" bestFit="1" customWidth="1"/>
    <col min="2" max="2" width="1.625" style="112" customWidth="1"/>
    <col min="3" max="3" width="3.875" style="15" customWidth="1"/>
    <col min="4" max="4" width="15.625" style="15" customWidth="1"/>
    <col min="5" max="11" width="13.875" style="111" customWidth="1"/>
    <col min="12" max="16384" width="8.625" style="15"/>
  </cols>
  <sheetData>
    <row r="1" spans="1:11">
      <c r="A1" s="114" t="s">
        <v>0</v>
      </c>
    </row>
    <row r="2" spans="1:11">
      <c r="A2" s="113" t="s">
        <v>1</v>
      </c>
    </row>
    <row r="3" spans="1:11" ht="39" customHeight="1">
      <c r="D3" s="119" t="str">
        <f>"STORE MANAGER MONTHLY SCHEDULE "&amp;UPPER(A2)</f>
        <v>STORE MANAGER MONTHLY SCHEDULE UTC - WESTFIELD [SAN DIEGO]</v>
      </c>
      <c r="E3" s="120"/>
      <c r="F3" s="120"/>
      <c r="G3" s="121"/>
      <c r="H3" s="121"/>
      <c r="I3" s="121"/>
      <c r="J3" s="121"/>
      <c r="K3" s="121"/>
    </row>
    <row r="4" spans="1:11" ht="8.4499999999999993" customHeight="1"/>
    <row r="5" spans="1:11" ht="20.100000000000001" customHeight="1">
      <c r="D5" s="118" t="s">
        <v>2</v>
      </c>
      <c r="E5" s="122" t="s">
        <v>3</v>
      </c>
      <c r="F5" s="122" t="s">
        <v>4</v>
      </c>
      <c r="G5" s="122" t="s">
        <v>5</v>
      </c>
      <c r="H5" s="122" t="s">
        <v>6</v>
      </c>
      <c r="I5" s="122" t="s">
        <v>7</v>
      </c>
      <c r="J5" s="122" t="s">
        <v>8</v>
      </c>
      <c r="K5" s="122" t="s">
        <v>9</v>
      </c>
    </row>
    <row r="6" spans="1:11" ht="39" customHeight="1">
      <c r="D6" s="117" t="s">
        <v>10</v>
      </c>
      <c r="E6" s="215" t="s">
        <v>11</v>
      </c>
      <c r="F6" s="215"/>
      <c r="G6" s="215"/>
      <c r="H6" s="215"/>
      <c r="I6" s="215"/>
      <c r="J6" s="215"/>
      <c r="K6" s="215"/>
    </row>
    <row r="7" spans="1:11" ht="39" customHeight="1">
      <c r="D7" s="117" t="s">
        <v>12</v>
      </c>
      <c r="E7" s="215"/>
      <c r="F7" s="215"/>
      <c r="G7" s="215"/>
      <c r="H7" s="215"/>
      <c r="I7" s="215"/>
      <c r="J7" s="215"/>
      <c r="K7" s="215"/>
    </row>
    <row r="8" spans="1:11" ht="39" customHeight="1">
      <c r="D8" s="117" t="s">
        <v>13</v>
      </c>
      <c r="E8" s="215"/>
      <c r="F8" s="215"/>
      <c r="G8" s="215"/>
      <c r="H8" s="215"/>
      <c r="I8" s="215"/>
      <c r="J8" s="215"/>
      <c r="K8" s="215"/>
    </row>
    <row r="10" spans="1:11" ht="20.100000000000001" customHeight="1">
      <c r="D10" s="118" t="s">
        <v>14</v>
      </c>
      <c r="E10" s="122" t="s">
        <v>3</v>
      </c>
      <c r="F10" s="122" t="s">
        <v>4</v>
      </c>
      <c r="G10" s="122" t="s">
        <v>5</v>
      </c>
      <c r="H10" s="122" t="s">
        <v>6</v>
      </c>
      <c r="I10" s="122" t="s">
        <v>7</v>
      </c>
      <c r="J10" s="122" t="s">
        <v>8</v>
      </c>
      <c r="K10" s="122" t="s">
        <v>9</v>
      </c>
    </row>
    <row r="11" spans="1:11" ht="39" customHeight="1">
      <c r="D11" s="117" t="s">
        <v>10</v>
      </c>
      <c r="E11" s="215"/>
      <c r="F11" s="215"/>
      <c r="G11" s="215"/>
      <c r="H11" s="215"/>
      <c r="I11" s="215"/>
      <c r="J11" s="215"/>
      <c r="K11" s="215"/>
    </row>
    <row r="12" spans="1:11" ht="39" customHeight="1">
      <c r="D12" s="117" t="s">
        <v>12</v>
      </c>
      <c r="E12" s="215"/>
      <c r="F12" s="215"/>
      <c r="G12" s="215"/>
      <c r="H12" s="215"/>
      <c r="I12" s="215"/>
      <c r="J12" s="215"/>
      <c r="K12" s="215"/>
    </row>
    <row r="13" spans="1:11" ht="39" customHeight="1">
      <c r="D13" s="117" t="s">
        <v>13</v>
      </c>
      <c r="E13" s="215"/>
      <c r="F13" s="215"/>
      <c r="G13" s="215"/>
      <c r="H13" s="215"/>
      <c r="I13" s="215"/>
      <c r="J13" s="215"/>
      <c r="K13" s="215"/>
    </row>
    <row r="15" spans="1:11" ht="20.100000000000001" customHeight="1">
      <c r="D15" s="118" t="s">
        <v>15</v>
      </c>
      <c r="E15" s="122" t="s">
        <v>3</v>
      </c>
      <c r="F15" s="122" t="s">
        <v>4</v>
      </c>
      <c r="G15" s="122" t="s">
        <v>5</v>
      </c>
      <c r="H15" s="122" t="s">
        <v>6</v>
      </c>
      <c r="I15" s="122" t="s">
        <v>7</v>
      </c>
      <c r="J15" s="122" t="s">
        <v>8</v>
      </c>
      <c r="K15" s="122" t="s">
        <v>9</v>
      </c>
    </row>
    <row r="16" spans="1:11" ht="39" customHeight="1">
      <c r="D16" s="117" t="s">
        <v>10</v>
      </c>
      <c r="E16" s="215"/>
      <c r="F16" s="215"/>
      <c r="G16" s="215"/>
      <c r="H16" s="215"/>
      <c r="I16" s="215"/>
      <c r="J16" s="215"/>
      <c r="K16" s="215"/>
    </row>
    <row r="17" spans="4:11" ht="39" customHeight="1">
      <c r="D17" s="117" t="s">
        <v>12</v>
      </c>
      <c r="E17" s="215"/>
      <c r="F17" s="215"/>
      <c r="G17" s="215"/>
      <c r="H17" s="215"/>
      <c r="I17" s="215"/>
      <c r="J17" s="215"/>
      <c r="K17" s="215"/>
    </row>
    <row r="18" spans="4:11" ht="39" customHeight="1">
      <c r="D18" s="117" t="s">
        <v>13</v>
      </c>
      <c r="E18" s="215"/>
      <c r="F18" s="215"/>
      <c r="G18" s="215"/>
      <c r="H18" s="215"/>
      <c r="I18" s="215"/>
      <c r="J18" s="215"/>
      <c r="K18" s="215"/>
    </row>
    <row r="20" spans="4:11" ht="20.100000000000001" customHeight="1">
      <c r="D20" s="118" t="s">
        <v>16</v>
      </c>
      <c r="E20" s="122" t="s">
        <v>3</v>
      </c>
      <c r="F20" s="122" t="s">
        <v>4</v>
      </c>
      <c r="G20" s="122" t="s">
        <v>5</v>
      </c>
      <c r="H20" s="122" t="s">
        <v>6</v>
      </c>
      <c r="I20" s="122" t="s">
        <v>7</v>
      </c>
      <c r="J20" s="122" t="s">
        <v>8</v>
      </c>
      <c r="K20" s="122" t="s">
        <v>9</v>
      </c>
    </row>
    <row r="21" spans="4:11" ht="39" customHeight="1">
      <c r="D21" s="117" t="s">
        <v>10</v>
      </c>
      <c r="E21" s="215"/>
      <c r="F21" s="215"/>
      <c r="G21" s="215"/>
      <c r="H21" s="215"/>
      <c r="I21" s="215"/>
      <c r="J21" s="215"/>
      <c r="K21" s="215"/>
    </row>
    <row r="22" spans="4:11" ht="39" customHeight="1">
      <c r="D22" s="117" t="s">
        <v>12</v>
      </c>
      <c r="E22" s="215"/>
      <c r="F22" s="215"/>
      <c r="G22" s="215"/>
      <c r="H22" s="215"/>
      <c r="I22" s="215"/>
      <c r="J22" s="215"/>
      <c r="K22" s="215"/>
    </row>
    <row r="23" spans="4:11" ht="39" customHeight="1">
      <c r="D23" s="117" t="s">
        <v>13</v>
      </c>
      <c r="E23" s="215"/>
      <c r="F23" s="215"/>
      <c r="G23" s="215"/>
      <c r="H23" s="215"/>
      <c r="I23" s="215"/>
      <c r="J23" s="215"/>
      <c r="K23" s="215"/>
    </row>
  </sheetData>
  <phoneticPr fontId="55" type="noConversion"/>
  <pageMargins left="0.7" right="0.7" top="0.75" bottom="0.75" header="0.3" footer="0.3"/>
  <pageSetup fitToHeight="0" orientation="landscape" r:id="rId1"/>
  <rowBreaks count="1" manualBreakCount="1">
    <brk id="14" min="3" max="10"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B839FC6-A327-428F-AF84-A58CA54B2A2E}">
          <x14:formula1>
            <xm:f>LIB!$K$3:$K$77</xm:f>
          </x14:formula1>
          <xm:sqref>A2</xm:sqref>
        </x14:dataValidation>
        <x14:dataValidation type="list" allowBlank="1" showInputMessage="1" showErrorMessage="1" xr:uid="{564B47CE-B84B-43C9-B99F-115F56A7B251}">
          <x14:formula1>
            <xm:f>LIB!$A$3:$A$32</xm:f>
          </x14:formula1>
          <xm:sqref>E16:K18 E6:K8 E11:K13 E21:K23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B309C-2415-C044-B282-1B48F331141A}">
  <dimension ref="A1:AA66"/>
  <sheetViews>
    <sheetView showGridLines="0" topLeftCell="B5" zoomScale="120" zoomScaleNormal="120" workbookViewId="0">
      <selection activeCell="D4" sqref="D4:E4"/>
    </sheetView>
  </sheetViews>
  <sheetFormatPr defaultColWidth="11" defaultRowHeight="15.95"/>
  <cols>
    <col min="1" max="1" width="2.625" style="14" customWidth="1"/>
    <col min="2" max="2" width="4.125" style="15" bestFit="1" customWidth="1"/>
    <col min="3" max="3" width="32.125" style="15" customWidth="1"/>
    <col min="4" max="4" width="33.5" style="15" customWidth="1"/>
    <col min="5" max="5" width="124" style="15" customWidth="1"/>
    <col min="6" max="27" width="11" style="14"/>
    <col min="28" max="16384" width="11" style="15"/>
  </cols>
  <sheetData>
    <row r="1" spans="2:7" s="14" customFormat="1" ht="48" customHeight="1" thickBot="1">
      <c r="C1" s="447"/>
      <c r="D1" s="447"/>
      <c r="E1" s="447"/>
    </row>
    <row r="2" spans="2:7" s="14" customFormat="1" ht="48" customHeight="1">
      <c r="B2" s="448" t="s">
        <v>465</v>
      </c>
      <c r="C2" s="449"/>
      <c r="D2" s="449"/>
      <c r="E2" s="450"/>
    </row>
    <row r="3" spans="2:7" s="14" customFormat="1" ht="33" customHeight="1">
      <c r="B3" s="47" t="s">
        <v>18</v>
      </c>
      <c r="C3" s="44" t="s">
        <v>466</v>
      </c>
      <c r="D3" s="451" t="s">
        <v>467</v>
      </c>
      <c r="E3" s="452"/>
    </row>
    <row r="4" spans="2:7" s="14" customFormat="1" ht="409.5" customHeight="1">
      <c r="B4" s="48" t="s">
        <v>468</v>
      </c>
      <c r="C4" s="45" t="s">
        <v>469</v>
      </c>
      <c r="D4" s="453" t="s">
        <v>470</v>
      </c>
      <c r="E4" s="454"/>
    </row>
    <row r="5" spans="2:7" s="14" customFormat="1" ht="408.95" customHeight="1">
      <c r="B5" s="49" t="s">
        <v>471</v>
      </c>
      <c r="C5" s="46" t="s">
        <v>472</v>
      </c>
      <c r="D5" s="455" t="s">
        <v>473</v>
      </c>
      <c r="E5" s="456"/>
      <c r="G5" s="16"/>
    </row>
    <row r="6" spans="2:7" s="14" customFormat="1" ht="278.10000000000002" customHeight="1">
      <c r="B6" s="49" t="s">
        <v>474</v>
      </c>
      <c r="C6" s="46" t="s">
        <v>475</v>
      </c>
      <c r="D6" s="457" t="s">
        <v>476</v>
      </c>
      <c r="E6" s="458"/>
    </row>
    <row r="7" spans="2:7" s="14" customFormat="1" ht="297.95" customHeight="1" thickBot="1">
      <c r="B7" s="50" t="s">
        <v>477</v>
      </c>
      <c r="C7" s="51" t="s">
        <v>478</v>
      </c>
      <c r="D7" s="445" t="s">
        <v>479</v>
      </c>
      <c r="E7" s="446"/>
    </row>
    <row r="8" spans="2:7" s="14" customFormat="1" ht="27" customHeight="1"/>
    <row r="9" spans="2:7" s="14" customFormat="1" ht="27" customHeight="1"/>
    <row r="10" spans="2:7" s="14" customFormat="1" ht="27" customHeight="1"/>
    <row r="11" spans="2:7" s="14" customFormat="1" ht="27" customHeight="1"/>
    <row r="12" spans="2:7" s="14" customFormat="1" ht="27" customHeight="1"/>
    <row r="13" spans="2:7" s="14" customFormat="1" ht="27" customHeight="1"/>
    <row r="14" spans="2:7" s="14" customFormat="1" ht="27" customHeight="1"/>
    <row r="15" spans="2:7" s="14" customFormat="1" ht="27" customHeight="1"/>
    <row r="16" spans="2:7" s="14" customFormat="1" ht="27" customHeight="1"/>
    <row r="17" s="14" customFormat="1" ht="27" customHeight="1"/>
    <row r="18" s="14" customFormat="1" ht="27" customHeight="1"/>
    <row r="19" s="14" customFormat="1" ht="27" customHeight="1"/>
    <row r="20" s="14" customFormat="1" ht="27" customHeight="1"/>
    <row r="21" s="14" customFormat="1" ht="27" customHeight="1"/>
    <row r="22" s="14" customFormat="1" ht="27" customHeight="1"/>
    <row r="23" s="14" customFormat="1"/>
    <row r="24" s="14" customFormat="1" ht="15.75" customHeight="1"/>
    <row r="25" s="14" customFormat="1" ht="15.75" customHeight="1"/>
    <row r="26" s="14" customFormat="1" ht="15.75" customHeight="1"/>
    <row r="27" s="14" customFormat="1" ht="15.75" customHeight="1"/>
    <row r="28" s="14" customFormat="1" ht="15.75" customHeight="1"/>
    <row r="29" s="14" customFormat="1" ht="15.75" customHeight="1"/>
    <row r="30" s="14" customFormat="1" ht="15.75" customHeight="1"/>
    <row r="31" s="14" customFormat="1"/>
    <row r="32" s="14" customFormat="1"/>
    <row r="33" s="14" customFormat="1"/>
    <row r="34" s="14" customFormat="1"/>
    <row r="35" s="14" customFormat="1"/>
    <row r="36" s="14" customFormat="1"/>
    <row r="37" s="14" customFormat="1"/>
    <row r="38" s="14" customFormat="1"/>
    <row r="39" s="14" customFormat="1"/>
    <row r="40" s="14" customFormat="1"/>
    <row r="41" s="14" customFormat="1"/>
    <row r="42" s="14" customFormat="1"/>
    <row r="43" s="14" customFormat="1"/>
    <row r="44" s="14" customFormat="1"/>
    <row r="45" s="14" customFormat="1"/>
    <row r="46" s="14" customFormat="1"/>
    <row r="47" s="14" customFormat="1"/>
    <row r="48" s="14" customFormat="1"/>
    <row r="49" s="14" customFormat="1"/>
    <row r="50" s="14" customFormat="1"/>
    <row r="51" s="14" customFormat="1"/>
    <row r="52" s="14" customFormat="1"/>
    <row r="53" s="14" customFormat="1"/>
    <row r="54" s="14" customFormat="1"/>
    <row r="55" s="14" customFormat="1"/>
    <row r="56" s="14" customFormat="1"/>
    <row r="57" s="14" customFormat="1"/>
    <row r="58" s="14" customFormat="1"/>
    <row r="59" s="14" customFormat="1"/>
    <row r="60" s="14" customFormat="1"/>
    <row r="61" s="14" customFormat="1"/>
    <row r="62" s="14" customFormat="1"/>
    <row r="63" s="14" customFormat="1"/>
    <row r="64" s="14" customFormat="1"/>
    <row r="65" s="14" customFormat="1"/>
    <row r="66" s="14" customFormat="1"/>
  </sheetData>
  <mergeCells count="7">
    <mergeCell ref="D7:E7"/>
    <mergeCell ref="C1:E1"/>
    <mergeCell ref="B2:E2"/>
    <mergeCell ref="D3:E3"/>
    <mergeCell ref="D4:E4"/>
    <mergeCell ref="D5:E5"/>
    <mergeCell ref="D6:E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6E389-7F60-2542-B1C8-90094D584D46}">
  <dimension ref="A1:AD73"/>
  <sheetViews>
    <sheetView showGridLines="0" zoomScaleNormal="100" workbookViewId="0">
      <selection activeCell="J13" sqref="J13"/>
    </sheetView>
  </sheetViews>
  <sheetFormatPr defaultColWidth="11" defaultRowHeight="15.95"/>
  <cols>
    <col min="1" max="1" width="2.625" style="40" customWidth="1"/>
    <col min="2" max="2" width="17.625" style="41" customWidth="1"/>
    <col min="3" max="3" width="33.5" style="41" customWidth="1"/>
    <col min="4" max="4" width="34.5" style="41" customWidth="1"/>
    <col min="5" max="5" width="78.125" style="41" customWidth="1"/>
    <col min="6" max="6" width="3.125" style="41" customWidth="1"/>
    <col min="7" max="7" width="7.5" style="40" bestFit="1" customWidth="1"/>
    <col min="8" max="8" width="29.125" style="40" customWidth="1"/>
    <col min="9" max="9" width="71.125" style="40" customWidth="1"/>
    <col min="10" max="30" width="11" style="40"/>
    <col min="31" max="16384" width="11" style="41"/>
  </cols>
  <sheetData>
    <row r="1" spans="2:9" ht="17.100000000000001" thickBot="1"/>
    <row r="2" spans="2:9" ht="48" customHeight="1" thickBot="1">
      <c r="B2" s="466" t="s">
        <v>480</v>
      </c>
      <c r="C2" s="467"/>
      <c r="D2" s="467"/>
      <c r="E2" s="468"/>
      <c r="F2" s="40"/>
      <c r="G2" s="464" t="s">
        <v>481</v>
      </c>
      <c r="H2" s="465"/>
      <c r="I2" s="97" t="s">
        <v>120</v>
      </c>
    </row>
    <row r="3" spans="2:9" ht="50.1">
      <c r="B3" s="53" t="s">
        <v>482</v>
      </c>
      <c r="C3" s="469" t="s">
        <v>483</v>
      </c>
      <c r="D3" s="469"/>
      <c r="E3" s="54" t="s">
        <v>484</v>
      </c>
      <c r="F3" s="40"/>
      <c r="G3" s="43">
        <v>10</v>
      </c>
      <c r="H3" s="98" t="s">
        <v>121</v>
      </c>
      <c r="I3" s="99" t="s">
        <v>122</v>
      </c>
    </row>
    <row r="4" spans="2:9" ht="58.5" customHeight="1">
      <c r="B4" s="470" t="s">
        <v>485</v>
      </c>
      <c r="C4" s="472" t="s">
        <v>486</v>
      </c>
      <c r="D4" s="473"/>
      <c r="E4" s="459" t="s">
        <v>487</v>
      </c>
      <c r="F4" s="40"/>
      <c r="G4" s="43">
        <v>9</v>
      </c>
      <c r="H4" s="98" t="s">
        <v>123</v>
      </c>
      <c r="I4" s="99" t="s">
        <v>124</v>
      </c>
    </row>
    <row r="5" spans="2:9" ht="58.5" customHeight="1">
      <c r="B5" s="471"/>
      <c r="C5" s="474"/>
      <c r="D5" s="475"/>
      <c r="E5" s="460"/>
      <c r="F5" s="40"/>
      <c r="G5" s="43">
        <v>8</v>
      </c>
      <c r="H5" s="98" t="s">
        <v>125</v>
      </c>
      <c r="I5" s="99" t="s">
        <v>126</v>
      </c>
    </row>
    <row r="6" spans="2:9" ht="58.5" customHeight="1">
      <c r="B6" s="476" t="s">
        <v>488</v>
      </c>
      <c r="C6" s="477" t="s">
        <v>486</v>
      </c>
      <c r="D6" s="478"/>
      <c r="E6" s="460"/>
      <c r="F6" s="40"/>
      <c r="G6" s="100">
        <v>7</v>
      </c>
      <c r="H6" s="98" t="s">
        <v>128</v>
      </c>
      <c r="I6" s="99" t="s">
        <v>129</v>
      </c>
    </row>
    <row r="7" spans="2:9" ht="58.5" customHeight="1">
      <c r="B7" s="471"/>
      <c r="C7" s="479"/>
      <c r="D7" s="480"/>
      <c r="E7" s="460"/>
      <c r="F7" s="40"/>
      <c r="G7" s="101">
        <v>6</v>
      </c>
      <c r="H7" s="98" t="s">
        <v>130</v>
      </c>
      <c r="I7" s="99" t="s">
        <v>131</v>
      </c>
    </row>
    <row r="8" spans="2:9" ht="58.5" customHeight="1">
      <c r="B8" s="476" t="s">
        <v>489</v>
      </c>
      <c r="C8" s="472" t="s">
        <v>490</v>
      </c>
      <c r="D8" s="473"/>
      <c r="E8" s="460"/>
      <c r="F8" s="40"/>
      <c r="G8" s="101">
        <v>5</v>
      </c>
      <c r="H8" s="98" t="s">
        <v>132</v>
      </c>
      <c r="I8" s="99" t="s">
        <v>133</v>
      </c>
    </row>
    <row r="9" spans="2:9" ht="58.5" customHeight="1">
      <c r="B9" s="471"/>
      <c r="C9" s="474"/>
      <c r="D9" s="475"/>
      <c r="E9" s="460"/>
      <c r="F9" s="40"/>
      <c r="G9" s="101">
        <v>4</v>
      </c>
      <c r="H9" s="98" t="s">
        <v>491</v>
      </c>
      <c r="I9" s="99" t="s">
        <v>135</v>
      </c>
    </row>
    <row r="10" spans="2:9" ht="58.5" customHeight="1">
      <c r="B10" s="476" t="s">
        <v>274</v>
      </c>
      <c r="C10" s="482" t="s">
        <v>492</v>
      </c>
      <c r="D10" s="483"/>
      <c r="E10" s="460"/>
      <c r="F10" s="40"/>
      <c r="G10" s="101">
        <v>3</v>
      </c>
      <c r="H10" s="98" t="s">
        <v>136</v>
      </c>
      <c r="I10" s="99" t="s">
        <v>137</v>
      </c>
    </row>
    <row r="11" spans="2:9" ht="58.5" customHeight="1" thickBot="1">
      <c r="B11" s="481"/>
      <c r="C11" s="484"/>
      <c r="D11" s="485"/>
      <c r="E11" s="460"/>
      <c r="F11" s="40"/>
      <c r="G11" s="101">
        <v>2</v>
      </c>
      <c r="H11" s="98" t="s">
        <v>138</v>
      </c>
      <c r="I11" s="99" t="s">
        <v>139</v>
      </c>
    </row>
    <row r="12" spans="2:9" ht="58.5" customHeight="1" thickBot="1">
      <c r="B12" s="461"/>
      <c r="C12" s="462"/>
      <c r="D12" s="462"/>
      <c r="E12" s="463"/>
      <c r="F12" s="40"/>
      <c r="G12" s="102">
        <v>1</v>
      </c>
      <c r="H12" s="103" t="s">
        <v>140</v>
      </c>
      <c r="I12" s="104" t="s">
        <v>141</v>
      </c>
    </row>
    <row r="13" spans="2:9" ht="58.5" customHeight="1">
      <c r="B13" s="40"/>
      <c r="C13" s="40"/>
      <c r="D13" s="40"/>
      <c r="E13" s="40"/>
      <c r="F13" s="40"/>
      <c r="G13"/>
      <c r="H13"/>
    </row>
    <row r="14" spans="2:9" s="40" customFormat="1" ht="13.5" customHeight="1">
      <c r="H14" s="52"/>
    </row>
    <row r="15" spans="2:9" s="40" customFormat="1" ht="27" customHeight="1"/>
    <row r="16" spans="2:9" s="40" customFormat="1" ht="27" customHeight="1"/>
    <row r="17" s="40" customFormat="1" ht="27" customHeight="1"/>
    <row r="18" s="40" customFormat="1" ht="27" customHeight="1"/>
    <row r="19" s="40" customFormat="1" ht="27" customHeight="1"/>
    <row r="20" s="40" customFormat="1" ht="27" customHeight="1"/>
    <row r="21" s="40" customFormat="1" ht="27" customHeight="1"/>
    <row r="22" s="40" customFormat="1" ht="27" customHeight="1"/>
    <row r="23" s="40" customFormat="1" ht="27" customHeight="1"/>
    <row r="24" s="40" customFormat="1" ht="27" customHeight="1"/>
    <row r="25" s="40" customFormat="1" ht="27" customHeight="1"/>
    <row r="26" s="40" customFormat="1" ht="27" customHeight="1"/>
    <row r="27" s="40" customFormat="1" ht="27" customHeight="1"/>
    <row r="28" s="40" customFormat="1" ht="27" customHeight="1"/>
    <row r="29" s="40" customFormat="1" ht="27" customHeight="1"/>
    <row r="30" s="40" customFormat="1"/>
    <row r="31" s="40" customFormat="1" ht="15.75" customHeight="1"/>
    <row r="32" s="40" customFormat="1" ht="15.75" customHeight="1"/>
    <row r="33" s="40" customFormat="1" ht="15.75" customHeight="1"/>
    <row r="34" s="40" customFormat="1" ht="15.75" customHeight="1"/>
    <row r="35" s="40" customFormat="1" ht="15.75" customHeight="1"/>
    <row r="36" s="40" customFormat="1" ht="15.75" customHeight="1"/>
    <row r="37" s="40" customFormat="1" ht="15.75" customHeight="1"/>
    <row r="38" s="40" customFormat="1"/>
    <row r="39" s="40" customFormat="1"/>
    <row r="40" s="40" customFormat="1"/>
    <row r="41" s="40" customFormat="1"/>
    <row r="42" s="40" customFormat="1"/>
    <row r="43" s="40" customFormat="1"/>
    <row r="44" s="40" customFormat="1"/>
    <row r="45" s="40" customFormat="1"/>
    <row r="46" s="40" customFormat="1"/>
    <row r="47" s="40" customFormat="1"/>
    <row r="48" s="40" customFormat="1"/>
    <row r="49" s="40" customFormat="1"/>
    <row r="50" s="40" customFormat="1"/>
    <row r="51" s="40" customFormat="1"/>
    <row r="52" s="40" customFormat="1"/>
    <row r="53" s="40" customFormat="1"/>
    <row r="54" s="40" customFormat="1"/>
    <row r="55" s="40" customFormat="1"/>
    <row r="56" s="40" customFormat="1"/>
    <row r="57" s="40" customFormat="1"/>
    <row r="58" s="40" customFormat="1"/>
    <row r="59" s="40" customFormat="1"/>
    <row r="60" s="40" customFormat="1"/>
    <row r="61" s="40" customFormat="1"/>
    <row r="62" s="40" customFormat="1"/>
    <row r="63" s="40" customFormat="1"/>
    <row r="64" s="40" customFormat="1"/>
    <row r="65" spans="2:6" s="40" customFormat="1"/>
    <row r="66" spans="2:6" s="40" customFormat="1"/>
    <row r="67" spans="2:6" s="40" customFormat="1"/>
    <row r="68" spans="2:6" s="40" customFormat="1"/>
    <row r="69" spans="2:6" s="40" customFormat="1"/>
    <row r="70" spans="2:6" s="40" customFormat="1"/>
    <row r="71" spans="2:6" s="40" customFormat="1"/>
    <row r="72" spans="2:6" s="40" customFormat="1">
      <c r="B72" s="41"/>
      <c r="C72" s="41"/>
      <c r="D72" s="41"/>
      <c r="E72" s="41"/>
    </row>
    <row r="73" spans="2:6">
      <c r="F73" s="40"/>
    </row>
  </sheetData>
  <mergeCells count="13">
    <mergeCell ref="E4:E11"/>
    <mergeCell ref="B12:E12"/>
    <mergeCell ref="G2:H2"/>
    <mergeCell ref="B2:E2"/>
    <mergeCell ref="C3:D3"/>
    <mergeCell ref="B4:B5"/>
    <mergeCell ref="C4:D5"/>
    <mergeCell ref="B6:B7"/>
    <mergeCell ref="C6:D7"/>
    <mergeCell ref="B8:B9"/>
    <mergeCell ref="C8:D9"/>
    <mergeCell ref="B10:B11"/>
    <mergeCell ref="C10:D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9D764-1166-49DF-83FD-BEEDA4BD88E7}">
  <dimension ref="B2:H17"/>
  <sheetViews>
    <sheetView showGridLines="0" workbookViewId="0">
      <selection activeCell="J15" sqref="J15"/>
    </sheetView>
  </sheetViews>
  <sheetFormatPr defaultColWidth="9.5" defaultRowHeight="14.1" outlineLevelCol="1"/>
  <cols>
    <col min="1" max="1" width="2.5" style="80" customWidth="1"/>
    <col min="2" max="2" width="3.375" style="80" bestFit="1" customWidth="1"/>
    <col min="3" max="3" width="29.625" style="80" customWidth="1"/>
    <col min="4" max="4" width="38.5" style="80" hidden="1" customWidth="1" outlineLevel="1"/>
    <col min="5" max="5" width="44" style="80" customWidth="1" collapsed="1"/>
    <col min="6" max="6" width="39.125" style="80" customWidth="1"/>
    <col min="7" max="7" width="23.125" style="80" bestFit="1" customWidth="1"/>
    <col min="8" max="8" width="27.625" style="80" customWidth="1"/>
    <col min="9" max="16384" width="9.5" style="80"/>
  </cols>
  <sheetData>
    <row r="2" spans="2:8" ht="27">
      <c r="B2" s="290" t="s">
        <v>17</v>
      </c>
      <c r="C2" s="291"/>
      <c r="D2" s="291"/>
      <c r="E2" s="291"/>
      <c r="F2" s="291"/>
      <c r="G2" s="291"/>
      <c r="H2" s="292"/>
    </row>
    <row r="3" spans="2:8" ht="17.100000000000001">
      <c r="B3" s="81" t="s">
        <v>18</v>
      </c>
      <c r="C3" s="82" t="s">
        <v>19</v>
      </c>
      <c r="D3" s="82" t="s">
        <v>20</v>
      </c>
      <c r="E3" s="82" t="s">
        <v>21</v>
      </c>
      <c r="F3" s="82" t="s">
        <v>22</v>
      </c>
      <c r="G3" s="82" t="s">
        <v>23</v>
      </c>
      <c r="H3" s="83" t="s">
        <v>24</v>
      </c>
    </row>
    <row r="4" spans="2:8" ht="51.95">
      <c r="B4" s="84">
        <v>1</v>
      </c>
      <c r="C4" s="272" t="s">
        <v>25</v>
      </c>
      <c r="D4" s="85" t="s">
        <v>26</v>
      </c>
      <c r="E4" s="89" t="s">
        <v>27</v>
      </c>
      <c r="F4" s="90" t="s">
        <v>28</v>
      </c>
      <c r="G4" s="91" t="s">
        <v>29</v>
      </c>
      <c r="H4" s="91" t="s">
        <v>30</v>
      </c>
    </row>
    <row r="5" spans="2:8" ht="39">
      <c r="B5" s="273">
        <v>2</v>
      </c>
      <c r="C5" s="273" t="s">
        <v>31</v>
      </c>
      <c r="D5" s="88" t="s">
        <v>32</v>
      </c>
      <c r="E5" s="278" t="s">
        <v>33</v>
      </c>
      <c r="F5" s="279" t="s">
        <v>34</v>
      </c>
      <c r="G5" s="279" t="s">
        <v>35</v>
      </c>
      <c r="H5" s="279" t="s">
        <v>36</v>
      </c>
    </row>
    <row r="6" spans="2:8" ht="51.95">
      <c r="B6" s="84">
        <v>3</v>
      </c>
      <c r="C6" s="94" t="s">
        <v>37</v>
      </c>
      <c r="D6" s="92" t="s">
        <v>38</v>
      </c>
      <c r="E6" s="275" t="s">
        <v>39</v>
      </c>
      <c r="F6" s="276" t="s">
        <v>40</v>
      </c>
      <c r="G6" s="276" t="s">
        <v>41</v>
      </c>
      <c r="H6" s="276" t="s">
        <v>42</v>
      </c>
    </row>
    <row r="7" spans="2:8" ht="51.95">
      <c r="B7" s="274">
        <v>4</v>
      </c>
      <c r="C7" s="84" t="s">
        <v>43</v>
      </c>
      <c r="D7" s="85" t="s">
        <v>26</v>
      </c>
      <c r="E7" s="86" t="s">
        <v>44</v>
      </c>
      <c r="F7" s="87" t="s">
        <v>45</v>
      </c>
      <c r="G7" s="87" t="s">
        <v>46</v>
      </c>
      <c r="H7" s="87" t="s">
        <v>47</v>
      </c>
    </row>
    <row r="8" spans="2:8" ht="86.1" customHeight="1">
      <c r="B8" s="84">
        <v>5</v>
      </c>
      <c r="C8" s="273" t="s">
        <v>48</v>
      </c>
      <c r="D8" s="88" t="s">
        <v>49</v>
      </c>
      <c r="E8" s="89" t="s">
        <v>50</v>
      </c>
      <c r="F8" s="91" t="s">
        <v>51</v>
      </c>
      <c r="G8" s="91" t="s">
        <v>52</v>
      </c>
      <c r="H8" s="91" t="s">
        <v>53</v>
      </c>
    </row>
    <row r="9" spans="2:8" ht="26.1">
      <c r="B9" s="273">
        <v>6</v>
      </c>
      <c r="C9" s="272" t="s">
        <v>54</v>
      </c>
      <c r="D9" s="88" t="s">
        <v>55</v>
      </c>
      <c r="E9" s="278" t="s">
        <v>56</v>
      </c>
      <c r="F9" s="280" t="s">
        <v>57</v>
      </c>
      <c r="G9" s="279" t="s">
        <v>58</v>
      </c>
      <c r="H9" s="279" t="s">
        <v>59</v>
      </c>
    </row>
    <row r="10" spans="2:8" ht="26.1">
      <c r="B10" s="84">
        <v>7</v>
      </c>
      <c r="C10" s="96" t="s">
        <v>60</v>
      </c>
      <c r="D10" s="92" t="s">
        <v>61</v>
      </c>
      <c r="E10" s="275" t="s">
        <v>62</v>
      </c>
      <c r="F10" s="276" t="s">
        <v>63</v>
      </c>
      <c r="G10" s="276" t="s">
        <v>64</v>
      </c>
      <c r="H10" s="276" t="s">
        <v>65</v>
      </c>
    </row>
    <row r="11" spans="2:8" ht="26.1">
      <c r="B11" s="273">
        <v>8</v>
      </c>
      <c r="C11" s="272" t="s">
        <v>66</v>
      </c>
      <c r="D11" s="93" t="s">
        <v>67</v>
      </c>
      <c r="E11" s="281" t="s">
        <v>68</v>
      </c>
      <c r="F11" s="280" t="s">
        <v>69</v>
      </c>
      <c r="G11" s="279" t="s">
        <v>70</v>
      </c>
      <c r="H11" s="279" t="s">
        <v>30</v>
      </c>
    </row>
    <row r="12" spans="2:8" ht="39">
      <c r="B12" s="94">
        <v>9</v>
      </c>
      <c r="C12" s="84" t="s">
        <v>71</v>
      </c>
      <c r="D12" s="92" t="s">
        <v>72</v>
      </c>
      <c r="E12" s="275" t="s">
        <v>73</v>
      </c>
      <c r="F12" s="277" t="s">
        <v>74</v>
      </c>
      <c r="G12" s="276" t="s">
        <v>75</v>
      </c>
      <c r="H12" s="276" t="s">
        <v>76</v>
      </c>
    </row>
    <row r="13" spans="2:8" ht="65.099999999999994">
      <c r="B13" s="273">
        <v>10</v>
      </c>
      <c r="C13" s="94" t="s">
        <v>77</v>
      </c>
      <c r="D13" s="92" t="s">
        <v>78</v>
      </c>
      <c r="E13" s="86" t="s">
        <v>79</v>
      </c>
      <c r="F13" s="87" t="s">
        <v>80</v>
      </c>
      <c r="G13" s="87" t="s">
        <v>81</v>
      </c>
      <c r="H13" s="95" t="s">
        <v>82</v>
      </c>
    </row>
    <row r="14" spans="2:8" ht="51.95">
      <c r="B14" s="274">
        <v>12</v>
      </c>
      <c r="C14" s="274" t="s">
        <v>83</v>
      </c>
      <c r="D14" s="88"/>
      <c r="E14" s="89" t="s">
        <v>84</v>
      </c>
      <c r="F14" s="91" t="s">
        <v>85</v>
      </c>
      <c r="G14" s="91" t="s">
        <v>86</v>
      </c>
      <c r="H14" s="91" t="s">
        <v>87</v>
      </c>
    </row>
    <row r="15" spans="2:8" ht="15.95">
      <c r="B15" s="105"/>
      <c r="C15" s="106"/>
      <c r="D15" s="107"/>
      <c r="E15" s="107"/>
      <c r="F15" s="108"/>
      <c r="G15" s="109"/>
      <c r="H15" s="109"/>
    </row>
    <row r="16" spans="2:8" ht="15.95">
      <c r="B16" s="105"/>
      <c r="C16" s="106"/>
      <c r="D16" s="107"/>
      <c r="E16" s="107"/>
      <c r="F16" s="109"/>
      <c r="G16" s="109"/>
      <c r="H16" s="109"/>
    </row>
    <row r="17" spans="2:8" ht="15.95">
      <c r="B17" s="105"/>
      <c r="C17" s="106"/>
      <c r="D17" s="110"/>
      <c r="E17" s="110"/>
      <c r="F17" s="108"/>
      <c r="G17" s="109"/>
      <c r="H17" s="108"/>
    </row>
  </sheetData>
  <mergeCells count="1">
    <mergeCell ref="B2:H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6C038-F806-4ED6-A859-E60CED89EAC7}">
  <sheetPr>
    <tabColor theme="8" tint="0.39997558519241921"/>
  </sheetPr>
  <dimension ref="A2:AB132"/>
  <sheetViews>
    <sheetView showGridLines="0" topLeftCell="L1" zoomScaleNormal="60" workbookViewId="0">
      <selection activeCell="J70" sqref="J70:N70"/>
    </sheetView>
  </sheetViews>
  <sheetFormatPr defaultColWidth="8.875" defaultRowHeight="15.95" outlineLevelCol="1"/>
  <cols>
    <col min="1" max="1" width="2.625" style="125" customWidth="1"/>
    <col min="2" max="2" width="27.625" style="199" customWidth="1"/>
    <col min="3" max="3" width="2.625" style="125" customWidth="1"/>
    <col min="4" max="4" width="41.375" style="125" customWidth="1"/>
    <col min="5" max="5" width="33.5" style="125" bestFit="1" customWidth="1"/>
    <col min="6" max="6" width="23.375" style="125" bestFit="1" customWidth="1"/>
    <col min="7" max="7" width="15.125" style="125" bestFit="1" customWidth="1"/>
    <col min="8" max="8" width="24.125" style="125" customWidth="1"/>
    <col min="9" max="9" width="18.125" style="125" bestFit="1" customWidth="1"/>
    <col min="10" max="10" width="20.875" style="188" customWidth="1"/>
    <col min="11" max="11" width="26.375" style="125" hidden="1" customWidth="1"/>
    <col min="12" max="12" width="65.125" style="125" customWidth="1"/>
    <col min="13" max="13" width="61.375" style="125" customWidth="1"/>
    <col min="14" max="14" width="25.875" style="125" customWidth="1"/>
    <col min="15" max="15" width="4.5" style="15" customWidth="1"/>
    <col min="16" max="16" width="12" style="15" bestFit="1" customWidth="1"/>
    <col min="17" max="17" width="22.875" style="15" bestFit="1" customWidth="1"/>
    <col min="18" max="18" width="8.875" style="15" customWidth="1"/>
    <col min="19" max="19" width="75" style="15" hidden="1" customWidth="1" outlineLevel="1"/>
    <col min="20" max="20" width="8.875" style="15" collapsed="1"/>
    <col min="21" max="21" width="8.875" style="15"/>
    <col min="22" max="22" width="17.5" style="15" bestFit="1" customWidth="1"/>
    <col min="23" max="16384" width="8.875" style="15"/>
  </cols>
  <sheetData>
    <row r="2" spans="1:21" ht="17.100000000000001" thickBot="1">
      <c r="A2" s="124"/>
      <c r="B2" s="193"/>
      <c r="D2" s="124"/>
      <c r="E2" s="126"/>
      <c r="F2" s="124"/>
      <c r="G2" s="124"/>
      <c r="H2" s="124"/>
      <c r="I2" s="124"/>
      <c r="J2" s="127"/>
      <c r="K2" s="124"/>
      <c r="L2" s="124"/>
      <c r="M2" s="124"/>
      <c r="N2" s="124"/>
    </row>
    <row r="3" spans="1:21" ht="43.5" customHeight="1" thickBot="1">
      <c r="A3" s="124"/>
      <c r="B3" s="298"/>
      <c r="D3" s="300" t="s">
        <v>88</v>
      </c>
      <c r="E3" s="301"/>
      <c r="F3" s="301"/>
      <c r="G3" s="301"/>
      <c r="H3" s="301"/>
      <c r="I3" s="301"/>
      <c r="J3" s="301"/>
      <c r="K3" s="301"/>
      <c r="L3" s="301"/>
      <c r="M3" s="301"/>
      <c r="N3" s="302"/>
      <c r="P3" s="128" t="s">
        <v>89</v>
      </c>
      <c r="Q3" s="129" t="s">
        <v>90</v>
      </c>
      <c r="R3" s="130" t="s">
        <v>91</v>
      </c>
      <c r="S3" s="131" t="s">
        <v>92</v>
      </c>
    </row>
    <row r="4" spans="1:21" ht="27" customHeight="1" thickBot="1">
      <c r="A4" s="124"/>
      <c r="B4" s="299"/>
      <c r="D4" s="303"/>
      <c r="E4" s="304"/>
      <c r="F4" s="304"/>
      <c r="G4" s="304"/>
      <c r="H4" s="304"/>
      <c r="I4" s="304"/>
      <c r="J4" s="304"/>
      <c r="K4" s="304"/>
      <c r="L4" s="304"/>
      <c r="M4" s="304"/>
      <c r="N4" s="305"/>
      <c r="P4" s="132">
        <v>35</v>
      </c>
      <c r="Q4" s="133">
        <v>30</v>
      </c>
      <c r="R4" s="134">
        <v>20</v>
      </c>
      <c r="S4" s="15" t="s">
        <v>93</v>
      </c>
    </row>
    <row r="5" spans="1:21" ht="21.95" thickBot="1">
      <c r="A5" s="124"/>
      <c r="B5" s="299"/>
      <c r="D5" s="135" t="s">
        <v>94</v>
      </c>
      <c r="E5" s="136" t="s">
        <v>95</v>
      </c>
      <c r="F5" s="136" t="s">
        <v>96</v>
      </c>
      <c r="G5" s="136" t="s">
        <v>97</v>
      </c>
      <c r="H5" s="136" t="s">
        <v>98</v>
      </c>
      <c r="I5" s="136" t="s">
        <v>99</v>
      </c>
      <c r="J5" s="136" t="s">
        <v>100</v>
      </c>
      <c r="K5" s="136" t="s">
        <v>101</v>
      </c>
      <c r="L5" s="136" t="s">
        <v>102</v>
      </c>
      <c r="M5" s="136" t="s">
        <v>101</v>
      </c>
      <c r="N5" s="137" t="s">
        <v>103</v>
      </c>
      <c r="S5" s="15" t="s">
        <v>104</v>
      </c>
    </row>
    <row r="6" spans="1:21" ht="17.100000000000001">
      <c r="A6" s="124"/>
      <c r="B6" s="293" t="s">
        <v>105</v>
      </c>
      <c r="D6" s="200" t="s">
        <v>106</v>
      </c>
      <c r="E6" s="138">
        <v>24272</v>
      </c>
      <c r="F6" s="139">
        <f t="shared" ref="F6:F38" ca="1" si="0">IF(E6="","",(TODAY()-E6)/31)</f>
        <v>700.90322580645159</v>
      </c>
      <c r="G6" s="140" t="s">
        <v>93</v>
      </c>
      <c r="H6" s="205">
        <v>9</v>
      </c>
      <c r="I6" s="205">
        <v>8</v>
      </c>
      <c r="J6" s="142">
        <f t="shared" ref="J6:J63" si="1">H6*I6</f>
        <v>72</v>
      </c>
      <c r="K6" s="206"/>
      <c r="L6" s="207"/>
      <c r="M6" s="143"/>
      <c r="N6" s="144" t="str">
        <f>IFERROR(INDEX(LIB!S:S,MATCH(J6,LIB!R:R,0)),"")</f>
        <v>PERFORMING</v>
      </c>
      <c r="P6" s="145" t="s">
        <v>107</v>
      </c>
      <c r="Q6" s="146" t="s">
        <v>108</v>
      </c>
    </row>
    <row r="7" spans="1:21" ht="17.100000000000001">
      <c r="A7" s="124"/>
      <c r="B7" s="294"/>
      <c r="D7" s="201" t="s">
        <v>109</v>
      </c>
      <c r="E7" s="147"/>
      <c r="F7" s="148" t="str">
        <f t="shared" ca="1" si="0"/>
        <v/>
      </c>
      <c r="G7" s="149" t="s">
        <v>104</v>
      </c>
      <c r="H7" s="208">
        <v>7</v>
      </c>
      <c r="I7" s="208">
        <v>6</v>
      </c>
      <c r="J7" s="151">
        <f t="shared" si="1"/>
        <v>42</v>
      </c>
      <c r="K7" s="209"/>
      <c r="L7" s="208"/>
      <c r="M7" s="150"/>
      <c r="N7" s="152" t="str">
        <f>IFERROR(INDEX(LIB!S:S,MATCH(J7,LIB!R:R,0)),"")</f>
        <v>STABLE</v>
      </c>
      <c r="P7" s="153" t="s">
        <v>110</v>
      </c>
      <c r="Q7" s="154" t="s">
        <v>111</v>
      </c>
    </row>
    <row r="8" spans="1:21" ht="17.100000000000001">
      <c r="A8" s="124"/>
      <c r="B8" s="294"/>
      <c r="D8" s="201" t="s">
        <v>109</v>
      </c>
      <c r="E8" s="147"/>
      <c r="F8" s="148"/>
      <c r="G8" s="149" t="s">
        <v>104</v>
      </c>
      <c r="H8" s="208">
        <v>10</v>
      </c>
      <c r="I8" s="208">
        <v>10</v>
      </c>
      <c r="J8" s="151">
        <f t="shared" si="1"/>
        <v>100</v>
      </c>
      <c r="K8" s="209"/>
      <c r="L8" s="208"/>
      <c r="M8" s="150"/>
      <c r="N8" s="152" t="str">
        <f>IFERROR(INDEX(LIB!S:S,MATCH(J8,LIB!R:R,0)),"")</f>
        <v>PIPELINE</v>
      </c>
      <c r="P8" s="155" t="s">
        <v>112</v>
      </c>
      <c r="Q8" s="156" t="s">
        <v>113</v>
      </c>
    </row>
    <row r="9" spans="1:21" ht="17.100000000000001">
      <c r="A9" s="124"/>
      <c r="B9" s="294"/>
      <c r="D9" s="201" t="s">
        <v>109</v>
      </c>
      <c r="E9" s="147"/>
      <c r="F9" s="148"/>
      <c r="G9" s="149" t="s">
        <v>104</v>
      </c>
      <c r="H9" s="208">
        <v>1</v>
      </c>
      <c r="I9" s="208">
        <v>1</v>
      </c>
      <c r="J9" s="151">
        <f t="shared" si="1"/>
        <v>1</v>
      </c>
      <c r="K9" s="209"/>
      <c r="L9" s="208"/>
      <c r="M9" s="150"/>
      <c r="N9" s="152" t="str">
        <f>IFERROR(INDEX(LIB!S:S,MATCH(J9,LIB!R:R,0)),"")</f>
        <v>CRITICAL</v>
      </c>
      <c r="P9" s="157" t="s">
        <v>114</v>
      </c>
      <c r="Q9" s="158" t="s">
        <v>115</v>
      </c>
    </row>
    <row r="10" spans="1:21" ht="18" thickBot="1">
      <c r="A10" s="124"/>
      <c r="B10" s="295"/>
      <c r="D10" s="202" t="s">
        <v>109</v>
      </c>
      <c r="E10" s="159"/>
      <c r="F10" s="160" t="str">
        <f t="shared" ca="1" si="0"/>
        <v/>
      </c>
      <c r="G10" s="161" t="s">
        <v>104</v>
      </c>
      <c r="H10" s="210">
        <v>1</v>
      </c>
      <c r="I10" s="210">
        <v>8</v>
      </c>
      <c r="J10" s="163">
        <f t="shared" si="1"/>
        <v>8</v>
      </c>
      <c r="K10" s="211"/>
      <c r="L10" s="210"/>
      <c r="M10" s="162"/>
      <c r="N10" s="164" t="str">
        <f>IFERROR(INDEX(LIB!S:S,MATCH(J10,LIB!R:R,0)),"")</f>
        <v>CRITICAL</v>
      </c>
      <c r="P10" s="165" t="s">
        <v>116</v>
      </c>
      <c r="Q10" s="166" t="s">
        <v>117</v>
      </c>
    </row>
    <row r="11" spans="1:21" ht="15.95" customHeight="1" thickBot="1">
      <c r="A11" s="124"/>
      <c r="B11" s="306" t="s">
        <v>118</v>
      </c>
      <c r="D11" s="200" t="s">
        <v>109</v>
      </c>
      <c r="E11" s="138"/>
      <c r="F11" s="139" t="str">
        <f t="shared" ca="1" si="0"/>
        <v/>
      </c>
      <c r="G11" s="140" t="s">
        <v>104</v>
      </c>
      <c r="H11" s="205">
        <v>1</v>
      </c>
      <c r="I11" s="205">
        <v>2</v>
      </c>
      <c r="J11" s="142">
        <f t="shared" si="1"/>
        <v>2</v>
      </c>
      <c r="K11" s="206"/>
      <c r="L11" s="205"/>
      <c r="M11" s="141"/>
      <c r="N11" s="144" t="str">
        <f>IFERROR(INDEX(LIB!S:S,MATCH(J11,LIB!R:R,0)),"")</f>
        <v>CRITICAL</v>
      </c>
    </row>
    <row r="12" spans="1:21" ht="17.100000000000001">
      <c r="A12" s="124"/>
      <c r="B12" s="307"/>
      <c r="D12" s="201" t="s">
        <v>109</v>
      </c>
      <c r="E12" s="147"/>
      <c r="F12" s="148" t="str">
        <f t="shared" ca="1" si="0"/>
        <v/>
      </c>
      <c r="G12" s="149" t="s">
        <v>104</v>
      </c>
      <c r="H12" s="208">
        <v>1</v>
      </c>
      <c r="I12" s="208">
        <v>15</v>
      </c>
      <c r="J12" s="151">
        <f t="shared" si="1"/>
        <v>15</v>
      </c>
      <c r="K12" s="209"/>
      <c r="L12" s="208"/>
      <c r="M12" s="150"/>
      <c r="N12" s="152" t="str">
        <f>IFERROR(INDEX(LIB!S:S,MATCH(J12,LIB!R:R,0)),"")</f>
        <v>CRITICAL</v>
      </c>
      <c r="P12" s="167" t="s">
        <v>107</v>
      </c>
      <c r="Q12" s="168" t="s">
        <v>119</v>
      </c>
      <c r="S12" s="169" t="s">
        <v>120</v>
      </c>
      <c r="U12" s="170"/>
    </row>
    <row r="13" spans="1:21" ht="17.100000000000001">
      <c r="A13" s="124"/>
      <c r="B13" s="307"/>
      <c r="D13" s="201" t="s">
        <v>109</v>
      </c>
      <c r="E13" s="147"/>
      <c r="F13" s="148" t="str">
        <f t="shared" ca="1" si="0"/>
        <v/>
      </c>
      <c r="G13" s="149" t="s">
        <v>104</v>
      </c>
      <c r="H13" s="208">
        <v>1</v>
      </c>
      <c r="I13" s="208">
        <v>56</v>
      </c>
      <c r="J13" s="151">
        <f t="shared" si="1"/>
        <v>56</v>
      </c>
      <c r="K13" s="209"/>
      <c r="L13" s="208"/>
      <c r="M13" s="150"/>
      <c r="N13" s="152" t="str">
        <f>IFERROR(INDEX(LIB!S:S,MATCH(J13,LIB!R:R,0)),"")</f>
        <v>STABLE</v>
      </c>
      <c r="P13" s="171">
        <v>10</v>
      </c>
      <c r="Q13" s="172" t="s">
        <v>121</v>
      </c>
      <c r="S13" s="173" t="s">
        <v>122</v>
      </c>
    </row>
    <row r="14" spans="1:21" ht="17.100000000000001">
      <c r="A14" s="124"/>
      <c r="B14" s="307"/>
      <c r="D14" s="201" t="s">
        <v>109</v>
      </c>
      <c r="E14" s="147"/>
      <c r="F14" s="148" t="str">
        <f t="shared" ca="1" si="0"/>
        <v/>
      </c>
      <c r="G14" s="149" t="s">
        <v>104</v>
      </c>
      <c r="H14" s="208">
        <v>1</v>
      </c>
      <c r="I14" s="208">
        <v>2</v>
      </c>
      <c r="J14" s="151">
        <f t="shared" si="1"/>
        <v>2</v>
      </c>
      <c r="K14" s="209"/>
      <c r="L14" s="208"/>
      <c r="M14" s="150"/>
      <c r="N14" s="152" t="str">
        <f>IFERROR(INDEX(LIB!S:S,MATCH(J14,LIB!R:R,0)),"")</f>
        <v>CRITICAL</v>
      </c>
      <c r="P14" s="171">
        <v>9</v>
      </c>
      <c r="Q14" s="172" t="s">
        <v>123</v>
      </c>
      <c r="S14" s="173" t="s">
        <v>124</v>
      </c>
      <c r="U14" s="174"/>
    </row>
    <row r="15" spans="1:21" ht="18" thickBot="1">
      <c r="A15" s="124"/>
      <c r="B15" s="307"/>
      <c r="D15" s="203" t="s">
        <v>109</v>
      </c>
      <c r="E15" s="175"/>
      <c r="F15" s="176" t="str">
        <f t="shared" ca="1" si="0"/>
        <v/>
      </c>
      <c r="G15" s="177" t="s">
        <v>104</v>
      </c>
      <c r="H15" s="212">
        <v>1</v>
      </c>
      <c r="I15" s="212">
        <v>3</v>
      </c>
      <c r="J15" s="179">
        <f t="shared" si="1"/>
        <v>3</v>
      </c>
      <c r="K15" s="213"/>
      <c r="L15" s="212"/>
      <c r="M15" s="178"/>
      <c r="N15" s="180" t="str">
        <f>IFERROR(INDEX(LIB!S:S,MATCH(J15,LIB!R:R,0)),"")</f>
        <v>CRITICAL</v>
      </c>
      <c r="P15" s="171">
        <v>8</v>
      </c>
      <c r="Q15" s="172" t="s">
        <v>125</v>
      </c>
      <c r="S15" s="173" t="s">
        <v>126</v>
      </c>
      <c r="U15" s="174"/>
    </row>
    <row r="16" spans="1:21" ht="17.100000000000001">
      <c r="A16" s="124"/>
      <c r="B16" s="293" t="s">
        <v>127</v>
      </c>
      <c r="D16" s="200" t="s">
        <v>109</v>
      </c>
      <c r="E16" s="138"/>
      <c r="F16" s="139" t="str">
        <f t="shared" ca="1" si="0"/>
        <v/>
      </c>
      <c r="G16" s="140"/>
      <c r="H16" s="205">
        <v>1</v>
      </c>
      <c r="I16" s="205">
        <v>85</v>
      </c>
      <c r="J16" s="142">
        <f t="shared" si="1"/>
        <v>85</v>
      </c>
      <c r="K16" s="206"/>
      <c r="L16" s="205"/>
      <c r="M16" s="141"/>
      <c r="N16" s="144" t="str">
        <f>IFERROR(INDEX(LIB!S:S,MATCH(J16,LIB!R:R,0)),"")</f>
        <v>PIPELINE</v>
      </c>
      <c r="P16" s="181">
        <v>7</v>
      </c>
      <c r="Q16" s="172" t="s">
        <v>128</v>
      </c>
      <c r="S16" s="173" t="s">
        <v>129</v>
      </c>
      <c r="U16" s="174"/>
    </row>
    <row r="17" spans="1:21" ht="17.100000000000001">
      <c r="A17" s="124"/>
      <c r="B17" s="294"/>
      <c r="D17" s="201" t="s">
        <v>109</v>
      </c>
      <c r="E17" s="147"/>
      <c r="F17" s="148" t="str">
        <f t="shared" ca="1" si="0"/>
        <v/>
      </c>
      <c r="G17" s="149"/>
      <c r="H17" s="208">
        <v>1</v>
      </c>
      <c r="I17" s="208">
        <v>65</v>
      </c>
      <c r="J17" s="151">
        <f t="shared" si="1"/>
        <v>65</v>
      </c>
      <c r="K17" s="209"/>
      <c r="L17" s="208"/>
      <c r="M17" s="150"/>
      <c r="N17" s="152" t="str">
        <f>IFERROR(INDEX(LIB!S:S,MATCH(J17,LIB!R:R,0)),"")</f>
        <v>PERFORMING</v>
      </c>
      <c r="P17" s="182">
        <v>6</v>
      </c>
      <c r="Q17" s="172" t="s">
        <v>130</v>
      </c>
      <c r="S17" s="173" t="s">
        <v>131</v>
      </c>
      <c r="U17" s="174"/>
    </row>
    <row r="18" spans="1:21" ht="17.100000000000001">
      <c r="A18" s="124"/>
      <c r="B18" s="294"/>
      <c r="D18" s="201" t="s">
        <v>109</v>
      </c>
      <c r="E18" s="147"/>
      <c r="F18" s="148" t="str">
        <f t="shared" ca="1" si="0"/>
        <v/>
      </c>
      <c r="G18" s="149"/>
      <c r="H18" s="208">
        <v>2</v>
      </c>
      <c r="I18" s="208">
        <v>8</v>
      </c>
      <c r="J18" s="151">
        <f t="shared" si="1"/>
        <v>16</v>
      </c>
      <c r="K18" s="209"/>
      <c r="L18" s="208"/>
      <c r="M18" s="150"/>
      <c r="N18" s="152" t="str">
        <f>IFERROR(INDEX(LIB!S:S,MATCH(J18,LIB!R:R,0)),"")</f>
        <v>CRITICAL</v>
      </c>
      <c r="P18" s="182">
        <v>5</v>
      </c>
      <c r="Q18" s="172" t="s">
        <v>132</v>
      </c>
      <c r="S18" s="173" t="s">
        <v>133</v>
      </c>
      <c r="U18" s="174"/>
    </row>
    <row r="19" spans="1:21" ht="17.100000000000001">
      <c r="A19" s="124"/>
      <c r="B19" s="294"/>
      <c r="D19" s="201" t="s">
        <v>109</v>
      </c>
      <c r="E19" s="147"/>
      <c r="F19" s="148" t="str">
        <f t="shared" ca="1" si="0"/>
        <v/>
      </c>
      <c r="G19" s="149"/>
      <c r="H19" s="208">
        <v>2</v>
      </c>
      <c r="I19" s="208">
        <v>4</v>
      </c>
      <c r="J19" s="151">
        <f t="shared" si="1"/>
        <v>8</v>
      </c>
      <c r="K19" s="209"/>
      <c r="L19" s="208"/>
      <c r="M19" s="150"/>
      <c r="N19" s="152" t="str">
        <f>IFERROR(INDEX(LIB!S:S,MATCH(J19,LIB!R:R,0)),"")</f>
        <v>CRITICAL</v>
      </c>
      <c r="P19" s="182">
        <v>4</v>
      </c>
      <c r="Q19" s="172" t="s">
        <v>134</v>
      </c>
      <c r="S19" s="173" t="s">
        <v>135</v>
      </c>
      <c r="U19" s="174"/>
    </row>
    <row r="20" spans="1:21" ht="17.100000000000001">
      <c r="A20" s="124"/>
      <c r="B20" s="294"/>
      <c r="D20" s="204" t="s">
        <v>109</v>
      </c>
      <c r="E20" s="147"/>
      <c r="F20" s="148" t="str">
        <f t="shared" ca="1" si="0"/>
        <v/>
      </c>
      <c r="G20" s="149"/>
      <c r="H20" s="208">
        <v>2</v>
      </c>
      <c r="I20" s="208">
        <v>30</v>
      </c>
      <c r="J20" s="151">
        <f t="shared" si="1"/>
        <v>60</v>
      </c>
      <c r="K20" s="209"/>
      <c r="L20" s="208"/>
      <c r="M20" s="150"/>
      <c r="N20" s="152" t="str">
        <f>IFERROR(INDEX(LIB!S:S,MATCH(J20,LIB!R:R,0)),"")</f>
        <v>PERFORMING</v>
      </c>
      <c r="P20" s="182">
        <v>3</v>
      </c>
      <c r="Q20" s="172" t="s">
        <v>136</v>
      </c>
      <c r="S20" s="173" t="s">
        <v>137</v>
      </c>
      <c r="U20" s="174"/>
    </row>
    <row r="21" spans="1:21" ht="17.100000000000001">
      <c r="A21" s="124"/>
      <c r="B21" s="294"/>
      <c r="D21" s="201" t="s">
        <v>109</v>
      </c>
      <c r="E21" s="147"/>
      <c r="F21" s="148" t="str">
        <f t="shared" ca="1" si="0"/>
        <v/>
      </c>
      <c r="G21" s="149"/>
      <c r="H21" s="208">
        <v>2</v>
      </c>
      <c r="I21" s="208">
        <v>25</v>
      </c>
      <c r="J21" s="151">
        <f t="shared" si="1"/>
        <v>50</v>
      </c>
      <c r="K21" s="209"/>
      <c r="L21" s="208"/>
      <c r="M21" s="150"/>
      <c r="N21" s="152" t="str">
        <f>IFERROR(INDEX(LIB!S:S,MATCH(J21,LIB!R:R,0)),"")</f>
        <v>STABLE</v>
      </c>
      <c r="P21" s="182">
        <v>2</v>
      </c>
      <c r="Q21" s="172" t="s">
        <v>138</v>
      </c>
      <c r="S21" s="173" t="s">
        <v>139</v>
      </c>
      <c r="U21" s="174"/>
    </row>
    <row r="22" spans="1:21" ht="18" thickBot="1">
      <c r="A22" s="124"/>
      <c r="B22" s="294"/>
      <c r="D22" s="201" t="s">
        <v>109</v>
      </c>
      <c r="E22" s="147"/>
      <c r="F22" s="148" t="str">
        <f t="shared" ca="1" si="0"/>
        <v/>
      </c>
      <c r="G22" s="149"/>
      <c r="H22" s="208">
        <v>5</v>
      </c>
      <c r="I22" s="208">
        <v>5</v>
      </c>
      <c r="J22" s="151">
        <f t="shared" si="1"/>
        <v>25</v>
      </c>
      <c r="K22" s="209"/>
      <c r="L22" s="208"/>
      <c r="M22" s="150"/>
      <c r="N22" s="152" t="str">
        <f>IFERROR(INDEX(LIB!S:S,MATCH(J22,LIB!R:R,0)),"")</f>
        <v>CRITICAL</v>
      </c>
      <c r="P22" s="183">
        <v>1</v>
      </c>
      <c r="Q22" s="184" t="s">
        <v>140</v>
      </c>
      <c r="S22" s="185" t="s">
        <v>141</v>
      </c>
      <c r="U22" s="174"/>
    </row>
    <row r="23" spans="1:21" ht="18" thickBot="1">
      <c r="A23" s="124"/>
      <c r="B23" s="294"/>
      <c r="D23" s="203" t="s">
        <v>109</v>
      </c>
      <c r="E23" s="175"/>
      <c r="F23" s="176" t="str">
        <f t="shared" ca="1" si="0"/>
        <v/>
      </c>
      <c r="G23" s="177"/>
      <c r="H23" s="212">
        <v>5</v>
      </c>
      <c r="I23" s="212">
        <v>2</v>
      </c>
      <c r="J23" s="179">
        <f t="shared" si="1"/>
        <v>10</v>
      </c>
      <c r="K23" s="213"/>
      <c r="L23" s="212"/>
      <c r="M23" s="178"/>
      <c r="N23" s="180" t="str">
        <f>IFERROR(INDEX(LIB!S:S,MATCH(J23,LIB!R:R,0)),"")</f>
        <v>CRITICAL</v>
      </c>
      <c r="U23" s="174"/>
    </row>
    <row r="24" spans="1:21" ht="17.100000000000001">
      <c r="A24" s="124"/>
      <c r="B24" s="293" t="s">
        <v>142</v>
      </c>
      <c r="D24" s="200" t="s">
        <v>109</v>
      </c>
      <c r="E24" s="138"/>
      <c r="F24" s="139" t="str">
        <f t="shared" ca="1" si="0"/>
        <v/>
      </c>
      <c r="G24" s="140"/>
      <c r="H24" s="205">
        <v>6</v>
      </c>
      <c r="I24" s="205">
        <v>5</v>
      </c>
      <c r="J24" s="142">
        <f t="shared" si="1"/>
        <v>30</v>
      </c>
      <c r="K24" s="206"/>
      <c r="L24" s="205"/>
      <c r="M24" s="141"/>
      <c r="N24" s="144" t="str">
        <f>IFERROR(INDEX(LIB!S:S,MATCH(J24,LIB!R:R,0)),"")</f>
        <v>CRITICAL</v>
      </c>
      <c r="P24" s="296" t="s">
        <v>143</v>
      </c>
      <c r="Q24" s="297"/>
    </row>
    <row r="25" spans="1:21" ht="17.100000000000001">
      <c r="A25" s="124"/>
      <c r="B25" s="294"/>
      <c r="D25" s="201" t="s">
        <v>109</v>
      </c>
      <c r="E25" s="147"/>
      <c r="F25" s="148" t="str">
        <f t="shared" ca="1" si="0"/>
        <v/>
      </c>
      <c r="G25" s="149"/>
      <c r="H25" s="208">
        <v>84</v>
      </c>
      <c r="I25" s="208">
        <v>1</v>
      </c>
      <c r="J25" s="151">
        <f t="shared" si="1"/>
        <v>84</v>
      </c>
      <c r="K25" s="209"/>
      <c r="L25" s="208"/>
      <c r="M25" s="150"/>
      <c r="N25" s="152" t="str">
        <f>IFERROR(INDEX(LIB!S:S,MATCH(J25,LIB!R:R,0)),"")</f>
        <v>PIPELINE</v>
      </c>
      <c r="P25" s="153" t="s">
        <v>144</v>
      </c>
      <c r="Q25" s="154" t="s">
        <v>145</v>
      </c>
    </row>
    <row r="26" spans="1:21" ht="17.100000000000001">
      <c r="A26" s="124"/>
      <c r="B26" s="294"/>
      <c r="D26" s="201" t="s">
        <v>109</v>
      </c>
      <c r="E26" s="147"/>
      <c r="F26" s="148" t="str">
        <f t="shared" ca="1" si="0"/>
        <v/>
      </c>
      <c r="G26" s="149"/>
      <c r="H26" s="208">
        <v>1</v>
      </c>
      <c r="I26" s="208">
        <v>84</v>
      </c>
      <c r="J26" s="151">
        <f t="shared" si="1"/>
        <v>84</v>
      </c>
      <c r="K26" s="209"/>
      <c r="L26" s="208"/>
      <c r="M26" s="150"/>
      <c r="N26" s="152" t="str">
        <f>IFERROR(INDEX(LIB!S:S,MATCH(J26,LIB!R:R,0)),"")</f>
        <v>PIPELINE</v>
      </c>
      <c r="P26" s="186" t="s">
        <v>146</v>
      </c>
      <c r="Q26" s="158" t="s">
        <v>147</v>
      </c>
    </row>
    <row r="27" spans="1:21" ht="18" thickBot="1">
      <c r="A27" s="124"/>
      <c r="B27" s="294"/>
      <c r="D27" s="201" t="s">
        <v>109</v>
      </c>
      <c r="E27" s="147"/>
      <c r="F27" s="148" t="str">
        <f t="shared" ca="1" si="0"/>
        <v/>
      </c>
      <c r="G27" s="149"/>
      <c r="H27" s="208">
        <v>84</v>
      </c>
      <c r="I27" s="208">
        <v>1</v>
      </c>
      <c r="J27" s="151">
        <f t="shared" si="1"/>
        <v>84</v>
      </c>
      <c r="K27" s="209"/>
      <c r="L27" s="208"/>
      <c r="M27" s="150"/>
      <c r="N27" s="152" t="str">
        <f>IFERROR(INDEX(LIB!S:S,MATCH(J27,LIB!R:R,0)),"")</f>
        <v>PIPELINE</v>
      </c>
      <c r="P27" s="165" t="s">
        <v>148</v>
      </c>
      <c r="Q27" s="166" t="s">
        <v>149</v>
      </c>
    </row>
    <row r="28" spans="1:21" ht="17.100000000000001">
      <c r="A28" s="124"/>
      <c r="B28" s="294"/>
      <c r="D28" s="201"/>
      <c r="E28" s="147"/>
      <c r="F28" s="148" t="str">
        <f t="shared" ca="1" si="0"/>
        <v/>
      </c>
      <c r="G28" s="149"/>
      <c r="H28" s="208"/>
      <c r="I28" s="208"/>
      <c r="J28" s="151">
        <f t="shared" si="1"/>
        <v>0</v>
      </c>
      <c r="K28" s="209"/>
      <c r="L28" s="208"/>
      <c r="M28" s="150"/>
      <c r="N28" s="152" t="str">
        <f>IFERROR(INDEX(LIB!S:S,MATCH(J28,LIB!R:R,0)),"")</f>
        <v/>
      </c>
    </row>
    <row r="29" spans="1:21" ht="17.100000000000001">
      <c r="A29" s="124"/>
      <c r="B29" s="294"/>
      <c r="D29" s="201"/>
      <c r="E29" s="147"/>
      <c r="F29" s="148" t="str">
        <f t="shared" ca="1" si="0"/>
        <v/>
      </c>
      <c r="G29" s="149"/>
      <c r="H29" s="208"/>
      <c r="I29" s="208"/>
      <c r="J29" s="151">
        <f t="shared" si="1"/>
        <v>0</v>
      </c>
      <c r="K29" s="209"/>
      <c r="L29" s="208"/>
      <c r="M29" s="150"/>
      <c r="N29" s="152" t="str">
        <f>IFERROR(INDEX(LIB!S:S,MATCH(J29,LIB!R:R,0)),"")</f>
        <v/>
      </c>
      <c r="Q29" s="187"/>
    </row>
    <row r="30" spans="1:21" ht="17.100000000000001">
      <c r="A30" s="124"/>
      <c r="B30" s="294"/>
      <c r="D30" s="201"/>
      <c r="E30" s="147"/>
      <c r="F30" s="148" t="str">
        <f t="shared" ca="1" si="0"/>
        <v/>
      </c>
      <c r="G30" s="149"/>
      <c r="H30" s="208"/>
      <c r="I30" s="208"/>
      <c r="J30" s="151">
        <f t="shared" si="1"/>
        <v>0</v>
      </c>
      <c r="K30" s="209"/>
      <c r="L30" s="208"/>
      <c r="M30" s="150"/>
      <c r="N30" s="152" t="str">
        <f>IFERROR(INDEX(LIB!S:S,MATCH(J30,LIB!R:R,0)),"")</f>
        <v/>
      </c>
      <c r="Q30" s="187"/>
    </row>
    <row r="31" spans="1:21" ht="17.100000000000001">
      <c r="A31" s="124"/>
      <c r="B31" s="294"/>
      <c r="D31" s="201"/>
      <c r="E31" s="147"/>
      <c r="F31" s="148" t="str">
        <f t="shared" ca="1" si="0"/>
        <v/>
      </c>
      <c r="G31" s="149"/>
      <c r="H31" s="208"/>
      <c r="I31" s="208"/>
      <c r="J31" s="151">
        <f t="shared" si="1"/>
        <v>0</v>
      </c>
      <c r="K31" s="209"/>
      <c r="L31" s="208"/>
      <c r="M31" s="150"/>
      <c r="N31" s="152" t="str">
        <f>IFERROR(INDEX(LIB!S:S,MATCH(J31,LIB!R:R,0)),"")</f>
        <v/>
      </c>
      <c r="Q31" s="187"/>
    </row>
    <row r="32" spans="1:21" ht="17.100000000000001">
      <c r="A32" s="124"/>
      <c r="B32" s="294"/>
      <c r="D32" s="201"/>
      <c r="E32" s="147"/>
      <c r="F32" s="148" t="str">
        <f t="shared" ca="1" si="0"/>
        <v/>
      </c>
      <c r="G32" s="149"/>
      <c r="H32" s="208"/>
      <c r="I32" s="208"/>
      <c r="J32" s="151">
        <f t="shared" si="1"/>
        <v>0</v>
      </c>
      <c r="K32" s="209"/>
      <c r="L32" s="208"/>
      <c r="M32" s="150"/>
      <c r="N32" s="152" t="str">
        <f>IFERROR(INDEX(LIB!S:S,MATCH(J32,LIB!R:R,0)),"")</f>
        <v/>
      </c>
      <c r="Q32" s="187"/>
    </row>
    <row r="33" spans="1:17" ht="17.100000000000001">
      <c r="A33" s="124"/>
      <c r="B33" s="294"/>
      <c r="D33" s="201"/>
      <c r="E33" s="147"/>
      <c r="F33" s="148" t="str">
        <f t="shared" ca="1" si="0"/>
        <v/>
      </c>
      <c r="G33" s="149"/>
      <c r="H33" s="208"/>
      <c r="I33" s="208"/>
      <c r="J33" s="151">
        <f t="shared" si="1"/>
        <v>0</v>
      </c>
      <c r="K33" s="209"/>
      <c r="L33" s="208"/>
      <c r="M33" s="150"/>
      <c r="N33" s="152" t="str">
        <f>IFERROR(INDEX(LIB!S:S,MATCH(J33,LIB!R:R,0)),"")</f>
        <v/>
      </c>
      <c r="Q33" s="187"/>
    </row>
    <row r="34" spans="1:17" ht="17.100000000000001">
      <c r="A34" s="124"/>
      <c r="B34" s="294"/>
      <c r="D34" s="201"/>
      <c r="E34" s="147"/>
      <c r="F34" s="148" t="str">
        <f t="shared" ca="1" si="0"/>
        <v/>
      </c>
      <c r="G34" s="149"/>
      <c r="H34" s="208"/>
      <c r="I34" s="208"/>
      <c r="J34" s="151">
        <f t="shared" si="1"/>
        <v>0</v>
      </c>
      <c r="K34" s="209"/>
      <c r="L34" s="208"/>
      <c r="M34" s="150"/>
      <c r="N34" s="152" t="str">
        <f>IFERROR(INDEX(LIB!S:S,MATCH(J34,LIB!R:R,0)),"")</f>
        <v/>
      </c>
      <c r="Q34" s="187"/>
    </row>
    <row r="35" spans="1:17" ht="17.100000000000001">
      <c r="A35" s="124"/>
      <c r="B35" s="294"/>
      <c r="D35" s="201"/>
      <c r="E35" s="147"/>
      <c r="F35" s="148" t="str">
        <f t="shared" ca="1" si="0"/>
        <v/>
      </c>
      <c r="G35" s="149"/>
      <c r="H35" s="208"/>
      <c r="I35" s="208"/>
      <c r="J35" s="151">
        <f t="shared" si="1"/>
        <v>0</v>
      </c>
      <c r="K35" s="209"/>
      <c r="L35" s="208"/>
      <c r="M35" s="150"/>
      <c r="N35" s="152" t="str">
        <f>IFERROR(INDEX(LIB!S:S,MATCH(J35,LIB!R:R,0)),"")</f>
        <v/>
      </c>
      <c r="Q35" s="187"/>
    </row>
    <row r="36" spans="1:17" ht="17.100000000000001">
      <c r="A36" s="124"/>
      <c r="B36" s="294"/>
      <c r="D36" s="201"/>
      <c r="E36" s="147"/>
      <c r="F36" s="148" t="str">
        <f t="shared" ca="1" si="0"/>
        <v/>
      </c>
      <c r="G36" s="149"/>
      <c r="H36" s="208"/>
      <c r="I36" s="208"/>
      <c r="J36" s="151">
        <f t="shared" si="1"/>
        <v>0</v>
      </c>
      <c r="K36" s="209"/>
      <c r="L36" s="208"/>
      <c r="M36" s="150"/>
      <c r="N36" s="152" t="str">
        <f>IFERROR(INDEX(LIB!S:S,MATCH(J36,LIB!R:R,0)),"")</f>
        <v/>
      </c>
      <c r="Q36" s="187"/>
    </row>
    <row r="37" spans="1:17" ht="17.100000000000001">
      <c r="A37" s="124"/>
      <c r="B37" s="294"/>
      <c r="D37" s="201"/>
      <c r="E37" s="147"/>
      <c r="F37" s="148" t="str">
        <f t="shared" ca="1" si="0"/>
        <v/>
      </c>
      <c r="G37" s="149"/>
      <c r="H37" s="208"/>
      <c r="I37" s="208"/>
      <c r="J37" s="151">
        <f t="shared" si="1"/>
        <v>0</v>
      </c>
      <c r="K37" s="209"/>
      <c r="L37" s="208"/>
      <c r="M37" s="150"/>
      <c r="N37" s="152" t="str">
        <f>IFERROR(INDEX(LIB!S:S,MATCH(J37,LIB!R:R,0)),"")</f>
        <v/>
      </c>
      <c r="Q37" s="187"/>
    </row>
    <row r="38" spans="1:17" ht="17.100000000000001">
      <c r="A38" s="124"/>
      <c r="B38" s="294"/>
      <c r="D38" s="201"/>
      <c r="E38" s="147"/>
      <c r="F38" s="148" t="str">
        <f t="shared" ca="1" si="0"/>
        <v/>
      </c>
      <c r="G38" s="149"/>
      <c r="H38" s="208"/>
      <c r="I38" s="208"/>
      <c r="J38" s="151">
        <f t="shared" si="1"/>
        <v>0</v>
      </c>
      <c r="K38" s="209"/>
      <c r="L38" s="208"/>
      <c r="M38" s="150"/>
      <c r="N38" s="152" t="str">
        <f>IFERROR(INDEX(LIB!S:S,MATCH(J38,LIB!R:R,0)),"")</f>
        <v/>
      </c>
      <c r="Q38" s="187"/>
    </row>
    <row r="39" spans="1:17" ht="17.100000000000001">
      <c r="A39" s="124"/>
      <c r="B39" s="294"/>
      <c r="D39" s="201"/>
      <c r="E39" s="147"/>
      <c r="F39" s="148"/>
      <c r="G39" s="149"/>
      <c r="H39" s="208"/>
      <c r="I39" s="208"/>
      <c r="J39" s="151">
        <f t="shared" si="1"/>
        <v>0</v>
      </c>
      <c r="K39" s="209"/>
      <c r="L39" s="208"/>
      <c r="M39" s="150"/>
      <c r="N39" s="152" t="str">
        <f>IFERROR(INDEX(LIB!S:S,MATCH(J39,LIB!R:R,0)),"")</f>
        <v/>
      </c>
      <c r="Q39" s="187"/>
    </row>
    <row r="40" spans="1:17" ht="17.100000000000001">
      <c r="A40" s="124"/>
      <c r="B40" s="294"/>
      <c r="D40" s="201"/>
      <c r="E40" s="147"/>
      <c r="F40" s="148"/>
      <c r="G40" s="149"/>
      <c r="H40" s="208"/>
      <c r="I40" s="208"/>
      <c r="J40" s="151">
        <f t="shared" si="1"/>
        <v>0</v>
      </c>
      <c r="K40" s="209"/>
      <c r="L40" s="208"/>
      <c r="M40" s="150"/>
      <c r="N40" s="152" t="str">
        <f>IFERROR(INDEX(LIB!S:S,MATCH(J40,LIB!R:R,0)),"")</f>
        <v/>
      </c>
      <c r="Q40" s="187"/>
    </row>
    <row r="41" spans="1:17" ht="17.100000000000001">
      <c r="A41" s="124"/>
      <c r="B41" s="294"/>
      <c r="D41" s="201"/>
      <c r="E41" s="147"/>
      <c r="F41" s="148"/>
      <c r="G41" s="149"/>
      <c r="H41" s="208"/>
      <c r="I41" s="208"/>
      <c r="J41" s="151">
        <f t="shared" si="1"/>
        <v>0</v>
      </c>
      <c r="K41" s="209"/>
      <c r="L41" s="208"/>
      <c r="M41" s="150"/>
      <c r="N41" s="152" t="str">
        <f>IFERROR(INDEX(LIB!S:S,MATCH(J41,LIB!R:R,0)),"")</f>
        <v/>
      </c>
      <c r="Q41" s="187"/>
    </row>
    <row r="42" spans="1:17" ht="17.100000000000001">
      <c r="A42" s="124"/>
      <c r="B42" s="294"/>
      <c r="D42" s="201"/>
      <c r="E42" s="147"/>
      <c r="F42" s="148"/>
      <c r="G42" s="149"/>
      <c r="H42" s="208"/>
      <c r="I42" s="208"/>
      <c r="J42" s="151">
        <f t="shared" si="1"/>
        <v>0</v>
      </c>
      <c r="K42" s="209"/>
      <c r="L42" s="208"/>
      <c r="M42" s="150"/>
      <c r="N42" s="152" t="str">
        <f>IFERROR(INDEX(LIB!S:S,MATCH(J42,LIB!R:R,0)),"")</f>
        <v/>
      </c>
      <c r="Q42" s="187"/>
    </row>
    <row r="43" spans="1:17" ht="18" thickBot="1">
      <c r="A43" s="124"/>
      <c r="B43" s="295"/>
      <c r="D43" s="202"/>
      <c r="E43" s="159"/>
      <c r="F43" s="160"/>
      <c r="G43" s="161"/>
      <c r="H43" s="210"/>
      <c r="I43" s="210"/>
      <c r="J43" s="163">
        <f t="shared" si="1"/>
        <v>0</v>
      </c>
      <c r="K43" s="211"/>
      <c r="L43" s="210"/>
      <c r="M43" s="162"/>
      <c r="N43" s="164" t="str">
        <f>IFERROR(INDEX(LIB!S:S,MATCH(J43,LIB!R:R,0)),"")</f>
        <v/>
      </c>
      <c r="Q43" s="187"/>
    </row>
    <row r="44" spans="1:17" ht="17.100000000000001">
      <c r="A44" s="124"/>
      <c r="B44" s="293" t="s">
        <v>150</v>
      </c>
      <c r="D44" s="200"/>
      <c r="E44" s="138"/>
      <c r="F44" s="139" t="str">
        <f t="shared" ref="F44:F58" ca="1" si="2">IF(E44="","",(TODAY()-E44)/31)</f>
        <v/>
      </c>
      <c r="G44" s="140"/>
      <c r="H44" s="205"/>
      <c r="I44" s="205"/>
      <c r="J44" s="142">
        <f t="shared" si="1"/>
        <v>0</v>
      </c>
      <c r="K44" s="206"/>
      <c r="L44" s="205"/>
      <c r="M44" s="141"/>
      <c r="N44" s="144" t="str">
        <f>IFERROR(INDEX(LIB!S:S,MATCH(J44,LIB!R:R,0)),"")</f>
        <v/>
      </c>
    </row>
    <row r="45" spans="1:17" ht="17.100000000000001">
      <c r="A45" s="124"/>
      <c r="B45" s="294"/>
      <c r="D45" s="201"/>
      <c r="E45" s="147"/>
      <c r="F45" s="148" t="str">
        <f t="shared" ca="1" si="2"/>
        <v/>
      </c>
      <c r="G45" s="149"/>
      <c r="H45" s="208"/>
      <c r="I45" s="208"/>
      <c r="J45" s="151">
        <f t="shared" si="1"/>
        <v>0</v>
      </c>
      <c r="K45" s="209"/>
      <c r="L45" s="208"/>
      <c r="M45" s="150"/>
      <c r="N45" s="152" t="str">
        <f>IFERROR(INDEX(LIB!S:S,MATCH(J45,LIB!R:R,0)),"")</f>
        <v/>
      </c>
    </row>
    <row r="46" spans="1:17" ht="17.100000000000001">
      <c r="A46" s="124"/>
      <c r="B46" s="294"/>
      <c r="D46" s="201"/>
      <c r="E46" s="147"/>
      <c r="F46" s="148" t="str">
        <f t="shared" ca="1" si="2"/>
        <v/>
      </c>
      <c r="G46" s="149"/>
      <c r="H46" s="208"/>
      <c r="I46" s="208"/>
      <c r="J46" s="151">
        <f t="shared" si="1"/>
        <v>0</v>
      </c>
      <c r="K46" s="209"/>
      <c r="L46" s="208"/>
      <c r="M46" s="150"/>
      <c r="N46" s="152" t="str">
        <f>IFERROR(INDEX(LIB!S:S,MATCH(J46,LIB!R:R,0)),"")</f>
        <v/>
      </c>
    </row>
    <row r="47" spans="1:17" ht="17.100000000000001">
      <c r="A47" s="124"/>
      <c r="B47" s="294"/>
      <c r="D47" s="201"/>
      <c r="E47" s="147"/>
      <c r="F47" s="148" t="str">
        <f t="shared" ca="1" si="2"/>
        <v/>
      </c>
      <c r="G47" s="149"/>
      <c r="H47" s="208"/>
      <c r="I47" s="208"/>
      <c r="J47" s="151">
        <f t="shared" si="1"/>
        <v>0</v>
      </c>
      <c r="K47" s="209"/>
      <c r="L47" s="208"/>
      <c r="M47" s="150"/>
      <c r="N47" s="152" t="str">
        <f>IFERROR(INDEX(LIB!S:S,MATCH(J47,LIB!R:R,0)),"")</f>
        <v/>
      </c>
    </row>
    <row r="48" spans="1:17" ht="17.100000000000001">
      <c r="A48" s="124"/>
      <c r="B48" s="294"/>
      <c r="D48" s="201"/>
      <c r="E48" s="147"/>
      <c r="F48" s="148" t="str">
        <f t="shared" ca="1" si="2"/>
        <v/>
      </c>
      <c r="G48" s="149"/>
      <c r="H48" s="208"/>
      <c r="I48" s="208"/>
      <c r="J48" s="151">
        <f t="shared" si="1"/>
        <v>0</v>
      </c>
      <c r="K48" s="209"/>
      <c r="L48" s="208"/>
      <c r="M48" s="150"/>
      <c r="N48" s="152" t="str">
        <f>IFERROR(INDEX(LIB!S:S,MATCH(J48,LIB!R:R,0)),"")</f>
        <v/>
      </c>
    </row>
    <row r="49" spans="1:28" ht="17.100000000000001">
      <c r="A49" s="124"/>
      <c r="B49" s="294"/>
      <c r="D49" s="201"/>
      <c r="E49" s="147"/>
      <c r="F49" s="148" t="str">
        <f t="shared" ca="1" si="2"/>
        <v/>
      </c>
      <c r="G49" s="149"/>
      <c r="H49" s="208"/>
      <c r="I49" s="208"/>
      <c r="J49" s="151">
        <f t="shared" si="1"/>
        <v>0</v>
      </c>
      <c r="K49" s="209"/>
      <c r="L49" s="208"/>
      <c r="M49" s="150"/>
      <c r="N49" s="152" t="str">
        <f>IFERROR(INDEX(LIB!S:S,MATCH(J49,LIB!R:R,0)),"")</f>
        <v/>
      </c>
    </row>
    <row r="50" spans="1:28" ht="17.100000000000001">
      <c r="A50" s="124"/>
      <c r="B50" s="294"/>
      <c r="D50" s="201"/>
      <c r="E50" s="147"/>
      <c r="F50" s="148" t="str">
        <f t="shared" ca="1" si="2"/>
        <v/>
      </c>
      <c r="G50" s="149"/>
      <c r="H50" s="208"/>
      <c r="I50" s="208"/>
      <c r="J50" s="151">
        <f t="shared" si="1"/>
        <v>0</v>
      </c>
      <c r="K50" s="209"/>
      <c r="L50" s="208"/>
      <c r="M50" s="150"/>
      <c r="N50" s="152" t="str">
        <f>IFERROR(INDEX(LIB!S:S,MATCH(J50,LIB!R:R,0)),"")</f>
        <v/>
      </c>
    </row>
    <row r="51" spans="1:28" ht="17.100000000000001">
      <c r="A51" s="124"/>
      <c r="B51" s="294"/>
      <c r="D51" s="201"/>
      <c r="E51" s="147"/>
      <c r="F51" s="148" t="str">
        <f t="shared" ca="1" si="2"/>
        <v/>
      </c>
      <c r="G51" s="149"/>
      <c r="H51" s="208"/>
      <c r="I51" s="208"/>
      <c r="J51" s="151">
        <f t="shared" si="1"/>
        <v>0</v>
      </c>
      <c r="K51" s="209"/>
      <c r="L51" s="208"/>
      <c r="M51" s="150"/>
      <c r="N51" s="152" t="str">
        <f>IFERROR(INDEX(LIB!S:S,MATCH(J51,LIB!R:R,0)),"")</f>
        <v/>
      </c>
    </row>
    <row r="52" spans="1:28" ht="17.100000000000001">
      <c r="A52" s="124"/>
      <c r="B52" s="294"/>
      <c r="D52" s="201"/>
      <c r="E52" s="147"/>
      <c r="F52" s="148" t="str">
        <f t="shared" ca="1" si="2"/>
        <v/>
      </c>
      <c r="G52" s="149"/>
      <c r="H52" s="208"/>
      <c r="I52" s="208"/>
      <c r="J52" s="151">
        <f t="shared" si="1"/>
        <v>0</v>
      </c>
      <c r="K52" s="209"/>
      <c r="L52" s="208"/>
      <c r="M52" s="150"/>
      <c r="N52" s="152" t="str">
        <f>IFERROR(INDEX(LIB!S:S,MATCH(J52,LIB!R:R,0)),"")</f>
        <v/>
      </c>
    </row>
    <row r="53" spans="1:28" ht="17.100000000000001">
      <c r="A53" s="124"/>
      <c r="B53" s="294"/>
      <c r="D53" s="201"/>
      <c r="E53" s="147"/>
      <c r="F53" s="148" t="str">
        <f t="shared" ca="1" si="2"/>
        <v/>
      </c>
      <c r="G53" s="149"/>
      <c r="H53" s="208"/>
      <c r="I53" s="208"/>
      <c r="J53" s="151">
        <f t="shared" si="1"/>
        <v>0</v>
      </c>
      <c r="K53" s="209"/>
      <c r="L53" s="208"/>
      <c r="M53" s="150"/>
      <c r="N53" s="152" t="str">
        <f>IFERROR(INDEX(LIB!S:S,MATCH(J53,LIB!R:R,0)),"")</f>
        <v/>
      </c>
    </row>
    <row r="54" spans="1:28" ht="17.100000000000001">
      <c r="A54" s="124"/>
      <c r="B54" s="294"/>
      <c r="D54" s="201"/>
      <c r="E54" s="147"/>
      <c r="F54" s="148" t="str">
        <f t="shared" ca="1" si="2"/>
        <v/>
      </c>
      <c r="G54" s="149"/>
      <c r="H54" s="208"/>
      <c r="I54" s="208"/>
      <c r="J54" s="151">
        <f t="shared" si="1"/>
        <v>0</v>
      </c>
      <c r="K54" s="209"/>
      <c r="L54" s="208"/>
      <c r="M54" s="150"/>
      <c r="N54" s="152" t="str">
        <f>IFERROR(INDEX(LIB!S:S,MATCH(J54,LIB!R:R,0)),"")</f>
        <v/>
      </c>
    </row>
    <row r="55" spans="1:28" ht="17.100000000000001">
      <c r="A55" s="124"/>
      <c r="B55" s="294"/>
      <c r="D55" s="201"/>
      <c r="E55" s="147"/>
      <c r="F55" s="148" t="str">
        <f t="shared" ca="1" si="2"/>
        <v/>
      </c>
      <c r="G55" s="149"/>
      <c r="H55" s="208"/>
      <c r="I55" s="208"/>
      <c r="J55" s="151">
        <f t="shared" si="1"/>
        <v>0</v>
      </c>
      <c r="K55" s="209"/>
      <c r="L55" s="208"/>
      <c r="M55" s="150"/>
      <c r="N55" s="152" t="str">
        <f>IFERROR(INDEX(LIB!S:S,MATCH(J55,LIB!R:R,0)),"")</f>
        <v/>
      </c>
    </row>
    <row r="56" spans="1:28" ht="17.100000000000001">
      <c r="A56" s="124"/>
      <c r="B56" s="294"/>
      <c r="D56" s="201"/>
      <c r="E56" s="147"/>
      <c r="F56" s="148" t="str">
        <f t="shared" ca="1" si="2"/>
        <v/>
      </c>
      <c r="G56" s="149"/>
      <c r="H56" s="208"/>
      <c r="I56" s="208"/>
      <c r="J56" s="151">
        <f t="shared" si="1"/>
        <v>0</v>
      </c>
      <c r="K56" s="209"/>
      <c r="L56" s="208"/>
      <c r="M56" s="150"/>
      <c r="N56" s="152" t="str">
        <f>IFERROR(INDEX(LIB!S:S,MATCH(J56,LIB!R:R,0)),"")</f>
        <v/>
      </c>
    </row>
    <row r="57" spans="1:28" ht="17.100000000000001">
      <c r="A57" s="124"/>
      <c r="B57" s="294"/>
      <c r="D57" s="201"/>
      <c r="E57" s="147"/>
      <c r="F57" s="148" t="str">
        <f t="shared" ca="1" si="2"/>
        <v/>
      </c>
      <c r="G57" s="149"/>
      <c r="H57" s="208"/>
      <c r="I57" s="208"/>
      <c r="J57" s="151">
        <f t="shared" si="1"/>
        <v>0</v>
      </c>
      <c r="K57" s="209"/>
      <c r="L57" s="208"/>
      <c r="M57" s="150"/>
      <c r="N57" s="152" t="str">
        <f>IFERROR(INDEX(LIB!S:S,MATCH(J57,LIB!R:R,0)),"")</f>
        <v/>
      </c>
    </row>
    <row r="58" spans="1:28" ht="17.100000000000001">
      <c r="A58" s="124"/>
      <c r="B58" s="294"/>
      <c r="D58" s="201"/>
      <c r="E58" s="147"/>
      <c r="F58" s="148" t="str">
        <f t="shared" ca="1" si="2"/>
        <v/>
      </c>
      <c r="G58" s="149"/>
      <c r="H58" s="208"/>
      <c r="I58" s="208"/>
      <c r="J58" s="151">
        <f t="shared" si="1"/>
        <v>0</v>
      </c>
      <c r="K58" s="209"/>
      <c r="L58" s="208"/>
      <c r="M58" s="150"/>
      <c r="N58" s="152" t="str">
        <f>IFERROR(INDEX(LIB!S:S,MATCH(J58,LIB!R:R,0)),"")</f>
        <v/>
      </c>
    </row>
    <row r="59" spans="1:28" ht="17.100000000000001">
      <c r="A59" s="124"/>
      <c r="B59" s="294"/>
      <c r="D59" s="201"/>
      <c r="E59" s="147"/>
      <c r="F59" s="148"/>
      <c r="G59" s="149"/>
      <c r="H59" s="208"/>
      <c r="I59" s="208"/>
      <c r="J59" s="151">
        <f t="shared" si="1"/>
        <v>0</v>
      </c>
      <c r="K59" s="209"/>
      <c r="L59" s="208"/>
      <c r="M59" s="150"/>
      <c r="N59" s="152" t="str">
        <f>IFERROR(INDEX(LIB!S:S,MATCH(J59,LIB!R:R,0)),"")</f>
        <v/>
      </c>
    </row>
    <row r="60" spans="1:28" ht="17.100000000000001">
      <c r="A60" s="124"/>
      <c r="B60" s="294"/>
      <c r="D60" s="201" t="s">
        <v>109</v>
      </c>
      <c r="E60" s="147"/>
      <c r="F60" s="148"/>
      <c r="G60" s="149"/>
      <c r="H60" s="208"/>
      <c r="I60" s="208"/>
      <c r="J60" s="151">
        <f t="shared" si="1"/>
        <v>0</v>
      </c>
      <c r="K60" s="209"/>
      <c r="L60" s="208"/>
      <c r="M60" s="150"/>
      <c r="N60" s="152" t="str">
        <f>IFERROR(INDEX(LIB!S:S,MATCH(J60,LIB!R:R,0)),"")</f>
        <v/>
      </c>
    </row>
    <row r="61" spans="1:28" ht="17.100000000000001">
      <c r="A61" s="124"/>
      <c r="B61" s="294"/>
      <c r="D61" s="201" t="s">
        <v>109</v>
      </c>
      <c r="E61" s="147"/>
      <c r="F61" s="148"/>
      <c r="G61" s="149"/>
      <c r="H61" s="208"/>
      <c r="I61" s="208"/>
      <c r="J61" s="151">
        <f t="shared" si="1"/>
        <v>0</v>
      </c>
      <c r="K61" s="209"/>
      <c r="L61" s="208"/>
      <c r="M61" s="150"/>
      <c r="N61" s="152" t="str">
        <f>IFERROR(INDEX(LIB!S:S,MATCH(J61,LIB!R:R,0)),"")</f>
        <v/>
      </c>
    </row>
    <row r="62" spans="1:28" ht="14.45" customHeight="1">
      <c r="A62" s="124"/>
      <c r="B62" s="294"/>
      <c r="D62" s="201"/>
      <c r="E62" s="147"/>
      <c r="F62" s="148"/>
      <c r="G62" s="149"/>
      <c r="H62" s="208"/>
      <c r="I62" s="208"/>
      <c r="J62" s="151">
        <f t="shared" si="1"/>
        <v>0</v>
      </c>
      <c r="K62" s="209"/>
      <c r="L62" s="208"/>
      <c r="M62" s="150"/>
      <c r="N62" s="152" t="str">
        <f>IFERROR(INDEX(LIB!S:S,MATCH(J62,LIB!R:R,0)),"")</f>
        <v/>
      </c>
    </row>
    <row r="63" spans="1:28" ht="14.45" customHeight="1" thickBot="1">
      <c r="A63" s="124"/>
      <c r="B63" s="295"/>
      <c r="D63" s="202"/>
      <c r="E63" s="159"/>
      <c r="F63" s="160"/>
      <c r="G63" s="161"/>
      <c r="H63" s="210"/>
      <c r="I63" s="210"/>
      <c r="J63" s="163">
        <f t="shared" si="1"/>
        <v>0</v>
      </c>
      <c r="K63" s="211"/>
      <c r="L63" s="210"/>
      <c r="M63" s="162"/>
      <c r="N63" s="164" t="str">
        <f>IFERROR(INDEX(LIB!S:S,MATCH(J63,LIB!R:R,0)),"")</f>
        <v/>
      </c>
    </row>
    <row r="64" spans="1:28" ht="14.45" customHeight="1" thickBot="1">
      <c r="A64" s="124"/>
      <c r="B64" s="193"/>
      <c r="C64" s="193"/>
      <c r="D64" s="193"/>
      <c r="E64" s="193"/>
      <c r="F64" s="193"/>
      <c r="G64" s="193"/>
      <c r="H64" s="124"/>
      <c r="I64" s="124"/>
      <c r="J64" s="124"/>
      <c r="K64" s="124"/>
      <c r="L64" s="124"/>
      <c r="M64" s="124"/>
      <c r="N64" s="124"/>
      <c r="O64" s="124"/>
      <c r="P64" s="124"/>
      <c r="Q64" s="124"/>
      <c r="R64" s="124"/>
      <c r="S64" s="124"/>
      <c r="T64" s="124"/>
      <c r="U64" s="124"/>
      <c r="V64" s="124"/>
      <c r="W64" s="124"/>
      <c r="X64" s="124"/>
      <c r="Y64" s="124"/>
      <c r="Z64" s="124"/>
      <c r="AA64" s="124"/>
      <c r="AB64" s="124"/>
    </row>
    <row r="65" spans="1:28" ht="21.95" thickBot="1">
      <c r="A65" s="124"/>
      <c r="B65" s="194" t="s">
        <v>151</v>
      </c>
      <c r="D65" s="189">
        <f>COUNTA(D44:D63)/COUNTA(D6:D63)</f>
        <v>8.3333333333333329E-2</v>
      </c>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row>
    <row r="66" spans="1:28" ht="21.95" thickBot="1">
      <c r="A66" s="124"/>
      <c r="B66" s="195" t="s">
        <v>152</v>
      </c>
      <c r="D66" s="190">
        <f>COUNTIFS(N6:N63,"PIPELINE")/COUNTIFS(J6:J63,"&gt;"&amp;0)</f>
        <v>0.22727272727272727</v>
      </c>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row>
    <row r="67" spans="1:28" ht="21">
      <c r="A67" s="124"/>
      <c r="B67" s="196" t="s">
        <v>153</v>
      </c>
      <c r="C67" s="124"/>
      <c r="D67" s="191">
        <f ca="1">AVERAGE(F6:F63)</f>
        <v>700.90322580645159</v>
      </c>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row>
    <row r="68" spans="1:28" ht="21.95" thickBot="1">
      <c r="A68" s="124"/>
      <c r="B68" s="197" t="s">
        <v>154</v>
      </c>
      <c r="C68" s="124"/>
      <c r="D68" s="192">
        <f>COUNTA(D6:D63)</f>
        <v>24</v>
      </c>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row>
    <row r="69" spans="1:28" ht="17.100000000000001" thickBot="1">
      <c r="A69" s="124"/>
      <c r="B69" s="193"/>
      <c r="C69" s="124"/>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row>
    <row r="70" spans="1:28" ht="28.5" customHeight="1" thickBot="1">
      <c r="A70" s="124"/>
      <c r="B70" s="308" t="s">
        <v>155</v>
      </c>
      <c r="C70" s="124"/>
      <c r="D70" s="310" t="s">
        <v>156</v>
      </c>
      <c r="E70" s="311"/>
      <c r="F70" s="311"/>
      <c r="G70" s="311"/>
      <c r="H70" s="311"/>
      <c r="I70" s="312"/>
      <c r="J70" s="310" t="s">
        <v>157</v>
      </c>
      <c r="K70" s="311"/>
      <c r="L70" s="311"/>
      <c r="M70" s="311"/>
      <c r="N70" s="312"/>
    </row>
    <row r="71" spans="1:28" ht="33" thickBot="1">
      <c r="A71" s="124"/>
      <c r="B71" s="309"/>
      <c r="C71" s="124"/>
      <c r="D71" s="313">
        <f>4*(COUNTIFS(G:G,$S$4)*$P$4)+4*(COUNTIFS(G:G,$S$3)*$R$4)+4*(COUNTIFS(G:G,$S$5)*$Q$4)</f>
        <v>1220</v>
      </c>
      <c r="E71" s="314"/>
      <c r="F71" s="314"/>
      <c r="G71" s="314"/>
      <c r="H71" s="314"/>
      <c r="I71" s="315"/>
      <c r="J71" s="316">
        <v>280</v>
      </c>
      <c r="K71" s="317"/>
      <c r="L71" s="317"/>
      <c r="M71" s="317"/>
      <c r="N71" s="318"/>
    </row>
    <row r="72" spans="1:28" ht="33" thickBot="1">
      <c r="A72" s="124"/>
      <c r="B72" s="198" t="s">
        <v>158</v>
      </c>
      <c r="C72" s="124"/>
      <c r="D72" s="319">
        <v>1990</v>
      </c>
      <c r="E72" s="320"/>
      <c r="F72" s="320"/>
      <c r="G72" s="320"/>
      <c r="H72" s="320"/>
      <c r="I72" s="321"/>
      <c r="J72" s="322">
        <v>1200</v>
      </c>
      <c r="K72" s="320"/>
      <c r="L72" s="320"/>
      <c r="M72" s="320"/>
      <c r="N72" s="323"/>
    </row>
    <row r="73" spans="1:28" ht="35.1" thickBot="1">
      <c r="A73" s="124"/>
      <c r="B73" s="198" t="s">
        <v>159</v>
      </c>
      <c r="C73" s="124"/>
      <c r="D73" s="324">
        <f>D71-D72</f>
        <v>-770</v>
      </c>
      <c r="E73" s="325"/>
      <c r="F73" s="325"/>
      <c r="G73" s="325"/>
      <c r="H73" s="325"/>
      <c r="I73" s="326"/>
      <c r="J73" s="327">
        <f>J71-J72</f>
        <v>-920</v>
      </c>
      <c r="K73" s="325"/>
      <c r="L73" s="325"/>
      <c r="M73" s="325"/>
      <c r="N73" s="328"/>
    </row>
    <row r="74" spans="1:28">
      <c r="A74" s="124"/>
      <c r="B74" s="329" t="s">
        <v>160</v>
      </c>
      <c r="C74" s="124"/>
      <c r="D74" s="331">
        <f>D73/(P4*4)</f>
        <v>-5.5</v>
      </c>
      <c r="E74" s="332"/>
      <c r="F74" s="332"/>
      <c r="G74" s="332"/>
      <c r="H74" s="332"/>
      <c r="I74" s="332"/>
      <c r="J74" s="332">
        <f>J73/(P4*4)</f>
        <v>-6.5714285714285712</v>
      </c>
      <c r="K74" s="332"/>
      <c r="L74" s="332"/>
      <c r="M74" s="332"/>
      <c r="N74" s="335"/>
    </row>
    <row r="75" spans="1:28" ht="17.100000000000001" thickBot="1">
      <c r="A75" s="124"/>
      <c r="B75" s="330"/>
      <c r="C75" s="124"/>
      <c r="D75" s="333"/>
      <c r="E75" s="334"/>
      <c r="F75" s="334"/>
      <c r="G75" s="334"/>
      <c r="H75" s="334"/>
      <c r="I75" s="334"/>
      <c r="J75" s="334"/>
      <c r="K75" s="334"/>
      <c r="L75" s="334"/>
      <c r="M75" s="334"/>
      <c r="N75" s="336"/>
    </row>
    <row r="76" spans="1:28">
      <c r="A76" s="124"/>
      <c r="B76" s="193"/>
      <c r="C76" s="124"/>
      <c r="D76" s="124"/>
      <c r="E76" s="124"/>
      <c r="F76" s="124"/>
      <c r="G76" s="124"/>
      <c r="H76" s="124"/>
      <c r="I76" s="124"/>
      <c r="J76" s="127"/>
      <c r="K76" s="124"/>
      <c r="L76" s="124"/>
      <c r="M76" s="124"/>
      <c r="N76" s="124"/>
    </row>
    <row r="77" spans="1:28">
      <c r="A77" s="124"/>
      <c r="B77" s="193"/>
      <c r="C77" s="124"/>
      <c r="D77" s="124"/>
      <c r="E77" s="124"/>
      <c r="F77" s="124"/>
      <c r="G77" s="124"/>
      <c r="H77" s="124"/>
      <c r="I77" s="124"/>
      <c r="J77" s="127"/>
      <c r="K77" s="124"/>
      <c r="L77" s="124"/>
      <c r="M77" s="124"/>
      <c r="N77" s="124"/>
    </row>
    <row r="78" spans="1:28">
      <c r="A78" s="124"/>
      <c r="B78" s="193"/>
      <c r="C78" s="124"/>
      <c r="D78" s="124"/>
      <c r="E78" s="124"/>
      <c r="F78" s="124"/>
      <c r="G78" s="124"/>
      <c r="H78" s="124"/>
      <c r="I78" s="124"/>
      <c r="J78" s="127"/>
      <c r="K78" s="124"/>
      <c r="L78" s="124"/>
      <c r="M78" s="124"/>
      <c r="N78" s="124"/>
    </row>
    <row r="79" spans="1:28" hidden="1">
      <c r="A79" s="124"/>
      <c r="B79" s="193"/>
      <c r="C79" s="124"/>
      <c r="D79" s="124"/>
      <c r="E79" s="124"/>
      <c r="F79" s="124"/>
      <c r="G79" s="124"/>
      <c r="H79" s="124"/>
      <c r="I79" s="124"/>
      <c r="J79" s="127"/>
      <c r="K79" s="124"/>
      <c r="L79" s="124"/>
      <c r="M79" s="124"/>
      <c r="N79" s="124"/>
    </row>
    <row r="80" spans="1:28" hidden="1">
      <c r="A80" s="124"/>
      <c r="B80" s="193"/>
      <c r="C80" s="124"/>
      <c r="D80" s="124" t="s">
        <v>161</v>
      </c>
      <c r="E80" s="124">
        <f>COUNTIF(D6:D10,"&lt;&gt;")</f>
        <v>5</v>
      </c>
      <c r="F80" s="124"/>
      <c r="G80" s="124"/>
      <c r="H80" s="124"/>
      <c r="I80" s="124"/>
      <c r="J80" s="127"/>
      <c r="K80" s="124"/>
      <c r="L80" s="124"/>
      <c r="M80" s="124"/>
      <c r="N80" s="124"/>
    </row>
    <row r="81" spans="1:14" hidden="1">
      <c r="A81" s="124"/>
      <c r="B81" s="193"/>
      <c r="C81" s="124"/>
      <c r="D81" s="124" t="s">
        <v>162</v>
      </c>
      <c r="E81" s="124">
        <f>COUNTIF(D11:D18,"&lt;&gt;")</f>
        <v>8</v>
      </c>
      <c r="F81" s="124"/>
      <c r="G81" s="124"/>
      <c r="H81" s="124"/>
      <c r="I81" s="124"/>
      <c r="J81" s="127"/>
      <c r="K81" s="124"/>
      <c r="L81" s="124"/>
      <c r="M81" s="124"/>
      <c r="N81" s="124"/>
    </row>
    <row r="82" spans="1:14" hidden="1">
      <c r="A82" s="124"/>
      <c r="B82" s="193"/>
      <c r="C82" s="124"/>
      <c r="D82" s="124" t="s">
        <v>163</v>
      </c>
      <c r="E82" s="124">
        <f>COUNTIF(D19:D24,"&lt;&gt;")</f>
        <v>6</v>
      </c>
      <c r="F82" s="124"/>
      <c r="G82" s="124"/>
      <c r="H82" s="124"/>
      <c r="I82" s="124"/>
      <c r="J82" s="127"/>
      <c r="K82" s="124"/>
      <c r="L82" s="124"/>
      <c r="M82" s="124"/>
      <c r="N82" s="124"/>
    </row>
    <row r="83" spans="1:14" hidden="1">
      <c r="A83" s="124"/>
      <c r="B83" s="193"/>
      <c r="C83" s="124"/>
      <c r="D83" s="124" t="s">
        <v>164</v>
      </c>
      <c r="E83" s="124">
        <f>COUNTIF(D25:D37,"&lt;&gt;")</f>
        <v>3</v>
      </c>
      <c r="F83" s="124"/>
      <c r="G83" s="124"/>
      <c r="H83" s="124"/>
      <c r="I83" s="124"/>
      <c r="J83" s="127"/>
      <c r="K83" s="124"/>
      <c r="L83" s="124"/>
      <c r="M83" s="124"/>
      <c r="N83" s="124"/>
    </row>
    <row r="84" spans="1:14" hidden="1">
      <c r="A84" s="124"/>
      <c r="B84" s="193"/>
      <c r="C84" s="124"/>
      <c r="D84" s="124" t="s">
        <v>165</v>
      </c>
      <c r="E84" s="124">
        <f>COUNTIF(D38:D63,"&lt;&gt;")</f>
        <v>2</v>
      </c>
      <c r="F84" s="124"/>
      <c r="G84" s="124"/>
      <c r="H84" s="124"/>
      <c r="I84" s="124"/>
      <c r="J84" s="127"/>
      <c r="K84" s="124"/>
      <c r="L84" s="124"/>
      <c r="M84" s="124"/>
      <c r="N84" s="124"/>
    </row>
    <row r="85" spans="1:14" hidden="1">
      <c r="A85" s="124"/>
      <c r="B85" s="193"/>
      <c r="C85" s="124"/>
      <c r="D85" s="124"/>
      <c r="E85" s="124"/>
      <c r="F85" s="124"/>
      <c r="G85" s="124"/>
      <c r="H85" s="124"/>
      <c r="I85" s="124"/>
      <c r="J85" s="127"/>
      <c r="K85" s="124"/>
      <c r="L85" s="124"/>
      <c r="M85" s="124"/>
      <c r="N85" s="124"/>
    </row>
    <row r="86" spans="1:14" hidden="1">
      <c r="A86" s="124"/>
      <c r="B86" s="193"/>
      <c r="C86" s="124"/>
      <c r="D86" s="124"/>
      <c r="E86" s="124"/>
      <c r="F86" s="124"/>
      <c r="G86" s="124"/>
      <c r="H86" s="124"/>
      <c r="I86" s="124"/>
      <c r="J86" s="127"/>
      <c r="K86" s="124"/>
      <c r="L86" s="124"/>
      <c r="M86" s="124"/>
      <c r="N86" s="124"/>
    </row>
    <row r="87" spans="1:14" hidden="1">
      <c r="A87" s="124"/>
      <c r="B87" s="193"/>
      <c r="C87" s="124"/>
      <c r="D87" s="124"/>
      <c r="E87" s="124"/>
      <c r="F87" s="124"/>
      <c r="G87" s="124"/>
      <c r="H87" s="124"/>
      <c r="I87" s="124"/>
      <c r="J87" s="127"/>
      <c r="K87" s="124"/>
      <c r="L87" s="124"/>
      <c r="M87" s="124"/>
      <c r="N87" s="124"/>
    </row>
    <row r="88" spans="1:14">
      <c r="A88" s="124"/>
      <c r="B88" s="193"/>
      <c r="C88" s="124"/>
      <c r="D88" s="124"/>
      <c r="E88" s="124"/>
      <c r="F88" s="124"/>
      <c r="G88" s="124"/>
      <c r="H88" s="124"/>
      <c r="I88" s="124"/>
      <c r="J88" s="127"/>
      <c r="K88" s="124"/>
      <c r="L88" s="124"/>
      <c r="M88" s="124"/>
      <c r="N88" s="124"/>
    </row>
    <row r="89" spans="1:14">
      <c r="A89" s="124"/>
      <c r="B89" s="193"/>
      <c r="C89" s="124"/>
      <c r="D89" s="124"/>
      <c r="E89" s="124"/>
      <c r="F89" s="124"/>
      <c r="G89" s="124"/>
      <c r="H89" s="124"/>
      <c r="I89" s="124"/>
      <c r="J89" s="127"/>
      <c r="K89" s="124"/>
      <c r="L89" s="124"/>
      <c r="M89" s="124"/>
      <c r="N89" s="124"/>
    </row>
    <row r="90" spans="1:14">
      <c r="A90" s="124"/>
      <c r="B90" s="193"/>
      <c r="C90" s="124"/>
      <c r="D90" s="124"/>
      <c r="E90" s="124"/>
      <c r="F90" s="124"/>
      <c r="G90" s="124"/>
      <c r="H90" s="124"/>
      <c r="I90" s="124"/>
      <c r="J90" s="127"/>
      <c r="K90" s="124"/>
      <c r="L90" s="124"/>
      <c r="M90" s="124"/>
      <c r="N90" s="124"/>
    </row>
    <row r="91" spans="1:14">
      <c r="A91" s="124"/>
      <c r="B91" s="193"/>
      <c r="C91" s="124"/>
      <c r="D91" s="124"/>
      <c r="E91" s="124"/>
      <c r="F91" s="124"/>
      <c r="G91" s="124"/>
      <c r="H91" s="124"/>
      <c r="I91" s="124"/>
      <c r="J91" s="127"/>
      <c r="K91" s="124"/>
      <c r="L91" s="124"/>
      <c r="M91" s="124"/>
      <c r="N91" s="124"/>
    </row>
    <row r="92" spans="1:14">
      <c r="A92" s="124"/>
      <c r="B92" s="193"/>
      <c r="C92" s="124"/>
      <c r="D92" s="124"/>
      <c r="E92" s="124"/>
      <c r="F92" s="124"/>
      <c r="G92" s="124"/>
      <c r="H92" s="124"/>
      <c r="I92" s="124"/>
      <c r="J92" s="127"/>
      <c r="K92" s="124"/>
      <c r="L92" s="124"/>
      <c r="M92" s="124"/>
      <c r="N92" s="124"/>
    </row>
    <row r="93" spans="1:14">
      <c r="A93" s="124"/>
      <c r="B93" s="193"/>
      <c r="C93" s="124"/>
      <c r="D93" s="124"/>
      <c r="E93" s="124"/>
      <c r="F93" s="124"/>
      <c r="G93" s="124"/>
      <c r="H93" s="124"/>
      <c r="I93" s="124"/>
      <c r="J93" s="127"/>
      <c r="K93" s="124"/>
      <c r="L93" s="124"/>
      <c r="M93" s="124"/>
      <c r="N93" s="124"/>
    </row>
    <row r="94" spans="1:14">
      <c r="A94" s="124"/>
      <c r="B94" s="193"/>
      <c r="C94" s="124"/>
      <c r="D94" s="124"/>
      <c r="E94" s="124"/>
      <c r="F94" s="124"/>
      <c r="G94" s="124"/>
      <c r="H94" s="124"/>
      <c r="I94" s="124"/>
      <c r="J94" s="127"/>
      <c r="K94" s="124"/>
      <c r="L94" s="124"/>
      <c r="M94" s="124"/>
      <c r="N94" s="124"/>
    </row>
    <row r="95" spans="1:14">
      <c r="A95" s="124"/>
      <c r="B95" s="193"/>
      <c r="C95" s="124"/>
      <c r="D95" s="124"/>
      <c r="E95" s="124"/>
      <c r="F95" s="124"/>
      <c r="G95" s="124"/>
      <c r="H95" s="124"/>
      <c r="I95" s="124"/>
      <c r="J95" s="127"/>
      <c r="K95" s="124"/>
      <c r="L95" s="124"/>
      <c r="M95" s="124"/>
      <c r="N95" s="124"/>
    </row>
    <row r="96" spans="1:14">
      <c r="A96" s="124"/>
      <c r="B96" s="193"/>
      <c r="C96" s="124"/>
      <c r="D96" s="124"/>
      <c r="E96" s="124"/>
      <c r="F96" s="124"/>
      <c r="G96" s="124"/>
      <c r="H96" s="124"/>
      <c r="I96" s="124"/>
      <c r="J96" s="127"/>
      <c r="K96" s="124"/>
      <c r="L96" s="124"/>
      <c r="M96" s="124"/>
      <c r="N96" s="124"/>
    </row>
    <row r="97" spans="1:14">
      <c r="A97" s="124"/>
      <c r="B97" s="193"/>
      <c r="C97" s="124"/>
      <c r="D97" s="124"/>
      <c r="E97" s="124"/>
      <c r="F97" s="124"/>
      <c r="G97" s="124"/>
      <c r="H97" s="124"/>
      <c r="I97" s="124"/>
      <c r="J97" s="127"/>
      <c r="K97" s="124"/>
      <c r="L97" s="124"/>
      <c r="M97" s="124"/>
      <c r="N97" s="124"/>
    </row>
    <row r="98" spans="1:14">
      <c r="A98" s="124"/>
      <c r="B98" s="193"/>
      <c r="C98" s="124"/>
      <c r="D98" s="124"/>
      <c r="E98" s="124"/>
      <c r="F98" s="124"/>
      <c r="G98" s="124"/>
      <c r="H98" s="124"/>
      <c r="I98" s="124"/>
      <c r="J98" s="127"/>
      <c r="K98" s="124"/>
      <c r="L98" s="124"/>
      <c r="M98" s="124"/>
      <c r="N98" s="124"/>
    </row>
    <row r="99" spans="1:14">
      <c r="A99" s="124"/>
      <c r="B99" s="193"/>
      <c r="C99" s="124"/>
      <c r="D99" s="124"/>
      <c r="E99" s="124"/>
      <c r="F99" s="124"/>
      <c r="G99" s="124"/>
      <c r="H99" s="124"/>
      <c r="I99" s="124"/>
      <c r="J99" s="127"/>
      <c r="K99" s="124"/>
      <c r="L99" s="124"/>
      <c r="M99" s="124"/>
      <c r="N99" s="124"/>
    </row>
    <row r="100" spans="1:14">
      <c r="A100" s="124"/>
      <c r="B100" s="193"/>
      <c r="C100" s="124"/>
      <c r="D100" s="124"/>
      <c r="E100" s="124"/>
      <c r="F100" s="124"/>
      <c r="G100" s="124"/>
      <c r="H100" s="124"/>
      <c r="I100" s="124"/>
      <c r="J100" s="127"/>
      <c r="K100" s="124"/>
      <c r="L100" s="124"/>
      <c r="M100" s="124"/>
      <c r="N100" s="124"/>
    </row>
    <row r="101" spans="1:14">
      <c r="A101" s="124"/>
      <c r="B101" s="193"/>
      <c r="C101" s="124"/>
      <c r="D101" s="124"/>
      <c r="E101" s="124"/>
      <c r="F101" s="124"/>
      <c r="G101" s="124"/>
      <c r="H101" s="124"/>
      <c r="I101" s="124"/>
      <c r="J101" s="127"/>
      <c r="K101" s="124"/>
      <c r="L101" s="124"/>
      <c r="M101" s="124"/>
      <c r="N101" s="124"/>
    </row>
    <row r="102" spans="1:14">
      <c r="A102" s="124"/>
      <c r="B102" s="193"/>
      <c r="C102" s="124"/>
      <c r="D102" s="124"/>
      <c r="E102" s="124"/>
      <c r="F102" s="124"/>
      <c r="G102" s="124"/>
      <c r="H102" s="124"/>
      <c r="I102" s="124"/>
      <c r="J102" s="127"/>
      <c r="K102" s="124"/>
      <c r="L102" s="124"/>
      <c r="M102" s="124"/>
      <c r="N102" s="124"/>
    </row>
    <row r="103" spans="1:14">
      <c r="A103" s="124"/>
      <c r="B103" s="193"/>
      <c r="C103" s="124"/>
      <c r="D103" s="124"/>
      <c r="E103" s="124"/>
      <c r="F103" s="124"/>
      <c r="G103" s="124"/>
      <c r="H103" s="124"/>
      <c r="I103" s="124"/>
      <c r="J103" s="127"/>
      <c r="K103" s="124"/>
      <c r="L103" s="124"/>
      <c r="M103" s="124"/>
      <c r="N103" s="124"/>
    </row>
    <row r="104" spans="1:14">
      <c r="A104" s="124"/>
      <c r="B104" s="193"/>
      <c r="C104" s="124"/>
      <c r="D104" s="124"/>
      <c r="E104" s="124"/>
      <c r="F104" s="124"/>
      <c r="G104" s="124"/>
      <c r="H104" s="124"/>
      <c r="I104" s="124"/>
      <c r="J104" s="127"/>
      <c r="K104" s="124"/>
      <c r="L104" s="124"/>
      <c r="M104" s="124"/>
      <c r="N104" s="124"/>
    </row>
    <row r="105" spans="1:14">
      <c r="A105" s="124"/>
      <c r="B105" s="193"/>
      <c r="C105" s="124"/>
      <c r="D105" s="124"/>
      <c r="E105" s="124"/>
      <c r="F105" s="124"/>
      <c r="G105" s="124"/>
      <c r="H105" s="124"/>
      <c r="I105" s="124"/>
      <c r="J105" s="127"/>
      <c r="K105" s="124"/>
      <c r="L105" s="124"/>
      <c r="M105" s="124"/>
      <c r="N105" s="124"/>
    </row>
    <row r="106" spans="1:14">
      <c r="A106" s="124"/>
      <c r="B106" s="193"/>
      <c r="C106" s="124"/>
      <c r="D106" s="124"/>
      <c r="E106" s="124"/>
      <c r="F106" s="124"/>
      <c r="G106" s="124"/>
      <c r="H106" s="124"/>
      <c r="I106" s="124"/>
      <c r="J106" s="127"/>
      <c r="K106" s="124"/>
      <c r="L106" s="124"/>
      <c r="M106" s="124"/>
      <c r="N106" s="124"/>
    </row>
    <row r="107" spans="1:14">
      <c r="A107" s="124"/>
      <c r="B107" s="193"/>
      <c r="C107" s="124"/>
      <c r="D107" s="124"/>
      <c r="E107" s="124"/>
      <c r="F107" s="124"/>
      <c r="G107" s="124"/>
      <c r="H107" s="124"/>
      <c r="I107" s="124"/>
      <c r="J107" s="127"/>
      <c r="K107" s="124"/>
      <c r="L107" s="124"/>
      <c r="M107" s="124"/>
      <c r="N107" s="124"/>
    </row>
    <row r="108" spans="1:14">
      <c r="A108" s="124"/>
      <c r="B108" s="193"/>
      <c r="C108" s="124"/>
      <c r="D108" s="124"/>
      <c r="E108" s="124"/>
      <c r="F108" s="124"/>
      <c r="G108" s="124"/>
      <c r="H108" s="124"/>
      <c r="I108" s="124"/>
      <c r="J108" s="127"/>
      <c r="K108" s="124"/>
      <c r="L108" s="124"/>
      <c r="M108" s="124"/>
      <c r="N108" s="124"/>
    </row>
    <row r="109" spans="1:14">
      <c r="A109" s="124"/>
      <c r="B109" s="193"/>
      <c r="C109" s="124"/>
      <c r="D109" s="124"/>
      <c r="E109" s="124"/>
      <c r="F109" s="124"/>
      <c r="G109" s="124"/>
      <c r="H109" s="124"/>
      <c r="I109" s="124"/>
      <c r="J109" s="127"/>
      <c r="K109" s="124"/>
      <c r="L109" s="124"/>
      <c r="M109" s="124"/>
      <c r="N109" s="124"/>
    </row>
    <row r="110" spans="1:14">
      <c r="A110" s="124"/>
      <c r="B110" s="193"/>
      <c r="C110" s="124"/>
      <c r="D110" s="124"/>
      <c r="E110" s="124"/>
      <c r="F110" s="124"/>
      <c r="G110" s="124"/>
      <c r="H110" s="124"/>
      <c r="I110" s="124"/>
      <c r="J110" s="127"/>
      <c r="K110" s="124"/>
      <c r="L110" s="124"/>
      <c r="M110" s="124"/>
      <c r="N110" s="124"/>
    </row>
    <row r="111" spans="1:14">
      <c r="A111" s="124"/>
      <c r="B111" s="193"/>
      <c r="C111" s="124"/>
      <c r="D111" s="124"/>
      <c r="E111" s="124"/>
      <c r="F111" s="124"/>
      <c r="G111" s="124"/>
      <c r="H111" s="124"/>
      <c r="I111" s="124"/>
      <c r="J111" s="127"/>
      <c r="K111" s="124"/>
      <c r="L111" s="124"/>
      <c r="M111" s="124"/>
      <c r="N111" s="124"/>
    </row>
    <row r="112" spans="1:14">
      <c r="A112" s="124"/>
      <c r="B112" s="193"/>
      <c r="C112" s="124"/>
      <c r="D112" s="124"/>
      <c r="E112" s="124"/>
      <c r="F112" s="124"/>
      <c r="G112" s="124"/>
      <c r="H112" s="124"/>
      <c r="I112" s="124"/>
      <c r="J112" s="127"/>
      <c r="K112" s="124"/>
      <c r="L112" s="124"/>
      <c r="M112" s="124"/>
      <c r="N112" s="124"/>
    </row>
    <row r="113" spans="1:14">
      <c r="A113" s="124"/>
      <c r="B113" s="193"/>
      <c r="C113" s="124"/>
      <c r="D113" s="124"/>
      <c r="E113" s="124"/>
      <c r="F113" s="124"/>
      <c r="G113" s="124"/>
      <c r="H113" s="124"/>
      <c r="I113" s="124"/>
      <c r="J113" s="127"/>
      <c r="K113" s="124"/>
      <c r="L113" s="124"/>
      <c r="M113" s="124"/>
      <c r="N113" s="124"/>
    </row>
    <row r="114" spans="1:14">
      <c r="A114" s="124"/>
      <c r="B114" s="193"/>
      <c r="C114" s="124"/>
      <c r="D114" s="124"/>
      <c r="E114" s="124"/>
      <c r="F114" s="124"/>
      <c r="G114" s="124"/>
      <c r="H114" s="124"/>
      <c r="I114" s="124"/>
      <c r="J114" s="127"/>
      <c r="K114" s="124"/>
      <c r="L114" s="124"/>
      <c r="M114" s="124"/>
      <c r="N114" s="124"/>
    </row>
    <row r="115" spans="1:14">
      <c r="A115" s="124"/>
      <c r="B115" s="193"/>
      <c r="C115" s="124"/>
      <c r="D115" s="124"/>
      <c r="E115" s="124"/>
      <c r="F115" s="124"/>
      <c r="G115" s="124"/>
      <c r="H115" s="124"/>
      <c r="I115" s="124"/>
      <c r="J115" s="127"/>
      <c r="K115" s="124"/>
      <c r="L115" s="124"/>
      <c r="M115" s="124"/>
      <c r="N115" s="124"/>
    </row>
    <row r="116" spans="1:14">
      <c r="A116" s="124"/>
      <c r="B116" s="193"/>
      <c r="C116" s="124"/>
      <c r="D116" s="124"/>
      <c r="E116" s="124"/>
      <c r="F116" s="124"/>
      <c r="G116" s="124"/>
      <c r="H116" s="124"/>
      <c r="I116" s="124"/>
      <c r="J116" s="127"/>
      <c r="K116" s="124"/>
      <c r="L116" s="124"/>
      <c r="M116" s="124"/>
      <c r="N116" s="124"/>
    </row>
    <row r="117" spans="1:14">
      <c r="A117" s="124"/>
      <c r="B117" s="193"/>
      <c r="C117" s="124"/>
      <c r="D117" s="124"/>
      <c r="E117" s="124"/>
      <c r="F117" s="124"/>
      <c r="G117" s="124"/>
      <c r="H117" s="124"/>
      <c r="I117" s="124"/>
      <c r="J117" s="127"/>
      <c r="K117" s="124"/>
      <c r="L117" s="124"/>
      <c r="M117" s="124"/>
      <c r="N117" s="124"/>
    </row>
    <row r="118" spans="1:14">
      <c r="A118" s="124"/>
      <c r="B118" s="193"/>
      <c r="C118" s="124"/>
      <c r="D118" s="124"/>
      <c r="E118" s="124"/>
      <c r="F118" s="124"/>
      <c r="G118" s="124"/>
      <c r="H118" s="124"/>
      <c r="I118" s="124"/>
      <c r="J118" s="127"/>
      <c r="K118" s="124"/>
      <c r="L118" s="124"/>
      <c r="M118" s="124"/>
      <c r="N118" s="124"/>
    </row>
    <row r="119" spans="1:14">
      <c r="A119" s="124"/>
      <c r="B119" s="193"/>
      <c r="C119" s="124"/>
      <c r="D119" s="124"/>
      <c r="E119" s="124"/>
      <c r="F119" s="124"/>
      <c r="G119" s="124"/>
      <c r="H119" s="124"/>
      <c r="I119" s="124"/>
      <c r="J119" s="127"/>
      <c r="K119" s="124"/>
      <c r="L119" s="124"/>
      <c r="M119" s="124"/>
      <c r="N119" s="124"/>
    </row>
    <row r="120" spans="1:14">
      <c r="A120" s="124"/>
      <c r="B120" s="193"/>
      <c r="C120" s="124"/>
      <c r="D120" s="124"/>
      <c r="E120" s="124"/>
      <c r="F120" s="124"/>
      <c r="G120" s="124"/>
      <c r="H120" s="124"/>
      <c r="I120" s="124"/>
      <c r="J120" s="127"/>
      <c r="K120" s="124"/>
      <c r="L120" s="124"/>
      <c r="M120" s="124"/>
      <c r="N120" s="124"/>
    </row>
    <row r="121" spans="1:14">
      <c r="A121" s="124"/>
      <c r="B121" s="193"/>
      <c r="C121" s="124"/>
      <c r="D121" s="124"/>
      <c r="E121" s="124"/>
      <c r="F121" s="124"/>
      <c r="G121" s="124"/>
      <c r="H121" s="124"/>
      <c r="I121" s="124"/>
      <c r="J121" s="127"/>
      <c r="K121" s="124"/>
      <c r="L121" s="124"/>
      <c r="M121" s="124"/>
      <c r="N121" s="124"/>
    </row>
    <row r="122" spans="1:14">
      <c r="A122" s="124"/>
      <c r="B122" s="193"/>
      <c r="C122" s="124"/>
      <c r="D122" s="124"/>
      <c r="E122" s="124"/>
      <c r="F122" s="124"/>
      <c r="G122" s="124"/>
      <c r="H122" s="124"/>
      <c r="I122" s="124"/>
      <c r="J122" s="127"/>
      <c r="K122" s="124"/>
      <c r="L122" s="124"/>
      <c r="M122" s="124"/>
      <c r="N122" s="124"/>
    </row>
    <row r="123" spans="1:14">
      <c r="A123" s="124"/>
      <c r="B123" s="193"/>
      <c r="C123" s="124"/>
      <c r="D123" s="124"/>
      <c r="E123" s="124"/>
      <c r="F123" s="124"/>
      <c r="G123" s="124"/>
      <c r="H123" s="124"/>
      <c r="I123" s="124"/>
      <c r="J123" s="127"/>
      <c r="K123" s="124"/>
      <c r="L123" s="124"/>
      <c r="M123" s="124"/>
      <c r="N123" s="124"/>
    </row>
    <row r="124" spans="1:14">
      <c r="A124" s="124"/>
      <c r="B124" s="193"/>
      <c r="C124" s="124"/>
      <c r="D124" s="124"/>
      <c r="E124" s="124"/>
      <c r="F124" s="124"/>
      <c r="G124" s="124"/>
      <c r="H124" s="124"/>
      <c r="I124" s="124"/>
      <c r="J124" s="127"/>
      <c r="K124" s="124"/>
      <c r="L124" s="124"/>
      <c r="M124" s="124"/>
      <c r="N124" s="124"/>
    </row>
    <row r="125" spans="1:14">
      <c r="A125" s="124"/>
      <c r="B125" s="193"/>
      <c r="C125" s="124"/>
      <c r="D125" s="124"/>
      <c r="E125" s="124"/>
      <c r="F125" s="124"/>
      <c r="G125" s="124"/>
      <c r="H125" s="124"/>
      <c r="I125" s="124"/>
      <c r="J125" s="127"/>
      <c r="K125" s="124"/>
      <c r="L125" s="124"/>
      <c r="M125" s="124"/>
      <c r="N125" s="124"/>
    </row>
    <row r="126" spans="1:14">
      <c r="A126" s="124"/>
      <c r="B126" s="193"/>
      <c r="C126" s="124"/>
      <c r="D126" s="124"/>
      <c r="E126" s="124"/>
      <c r="F126" s="124"/>
      <c r="G126" s="124"/>
      <c r="H126" s="124"/>
      <c r="I126" s="124"/>
      <c r="J126" s="127"/>
      <c r="K126" s="124"/>
      <c r="L126" s="124"/>
      <c r="M126" s="124"/>
      <c r="N126" s="124"/>
    </row>
    <row r="127" spans="1:14">
      <c r="A127" s="124"/>
      <c r="B127" s="193"/>
      <c r="C127" s="124"/>
      <c r="D127" s="124"/>
      <c r="E127" s="124"/>
      <c r="F127" s="124"/>
      <c r="G127" s="124"/>
      <c r="H127" s="124"/>
      <c r="I127" s="124"/>
      <c r="J127" s="127"/>
      <c r="K127" s="124"/>
      <c r="L127" s="124"/>
      <c r="M127" s="124"/>
      <c r="N127" s="124"/>
    </row>
    <row r="128" spans="1:14">
      <c r="A128" s="124"/>
      <c r="B128" s="193"/>
      <c r="C128" s="124"/>
      <c r="D128" s="124"/>
      <c r="E128" s="124"/>
      <c r="F128" s="124"/>
      <c r="G128" s="124"/>
      <c r="H128" s="124"/>
      <c r="I128" s="124"/>
      <c r="J128" s="127"/>
      <c r="K128" s="124"/>
      <c r="L128" s="124"/>
      <c r="M128" s="124"/>
      <c r="N128" s="124"/>
    </row>
    <row r="129" spans="1:14">
      <c r="A129" s="124"/>
      <c r="B129" s="193"/>
      <c r="C129" s="124"/>
      <c r="D129" s="124"/>
      <c r="E129" s="124"/>
      <c r="F129" s="124"/>
      <c r="G129" s="124"/>
      <c r="H129" s="124"/>
      <c r="I129" s="124"/>
      <c r="J129" s="127"/>
      <c r="K129" s="124"/>
      <c r="L129" s="124"/>
      <c r="M129" s="124"/>
      <c r="N129" s="124"/>
    </row>
    <row r="130" spans="1:14">
      <c r="A130" s="124"/>
      <c r="B130" s="193"/>
      <c r="C130" s="124"/>
      <c r="D130" s="124"/>
      <c r="E130" s="124"/>
      <c r="F130" s="124"/>
      <c r="G130" s="124"/>
      <c r="H130" s="124"/>
      <c r="I130" s="124"/>
      <c r="J130" s="127"/>
      <c r="K130" s="124"/>
      <c r="L130" s="124"/>
      <c r="M130" s="124"/>
      <c r="N130" s="124"/>
    </row>
    <row r="131" spans="1:14">
      <c r="A131" s="124"/>
      <c r="B131" s="193"/>
      <c r="C131" s="124"/>
      <c r="D131" s="124"/>
      <c r="E131" s="124"/>
      <c r="F131" s="124"/>
      <c r="G131" s="124"/>
      <c r="H131" s="124"/>
      <c r="I131" s="124"/>
      <c r="J131" s="127"/>
      <c r="K131" s="124"/>
      <c r="L131" s="124"/>
      <c r="M131" s="124"/>
      <c r="N131" s="124"/>
    </row>
    <row r="132" spans="1:14">
      <c r="A132" s="124"/>
      <c r="B132" s="193"/>
      <c r="C132" s="124"/>
      <c r="D132" s="124"/>
      <c r="E132" s="124"/>
      <c r="F132" s="124"/>
      <c r="G132" s="124"/>
      <c r="H132" s="124"/>
      <c r="I132" s="124"/>
      <c r="J132" s="127"/>
      <c r="K132" s="124"/>
      <c r="L132" s="124"/>
      <c r="M132" s="124"/>
      <c r="N132" s="124"/>
    </row>
  </sheetData>
  <mergeCells count="20">
    <mergeCell ref="D72:I72"/>
    <mergeCell ref="J72:N72"/>
    <mergeCell ref="D73:I73"/>
    <mergeCell ref="J73:N73"/>
    <mergeCell ref="B74:B75"/>
    <mergeCell ref="D74:I75"/>
    <mergeCell ref="J74:N75"/>
    <mergeCell ref="B70:B71"/>
    <mergeCell ref="D70:I70"/>
    <mergeCell ref="J70:N70"/>
    <mergeCell ref="D71:I71"/>
    <mergeCell ref="J71:N71"/>
    <mergeCell ref="B24:B43"/>
    <mergeCell ref="B44:B63"/>
    <mergeCell ref="P24:Q24"/>
    <mergeCell ref="B3:B5"/>
    <mergeCell ref="D3:N4"/>
    <mergeCell ref="B6:B10"/>
    <mergeCell ref="B11:B15"/>
    <mergeCell ref="B16:B23"/>
  </mergeCells>
  <conditionalFormatting sqref="D66">
    <cfRule type="cellIs" dxfId="20" priority="23" operator="greaterThan">
      <formula>0.2</formula>
    </cfRule>
    <cfRule type="cellIs" dxfId="19" priority="24" operator="lessThan">
      <formula>0.1</formula>
    </cfRule>
    <cfRule type="cellIs" dxfId="18" priority="25" stopIfTrue="1" operator="between">
      <formula>0.1</formula>
      <formula>0.2</formula>
    </cfRule>
  </conditionalFormatting>
  <conditionalFormatting sqref="D73">
    <cfRule type="colorScale" priority="7">
      <colorScale>
        <cfvo type="num" val="-1"/>
        <cfvo type="num" val="0"/>
        <color rgb="FFFD7A78"/>
        <color rgb="FFAECDBD"/>
      </colorScale>
    </cfRule>
  </conditionalFormatting>
  <conditionalFormatting sqref="F6:F63">
    <cfRule type="colorScale" priority="8">
      <colorScale>
        <cfvo type="num" val="0"/>
        <cfvo type="num" val="7"/>
        <cfvo type="num" val="13"/>
        <color rgb="FFFF0000"/>
        <color theme="7" tint="0.39997558519241921"/>
        <color theme="9" tint="0.39997558519241921"/>
      </colorScale>
    </cfRule>
  </conditionalFormatting>
  <conditionalFormatting sqref="J73">
    <cfRule type="colorScale" priority="6">
      <colorScale>
        <cfvo type="num" val="-1"/>
        <cfvo type="num" val="0"/>
        <color rgb="FFFD7A78"/>
        <color rgb="FFAECDBD"/>
      </colorScale>
    </cfRule>
  </conditionalFormatting>
  <conditionalFormatting sqref="J6:K63">
    <cfRule type="cellIs" dxfId="17" priority="19" operator="equal">
      <formula>0</formula>
    </cfRule>
    <cfRule type="cellIs" dxfId="16" priority="20" operator="between">
      <formula>60</formula>
      <formula>100</formula>
    </cfRule>
    <cfRule type="cellIs" dxfId="15" priority="21" operator="between">
      <formula>40</formula>
      <formula>59</formula>
    </cfRule>
    <cfRule type="cellIs" dxfId="14" priority="22" operator="between">
      <formula>0</formula>
      <formula>39</formula>
    </cfRule>
  </conditionalFormatting>
  <conditionalFormatting sqref="N6:N63">
    <cfRule type="containsText" dxfId="13" priority="1" operator="containsText" text="STABLE">
      <formula>NOT(ISERROR(SEARCH("STABLE",N6)))</formula>
    </cfRule>
    <cfRule type="containsText" dxfId="12" priority="2" operator="containsText" text="CRITICAL">
      <formula>NOT(ISERROR(SEARCH("CRITICAL",N6)))</formula>
    </cfRule>
    <cfRule type="containsText" dxfId="11" priority="3" operator="containsText" text="PIPELINE">
      <formula>NOT(ISERROR(SEARCH("PIPELINE",N6)))</formula>
    </cfRule>
    <cfRule type="containsText" dxfId="10" priority="4" operator="containsText" text="PERFOR">
      <formula>NOT(ISERROR(SEARCH("PERFOR",N6)))</formula>
    </cfRule>
  </conditionalFormatting>
  <dataValidations count="2">
    <dataValidation type="whole" allowBlank="1" showInputMessage="1" showErrorMessage="1" sqref="J6:J63" xr:uid="{5710844A-0533-4BCD-A7F3-D6A1154AD838}">
      <formula1>0</formula1>
      <formula2>69</formula2>
    </dataValidation>
    <dataValidation type="list" allowBlank="1" showInputMessage="1" showErrorMessage="1" sqref="G6:G63" xr:uid="{E8AB8D9C-AC43-4B3B-8BCB-B557CC7FB07F}">
      <formula1>$S$3:$S$5</formula1>
    </dataValidation>
  </dataValidations>
  <pageMargins left="0.7" right="0.7" top="0.75" bottom="0.75" header="0.3" footer="0.3"/>
  <ignoredErrors>
    <ignoredError sqref="N6:N9"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0B34B-444D-421C-92D3-43D2078EACA9}">
  <sheetPr>
    <tabColor theme="7" tint="0.79998168889431442"/>
  </sheetPr>
  <dimension ref="B1:H36"/>
  <sheetViews>
    <sheetView showGridLines="0" zoomScale="80" zoomScaleNormal="80" workbookViewId="0">
      <selection activeCell="B31" sqref="B31"/>
    </sheetView>
  </sheetViews>
  <sheetFormatPr defaultColWidth="8.875" defaultRowHeight="15.95"/>
  <cols>
    <col min="2" max="2" width="53" bestFit="1" customWidth="1"/>
    <col min="3" max="3" width="14.125" bestFit="1" customWidth="1"/>
    <col min="4" max="4" width="14.125" customWidth="1"/>
    <col min="5" max="5" width="53" bestFit="1" customWidth="1"/>
    <col min="6" max="6" width="14.125" bestFit="1" customWidth="1"/>
    <col min="7" max="7" width="54" bestFit="1" customWidth="1"/>
    <col min="8" max="8" width="13.125" bestFit="1" customWidth="1"/>
  </cols>
  <sheetData>
    <row r="1" spans="2:8" ht="17.100000000000001" thickBot="1"/>
    <row r="2" spans="2:8" ht="45" customHeight="1" thickBot="1">
      <c r="B2" s="337" t="s">
        <v>166</v>
      </c>
      <c r="C2" s="338"/>
      <c r="D2" s="338"/>
      <c r="E2" s="338"/>
      <c r="F2" s="338"/>
      <c r="G2" s="338"/>
      <c r="H2" s="339"/>
    </row>
    <row r="3" spans="2:8" ht="60.95" customHeight="1">
      <c r="B3" s="340" t="s">
        <v>167</v>
      </c>
      <c r="C3" s="342"/>
      <c r="D3" s="35"/>
      <c r="E3" s="340" t="s">
        <v>168</v>
      </c>
      <c r="F3" s="341"/>
      <c r="G3" s="340" t="s">
        <v>169</v>
      </c>
      <c r="H3" s="342"/>
    </row>
    <row r="4" spans="2:8">
      <c r="B4" s="17" t="s">
        <v>170</v>
      </c>
      <c r="C4" s="25" t="s">
        <v>171</v>
      </c>
      <c r="D4" s="36" t="s">
        <v>172</v>
      </c>
      <c r="E4" s="26" t="s">
        <v>170</v>
      </c>
      <c r="F4" s="27" t="s">
        <v>171</v>
      </c>
      <c r="G4" s="17" t="s">
        <v>170</v>
      </c>
      <c r="H4" s="25" t="s">
        <v>171</v>
      </c>
    </row>
    <row r="5" spans="2:8">
      <c r="B5" s="19"/>
      <c r="C5" s="18"/>
      <c r="D5" s="37"/>
      <c r="E5" s="28"/>
      <c r="F5" s="29"/>
      <c r="G5" s="19"/>
      <c r="H5" s="22"/>
    </row>
    <row r="6" spans="2:8">
      <c r="B6" s="19" t="s">
        <v>173</v>
      </c>
      <c r="C6" s="18" t="s">
        <v>174</v>
      </c>
      <c r="D6" s="37"/>
      <c r="E6" s="28" t="s">
        <v>173</v>
      </c>
      <c r="F6" s="30" t="s">
        <v>175</v>
      </c>
      <c r="G6" s="19" t="s">
        <v>173</v>
      </c>
      <c r="H6" s="18" t="s">
        <v>176</v>
      </c>
    </row>
    <row r="7" spans="2:8">
      <c r="B7" s="19" t="s">
        <v>177</v>
      </c>
      <c r="C7" s="18" t="s">
        <v>174</v>
      </c>
      <c r="D7" s="37"/>
      <c r="E7" s="28" t="s">
        <v>177</v>
      </c>
      <c r="F7" s="30" t="s">
        <v>175</v>
      </c>
      <c r="G7" s="19" t="s">
        <v>177</v>
      </c>
      <c r="H7" s="18" t="s">
        <v>176</v>
      </c>
    </row>
    <row r="8" spans="2:8">
      <c r="B8" s="19" t="s">
        <v>178</v>
      </c>
      <c r="C8" s="18" t="s">
        <v>179</v>
      </c>
      <c r="D8" s="37"/>
      <c r="E8" s="28" t="s">
        <v>178</v>
      </c>
      <c r="F8" s="30" t="s">
        <v>180</v>
      </c>
      <c r="G8" s="19" t="s">
        <v>178</v>
      </c>
      <c r="H8" s="18" t="s">
        <v>181</v>
      </c>
    </row>
    <row r="9" spans="2:8">
      <c r="B9" s="19" t="s">
        <v>182</v>
      </c>
      <c r="C9" s="18" t="s">
        <v>174</v>
      </c>
      <c r="D9" s="37"/>
      <c r="E9" s="28" t="s">
        <v>183</v>
      </c>
      <c r="F9" s="30" t="s">
        <v>175</v>
      </c>
      <c r="G9" s="19" t="s">
        <v>184</v>
      </c>
      <c r="H9" s="18" t="s">
        <v>185</v>
      </c>
    </row>
    <row r="10" spans="2:8">
      <c r="B10" s="19" t="s">
        <v>186</v>
      </c>
      <c r="C10" s="18" t="s">
        <v>187</v>
      </c>
      <c r="D10" s="37"/>
      <c r="E10" s="28" t="s">
        <v>188</v>
      </c>
      <c r="F10" s="30" t="s">
        <v>189</v>
      </c>
      <c r="G10" s="19" t="s">
        <v>190</v>
      </c>
      <c r="H10" s="18" t="s">
        <v>191</v>
      </c>
    </row>
    <row r="11" spans="2:8">
      <c r="B11" s="19" t="s">
        <v>190</v>
      </c>
      <c r="C11" s="18" t="s">
        <v>192</v>
      </c>
      <c r="D11" s="37"/>
      <c r="E11" s="28" t="s">
        <v>190</v>
      </c>
      <c r="F11" s="30" t="s">
        <v>193</v>
      </c>
      <c r="G11" s="19" t="s">
        <v>194</v>
      </c>
      <c r="H11" s="18" t="s">
        <v>195</v>
      </c>
    </row>
    <row r="12" spans="2:8">
      <c r="B12" s="19" t="s">
        <v>196</v>
      </c>
      <c r="C12" s="18" t="s">
        <v>193</v>
      </c>
      <c r="D12" s="37"/>
      <c r="E12" s="28" t="s">
        <v>197</v>
      </c>
      <c r="F12" s="30" t="s">
        <v>198</v>
      </c>
      <c r="G12" s="19" t="s">
        <v>199</v>
      </c>
      <c r="H12" s="18" t="s">
        <v>195</v>
      </c>
    </row>
    <row r="13" spans="2:8">
      <c r="B13" s="19" t="s">
        <v>200</v>
      </c>
      <c r="C13" s="18" t="s">
        <v>201</v>
      </c>
      <c r="D13" s="37"/>
      <c r="E13" s="28" t="s">
        <v>200</v>
      </c>
      <c r="F13" s="30" t="s">
        <v>202</v>
      </c>
      <c r="G13" s="19"/>
      <c r="H13" s="18"/>
    </row>
    <row r="14" spans="2:8">
      <c r="B14" s="19" t="s">
        <v>199</v>
      </c>
      <c r="C14" s="18" t="s">
        <v>203</v>
      </c>
      <c r="D14" s="37"/>
      <c r="E14" s="28" t="s">
        <v>199</v>
      </c>
      <c r="F14" s="30" t="s">
        <v>202</v>
      </c>
      <c r="G14" s="19"/>
      <c r="H14" s="18"/>
    </row>
    <row r="15" spans="2:8">
      <c r="B15" s="19" t="s">
        <v>204</v>
      </c>
      <c r="C15" s="18" t="s">
        <v>187</v>
      </c>
      <c r="D15" s="37"/>
      <c r="E15" s="28" t="s">
        <v>204</v>
      </c>
      <c r="F15" s="30" t="s">
        <v>189</v>
      </c>
      <c r="G15" s="19" t="s">
        <v>204</v>
      </c>
      <c r="H15" s="18" t="s">
        <v>191</v>
      </c>
    </row>
    <row r="16" spans="2:8">
      <c r="B16" s="19" t="s">
        <v>205</v>
      </c>
      <c r="C16" s="18" t="s">
        <v>187</v>
      </c>
      <c r="D16" s="37"/>
      <c r="E16" s="28" t="s">
        <v>205</v>
      </c>
      <c r="F16" s="30" t="s">
        <v>189</v>
      </c>
      <c r="G16" s="19" t="s">
        <v>205</v>
      </c>
      <c r="H16" s="18" t="s">
        <v>191</v>
      </c>
    </row>
    <row r="17" spans="2:8">
      <c r="B17" s="19" t="s">
        <v>206</v>
      </c>
      <c r="C17" s="18" t="s">
        <v>187</v>
      </c>
      <c r="D17" s="37"/>
      <c r="E17" s="28" t="s">
        <v>206</v>
      </c>
      <c r="F17" s="30" t="s">
        <v>189</v>
      </c>
      <c r="G17" s="19" t="s">
        <v>206</v>
      </c>
      <c r="H17" s="18" t="s">
        <v>191</v>
      </c>
    </row>
    <row r="18" spans="2:8">
      <c r="B18" s="19" t="s">
        <v>207</v>
      </c>
      <c r="C18" s="18" t="s">
        <v>208</v>
      </c>
      <c r="D18" s="37"/>
      <c r="E18" s="28" t="s">
        <v>207</v>
      </c>
      <c r="F18" s="30" t="s">
        <v>187</v>
      </c>
      <c r="G18" s="19" t="s">
        <v>207</v>
      </c>
      <c r="H18" s="18" t="s">
        <v>191</v>
      </c>
    </row>
    <row r="19" spans="2:8">
      <c r="B19" s="19" t="s">
        <v>209</v>
      </c>
      <c r="C19" s="18" t="s">
        <v>208</v>
      </c>
      <c r="D19" s="37"/>
      <c r="E19" s="28" t="s">
        <v>210</v>
      </c>
      <c r="F19" s="30" t="s">
        <v>187</v>
      </c>
      <c r="G19" s="19" t="s">
        <v>210</v>
      </c>
      <c r="H19" s="18" t="s">
        <v>191</v>
      </c>
    </row>
    <row r="20" spans="2:8">
      <c r="B20" s="19" t="s">
        <v>211</v>
      </c>
      <c r="C20" s="18" t="s">
        <v>208</v>
      </c>
      <c r="D20" s="37"/>
      <c r="E20" s="28" t="s">
        <v>212</v>
      </c>
      <c r="F20" s="30" t="s">
        <v>187</v>
      </c>
      <c r="G20" s="19" t="s">
        <v>213</v>
      </c>
      <c r="H20" s="18" t="s">
        <v>191</v>
      </c>
    </row>
    <row r="21" spans="2:8">
      <c r="B21" s="19" t="s">
        <v>214</v>
      </c>
      <c r="C21" s="18" t="s">
        <v>215</v>
      </c>
      <c r="D21" s="37"/>
      <c r="E21" s="28" t="s">
        <v>216</v>
      </c>
      <c r="F21" s="30" t="s">
        <v>217</v>
      </c>
      <c r="G21" s="19" t="s">
        <v>218</v>
      </c>
      <c r="H21" s="18" t="s">
        <v>195</v>
      </c>
    </row>
    <row r="22" spans="2:8">
      <c r="B22" s="19" t="s">
        <v>219</v>
      </c>
      <c r="C22" s="18" t="s">
        <v>220</v>
      </c>
      <c r="D22" s="37"/>
      <c r="E22" s="28" t="s">
        <v>221</v>
      </c>
      <c r="F22" s="30" t="s">
        <v>222</v>
      </c>
      <c r="G22" s="19" t="s">
        <v>223</v>
      </c>
      <c r="H22" s="18" t="s">
        <v>224</v>
      </c>
    </row>
    <row r="23" spans="2:8">
      <c r="B23" s="19" t="s">
        <v>225</v>
      </c>
      <c r="C23" s="18" t="s">
        <v>220</v>
      </c>
      <c r="D23" s="37"/>
      <c r="E23" s="28" t="s">
        <v>226</v>
      </c>
      <c r="F23" s="30" t="s">
        <v>222</v>
      </c>
      <c r="G23" s="19" t="s">
        <v>227</v>
      </c>
      <c r="H23" s="18" t="s">
        <v>224</v>
      </c>
    </row>
    <row r="24" spans="2:8">
      <c r="B24" s="19" t="s">
        <v>223</v>
      </c>
      <c r="C24" s="18" t="s">
        <v>208</v>
      </c>
      <c r="D24" s="37"/>
      <c r="E24" s="28" t="s">
        <v>223</v>
      </c>
      <c r="F24" s="30" t="s">
        <v>187</v>
      </c>
      <c r="G24" s="19" t="s">
        <v>228</v>
      </c>
      <c r="H24" s="18" t="s">
        <v>224</v>
      </c>
    </row>
    <row r="25" spans="2:8">
      <c r="B25" s="19" t="s">
        <v>227</v>
      </c>
      <c r="C25" s="18" t="s">
        <v>220</v>
      </c>
      <c r="D25" s="37"/>
      <c r="E25" s="28" t="s">
        <v>227</v>
      </c>
      <c r="F25" s="30" t="s">
        <v>229</v>
      </c>
      <c r="G25" s="19"/>
      <c r="H25" s="22"/>
    </row>
    <row r="26" spans="2:8" ht="17.100000000000001" thickBot="1">
      <c r="B26" s="20" t="s">
        <v>230</v>
      </c>
      <c r="C26" s="21" t="s">
        <v>189</v>
      </c>
      <c r="D26" s="38"/>
      <c r="E26" s="31" t="s">
        <v>228</v>
      </c>
      <c r="F26" s="32" t="s">
        <v>222</v>
      </c>
      <c r="G26" s="19"/>
      <c r="H26" s="22"/>
    </row>
    <row r="27" spans="2:8" ht="17.100000000000001" thickBot="1">
      <c r="B27" s="23" t="s">
        <v>231</v>
      </c>
      <c r="C27" s="24" t="s">
        <v>232</v>
      </c>
      <c r="D27" s="39"/>
      <c r="E27" s="33" t="s">
        <v>231</v>
      </c>
      <c r="F27" s="34" t="s">
        <v>233</v>
      </c>
      <c r="G27" s="23" t="s">
        <v>231</v>
      </c>
      <c r="H27" s="24" t="s">
        <v>234</v>
      </c>
    </row>
    <row r="35" ht="408.95" customHeight="1"/>
    <row r="36" ht="408" customHeight="1"/>
  </sheetData>
  <mergeCells count="4">
    <mergeCell ref="B2:H2"/>
    <mergeCell ref="E3:F3"/>
    <mergeCell ref="G3:H3"/>
    <mergeCell ref="B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54D0F-FC1D-497B-9662-C90E7A49865A}">
  <dimension ref="A1:AD67"/>
  <sheetViews>
    <sheetView showGridLines="0" zoomScale="50" zoomScaleNormal="60" workbookViewId="0">
      <selection activeCell="H10" sqref="H10"/>
    </sheetView>
  </sheetViews>
  <sheetFormatPr defaultColWidth="11" defaultRowHeight="15.95" outlineLevelRow="1"/>
  <cols>
    <col min="1" max="1" width="2.625" style="55" customWidth="1"/>
    <col min="2" max="2" width="7" style="55" bestFit="1" customWidth="1"/>
    <col min="3" max="3" width="17" style="42" bestFit="1" customWidth="1"/>
    <col min="4" max="4" width="89" style="42" customWidth="1"/>
    <col min="5" max="5" width="110.875" style="42" bestFit="1" customWidth="1"/>
    <col min="6" max="6" width="17.125" style="42" customWidth="1"/>
    <col min="7" max="7" width="2.625" style="42" bestFit="1" customWidth="1"/>
    <col min="8" max="8" width="70.375" style="55" bestFit="1" customWidth="1"/>
    <col min="9" max="9" width="29.125" style="55" customWidth="1"/>
    <col min="10" max="30" width="11" style="55"/>
    <col min="31" max="16384" width="11" style="42"/>
  </cols>
  <sheetData>
    <row r="1" spans="1:30" ht="17.100000000000001" thickBot="1"/>
    <row r="2" spans="1:30" ht="64.5" customHeight="1" thickBot="1">
      <c r="C2" s="346" t="s">
        <v>235</v>
      </c>
      <c r="D2" s="347"/>
      <c r="E2" s="348"/>
      <c r="F2" s="55"/>
      <c r="G2" s="55"/>
      <c r="AB2" s="42"/>
      <c r="AC2" s="42"/>
      <c r="AD2" s="42"/>
    </row>
    <row r="3" spans="1:30" ht="27.95" thickBot="1">
      <c r="C3" s="77" t="s">
        <v>236</v>
      </c>
      <c r="D3" s="79" t="s">
        <v>237</v>
      </c>
      <c r="E3" s="78" t="s">
        <v>238</v>
      </c>
      <c r="F3" s="55"/>
      <c r="G3" s="55"/>
      <c r="AB3" s="42"/>
      <c r="AC3" s="42"/>
      <c r="AD3" s="42"/>
    </row>
    <row r="4" spans="1:30" s="60" customFormat="1" ht="147" customHeight="1" thickBot="1">
      <c r="A4" s="56"/>
      <c r="B4" s="349" t="s">
        <v>239</v>
      </c>
      <c r="C4" s="74" t="s">
        <v>240</v>
      </c>
      <c r="D4" s="75" t="s">
        <v>241</v>
      </c>
      <c r="E4" s="76"/>
      <c r="H4" s="56"/>
      <c r="I4" s="56"/>
      <c r="J4" s="56"/>
      <c r="K4" s="56"/>
      <c r="L4" s="56"/>
      <c r="M4" s="56"/>
      <c r="N4" s="56"/>
      <c r="O4" s="56"/>
      <c r="P4" s="56"/>
      <c r="Q4" s="56"/>
      <c r="R4" s="56"/>
      <c r="S4" s="56"/>
      <c r="T4" s="56"/>
      <c r="U4" s="56"/>
      <c r="V4" s="56"/>
      <c r="W4" s="56"/>
      <c r="X4" s="56"/>
      <c r="Y4" s="56"/>
      <c r="Z4" s="56"/>
      <c r="AA4" s="56"/>
      <c r="AB4" s="56"/>
      <c r="AC4" s="56"/>
      <c r="AD4" s="56"/>
    </row>
    <row r="5" spans="1:30" s="60" customFormat="1" ht="147" customHeight="1" thickBot="1">
      <c r="A5" s="56"/>
      <c r="B5" s="350"/>
      <c r="C5" s="61" t="s">
        <v>242</v>
      </c>
      <c r="D5" s="58" t="s">
        <v>243</v>
      </c>
      <c r="E5" s="59"/>
      <c r="H5" s="56"/>
      <c r="I5" s="56"/>
      <c r="J5" s="56"/>
      <c r="K5" s="56"/>
      <c r="L5" s="56"/>
      <c r="M5" s="56"/>
      <c r="N5" s="56"/>
      <c r="O5" s="56"/>
      <c r="P5" s="56"/>
      <c r="Q5" s="56"/>
      <c r="R5" s="56"/>
      <c r="S5" s="56"/>
      <c r="T5" s="56"/>
      <c r="U5" s="56"/>
      <c r="V5" s="56"/>
      <c r="W5" s="56"/>
      <c r="X5" s="56"/>
      <c r="Y5" s="56"/>
      <c r="Z5" s="56"/>
      <c r="AA5" s="56"/>
      <c r="AB5" s="56"/>
      <c r="AC5" s="56"/>
      <c r="AD5" s="56"/>
    </row>
    <row r="6" spans="1:30" s="60" customFormat="1" ht="147" customHeight="1" thickBot="1">
      <c r="A6" s="56"/>
      <c r="B6" s="351"/>
      <c r="C6" s="57" t="s">
        <v>244</v>
      </c>
      <c r="D6" s="58" t="s">
        <v>245</v>
      </c>
      <c r="E6" s="59"/>
      <c r="H6" s="56"/>
      <c r="I6" s="56"/>
      <c r="J6" s="56"/>
      <c r="K6" s="56"/>
      <c r="L6" s="56"/>
      <c r="M6" s="56"/>
      <c r="N6" s="56"/>
      <c r="O6" s="56"/>
      <c r="P6" s="56"/>
      <c r="Q6" s="56"/>
      <c r="R6" s="56"/>
      <c r="S6" s="56"/>
      <c r="T6" s="56"/>
      <c r="U6" s="56"/>
      <c r="V6" s="56"/>
      <c r="W6" s="56"/>
      <c r="X6" s="56"/>
      <c r="Y6" s="56"/>
      <c r="Z6" s="56"/>
      <c r="AA6" s="56"/>
      <c r="AB6" s="56"/>
      <c r="AC6" s="56"/>
      <c r="AD6" s="56"/>
    </row>
    <row r="7" spans="1:30" s="60" customFormat="1" ht="147" customHeight="1" thickBot="1">
      <c r="A7" s="56"/>
      <c r="B7" s="349" t="s">
        <v>246</v>
      </c>
      <c r="C7" s="61" t="s">
        <v>247</v>
      </c>
      <c r="D7" s="58" t="s">
        <v>248</v>
      </c>
      <c r="E7" s="59"/>
      <c r="H7" s="56"/>
      <c r="I7" s="56"/>
      <c r="J7" s="56"/>
      <c r="K7" s="56"/>
      <c r="L7" s="56"/>
      <c r="M7" s="56"/>
      <c r="N7" s="56"/>
      <c r="O7" s="56"/>
      <c r="P7" s="56"/>
      <c r="Q7" s="56"/>
      <c r="R7" s="56"/>
      <c r="S7" s="56"/>
      <c r="T7" s="56"/>
      <c r="U7" s="56"/>
      <c r="V7" s="56"/>
      <c r="W7" s="56"/>
      <c r="X7" s="56"/>
      <c r="Y7" s="56"/>
      <c r="Z7" s="56"/>
      <c r="AA7" s="56"/>
      <c r="AB7" s="56"/>
      <c r="AC7" s="56"/>
      <c r="AD7" s="56"/>
    </row>
    <row r="8" spans="1:30" s="60" customFormat="1" ht="147" customHeight="1" thickBot="1">
      <c r="A8" s="56"/>
      <c r="B8" s="350"/>
      <c r="C8" s="61" t="s">
        <v>249</v>
      </c>
      <c r="D8" s="58" t="s">
        <v>250</v>
      </c>
      <c r="E8" s="59"/>
      <c r="H8" s="56"/>
      <c r="I8" s="56"/>
      <c r="J8" s="56"/>
      <c r="K8" s="56"/>
      <c r="L8" s="56"/>
      <c r="M8" s="56"/>
      <c r="N8" s="56"/>
      <c r="O8" s="56"/>
      <c r="P8" s="56"/>
      <c r="Q8" s="56"/>
      <c r="R8" s="56"/>
      <c r="S8" s="56"/>
      <c r="T8" s="56"/>
      <c r="U8" s="56"/>
      <c r="V8" s="56"/>
      <c r="W8" s="56"/>
      <c r="X8" s="56"/>
      <c r="Y8" s="56"/>
      <c r="Z8" s="56"/>
      <c r="AA8" s="56"/>
      <c r="AB8" s="56"/>
      <c r="AC8" s="56"/>
      <c r="AD8" s="56"/>
    </row>
    <row r="9" spans="1:30" s="60" customFormat="1" ht="147" customHeight="1" thickBot="1">
      <c r="A9" s="56"/>
      <c r="B9" s="349" t="s">
        <v>251</v>
      </c>
      <c r="C9" s="57" t="s">
        <v>252</v>
      </c>
      <c r="D9" s="58" t="s">
        <v>253</v>
      </c>
      <c r="E9" s="59"/>
      <c r="H9" s="56"/>
      <c r="I9" s="56"/>
      <c r="J9" s="56"/>
      <c r="K9" s="56"/>
      <c r="L9" s="56"/>
      <c r="M9" s="56"/>
      <c r="N9" s="56"/>
      <c r="O9" s="56"/>
      <c r="P9" s="56"/>
      <c r="Q9" s="56"/>
      <c r="R9" s="56"/>
      <c r="S9" s="56"/>
      <c r="T9" s="56"/>
      <c r="U9" s="56"/>
      <c r="V9" s="56"/>
      <c r="W9" s="56"/>
      <c r="X9" s="56"/>
      <c r="Y9" s="56"/>
      <c r="Z9" s="56"/>
      <c r="AA9" s="56"/>
      <c r="AB9" s="56"/>
      <c r="AC9" s="56"/>
      <c r="AD9" s="56"/>
    </row>
    <row r="10" spans="1:30" s="60" customFormat="1" ht="147" customHeight="1" thickBot="1">
      <c r="A10" s="56"/>
      <c r="B10" s="350"/>
      <c r="C10" s="57" t="s">
        <v>254</v>
      </c>
      <c r="D10" s="58" t="s">
        <v>255</v>
      </c>
      <c r="E10" s="59"/>
      <c r="H10" s="56"/>
      <c r="I10" s="56"/>
      <c r="J10" s="56"/>
      <c r="K10" s="56"/>
      <c r="L10" s="56"/>
      <c r="M10" s="56"/>
      <c r="N10" s="56"/>
      <c r="O10" s="56"/>
      <c r="P10" s="56"/>
      <c r="Q10" s="56"/>
      <c r="R10" s="56"/>
      <c r="S10" s="56"/>
      <c r="T10" s="56"/>
      <c r="U10" s="56"/>
      <c r="V10" s="56"/>
      <c r="W10" s="56"/>
      <c r="X10" s="56"/>
      <c r="Y10" s="56"/>
      <c r="Z10" s="56"/>
      <c r="AA10" s="56"/>
      <c r="AB10" s="56"/>
      <c r="AC10" s="56"/>
      <c r="AD10" s="56"/>
    </row>
    <row r="11" spans="1:30" s="60" customFormat="1" ht="147" customHeight="1" thickBot="1">
      <c r="A11" s="56"/>
      <c r="B11" s="350"/>
      <c r="C11" s="57" t="s">
        <v>256</v>
      </c>
      <c r="D11" s="58" t="s">
        <v>257</v>
      </c>
      <c r="E11" s="59"/>
      <c r="H11" s="56"/>
      <c r="I11" s="56"/>
      <c r="J11" s="56"/>
      <c r="K11" s="56"/>
      <c r="L11" s="56"/>
      <c r="M11" s="56"/>
      <c r="N11" s="56"/>
      <c r="O11" s="56"/>
      <c r="P11" s="56"/>
      <c r="Q11" s="56"/>
      <c r="R11" s="56"/>
      <c r="S11" s="56"/>
      <c r="T11" s="56"/>
      <c r="U11" s="56"/>
      <c r="V11" s="56"/>
      <c r="W11" s="56"/>
      <c r="X11" s="56"/>
      <c r="Y11" s="56"/>
      <c r="Z11" s="56"/>
      <c r="AA11" s="56"/>
      <c r="AB11" s="56"/>
      <c r="AC11" s="56"/>
      <c r="AD11" s="56"/>
    </row>
    <row r="12" spans="1:30" s="60" customFormat="1" ht="147" customHeight="1" thickBot="1">
      <c r="A12" s="56"/>
      <c r="B12" s="350"/>
      <c r="C12" s="57" t="s">
        <v>258</v>
      </c>
      <c r="D12" s="58" t="s">
        <v>259</v>
      </c>
      <c r="E12" s="59"/>
      <c r="H12" s="56"/>
      <c r="I12" s="56"/>
      <c r="J12" s="56"/>
      <c r="K12" s="56"/>
      <c r="L12" s="56"/>
      <c r="M12" s="56"/>
      <c r="N12" s="56"/>
      <c r="O12" s="56"/>
      <c r="P12" s="56"/>
      <c r="Q12" s="56"/>
      <c r="R12" s="56"/>
      <c r="S12" s="56"/>
      <c r="T12" s="56"/>
      <c r="U12" s="56"/>
      <c r="V12" s="56"/>
      <c r="W12" s="56"/>
      <c r="X12" s="56"/>
      <c r="Y12" s="56"/>
      <c r="Z12" s="56"/>
      <c r="AA12" s="56"/>
      <c r="AB12" s="56"/>
      <c r="AC12" s="56"/>
      <c r="AD12" s="56"/>
    </row>
    <row r="13" spans="1:30" s="60" customFormat="1" ht="147" customHeight="1" thickBot="1">
      <c r="A13" s="56"/>
      <c r="B13" s="351"/>
      <c r="C13" s="62" t="s">
        <v>260</v>
      </c>
      <c r="D13" s="63" t="s">
        <v>261</v>
      </c>
      <c r="E13" s="64"/>
      <c r="H13" s="56"/>
      <c r="I13" s="56"/>
      <c r="J13" s="56"/>
      <c r="K13" s="56"/>
      <c r="L13" s="56"/>
      <c r="M13" s="56"/>
      <c r="N13" s="56"/>
      <c r="O13" s="56"/>
      <c r="P13" s="56"/>
      <c r="Q13" s="56"/>
      <c r="R13" s="56"/>
      <c r="S13" s="56"/>
      <c r="T13" s="56"/>
      <c r="U13" s="56"/>
      <c r="V13" s="56"/>
      <c r="W13" s="56"/>
      <c r="X13" s="56"/>
      <c r="Y13" s="56"/>
      <c r="Z13" s="56"/>
      <c r="AA13" s="56"/>
      <c r="AB13" s="56"/>
      <c r="AC13" s="56"/>
      <c r="AD13" s="56"/>
    </row>
    <row r="14" spans="1:30" s="55" customFormat="1" ht="15" customHeight="1" thickBot="1">
      <c r="C14" s="65"/>
      <c r="D14" s="72"/>
      <c r="E14" s="73"/>
    </row>
    <row r="16" spans="1:30" ht="45.95" customHeight="1" thickBot="1"/>
    <row r="17" spans="3:30" ht="17.100000000000001" thickBot="1">
      <c r="C17" s="352" t="s">
        <v>262</v>
      </c>
      <c r="D17" s="353"/>
    </row>
    <row r="18" spans="3:30" ht="60.75" hidden="1" customHeight="1" outlineLevel="1">
      <c r="C18" s="343" t="s">
        <v>263</v>
      </c>
      <c r="D18" s="344"/>
      <c r="E18" s="345"/>
      <c r="F18" s="55"/>
      <c r="G18" s="55"/>
      <c r="AB18" s="42"/>
      <c r="AC18" s="42"/>
      <c r="AD18" s="42"/>
    </row>
    <row r="19" spans="3:30" ht="27" hidden="1" outlineLevel="1">
      <c r="C19" s="68" t="s">
        <v>264</v>
      </c>
      <c r="D19" s="69" t="s">
        <v>265</v>
      </c>
      <c r="E19" s="70" t="s">
        <v>266</v>
      </c>
      <c r="F19" s="55"/>
      <c r="G19" s="55"/>
      <c r="AB19" s="42"/>
      <c r="AC19" s="42"/>
      <c r="AD19" s="42"/>
    </row>
    <row r="20" spans="3:30" ht="36.75" hidden="1" customHeight="1" outlineLevel="1">
      <c r="C20" s="354" t="s">
        <v>267</v>
      </c>
      <c r="D20" s="355" t="s">
        <v>268</v>
      </c>
      <c r="E20" s="356" t="s">
        <v>269</v>
      </c>
      <c r="F20" s="55"/>
      <c r="G20" s="55"/>
      <c r="AB20" s="42"/>
      <c r="AC20" s="42"/>
      <c r="AD20" s="42"/>
    </row>
    <row r="21" spans="3:30" ht="279" hidden="1" customHeight="1" outlineLevel="1">
      <c r="C21" s="354"/>
      <c r="D21" s="355"/>
      <c r="E21" s="356"/>
      <c r="F21" s="55"/>
      <c r="G21" s="55"/>
      <c r="AB21" s="42"/>
      <c r="AC21" s="42"/>
      <c r="AD21" s="42"/>
    </row>
    <row r="22" spans="3:30" ht="36.75" hidden="1" customHeight="1" outlineLevel="1">
      <c r="C22" s="354" t="s">
        <v>270</v>
      </c>
      <c r="D22" s="357" t="s">
        <v>271</v>
      </c>
      <c r="E22" s="356"/>
      <c r="F22" s="55"/>
      <c r="G22" s="55"/>
      <c r="AB22" s="42"/>
      <c r="AC22" s="42"/>
      <c r="AD22" s="42"/>
    </row>
    <row r="23" spans="3:30" ht="303" hidden="1" customHeight="1" outlineLevel="1">
      <c r="C23" s="354"/>
      <c r="D23" s="357"/>
      <c r="E23" s="356"/>
      <c r="F23" s="55"/>
      <c r="G23" s="55"/>
      <c r="AB23" s="42"/>
      <c r="AC23" s="42"/>
      <c r="AD23" s="42"/>
    </row>
    <row r="24" spans="3:30" ht="36.75" hidden="1" customHeight="1" outlineLevel="1">
      <c r="C24" s="354" t="s">
        <v>272</v>
      </c>
      <c r="D24" s="357" t="s">
        <v>273</v>
      </c>
      <c r="E24" s="356"/>
      <c r="F24" s="55"/>
      <c r="G24" s="55"/>
      <c r="AB24" s="42"/>
      <c r="AC24" s="42"/>
      <c r="AD24" s="42"/>
    </row>
    <row r="25" spans="3:30" ht="231.95" hidden="1" customHeight="1" outlineLevel="1">
      <c r="C25" s="354"/>
      <c r="D25" s="357"/>
      <c r="E25" s="356"/>
      <c r="F25" s="55"/>
      <c r="G25" s="55"/>
      <c r="AB25" s="42"/>
      <c r="AC25" s="42"/>
      <c r="AD25" s="42"/>
    </row>
    <row r="26" spans="3:30" ht="36.75" hidden="1" customHeight="1" outlineLevel="1">
      <c r="C26" s="354" t="s">
        <v>274</v>
      </c>
      <c r="D26" s="357" t="s">
        <v>275</v>
      </c>
      <c r="E26" s="356"/>
      <c r="F26" s="55"/>
      <c r="G26" s="55"/>
      <c r="AB26" s="42"/>
      <c r="AC26" s="42"/>
      <c r="AD26" s="42"/>
    </row>
    <row r="27" spans="3:30" s="55" customFormat="1" ht="276" hidden="1" customHeight="1" outlineLevel="1">
      <c r="C27" s="354"/>
      <c r="D27" s="357"/>
      <c r="E27" s="356"/>
    </row>
    <row r="28" spans="3:30" s="55" customFormat="1" ht="27" hidden="1" outlineLevel="1" thickBot="1">
      <c r="C28" s="71"/>
      <c r="D28" s="66"/>
      <c r="E28" s="67"/>
    </row>
    <row r="29" spans="3:30" s="55" customFormat="1" ht="27" customHeight="1" collapsed="1"/>
    <row r="30" spans="3:30" s="55" customFormat="1" ht="15.75" customHeight="1"/>
    <row r="31" spans="3:30" s="55" customFormat="1" ht="15.75" customHeight="1"/>
    <row r="32" spans="3:30" s="55" customFormat="1"/>
    <row r="33" s="55" customFormat="1"/>
    <row r="34" s="55" customFormat="1"/>
    <row r="35" s="55" customFormat="1"/>
    <row r="36" s="55" customFormat="1"/>
    <row r="37" s="55" customFormat="1"/>
    <row r="38" s="55" customFormat="1"/>
    <row r="39" s="55" customFormat="1"/>
    <row r="40" s="55" customFormat="1"/>
    <row r="41" s="55" customFormat="1"/>
    <row r="42" s="55" customFormat="1"/>
    <row r="43" s="55" customFormat="1"/>
    <row r="44" s="55" customFormat="1"/>
    <row r="45" s="55" customFormat="1"/>
    <row r="46" s="55" customFormat="1"/>
    <row r="47" s="55" customFormat="1"/>
    <row r="48" s="55" customFormat="1"/>
    <row r="49" s="55" customFormat="1"/>
    <row r="50" s="55" customFormat="1"/>
    <row r="51" s="55" customFormat="1"/>
    <row r="52" s="55" customFormat="1"/>
    <row r="53" s="55" customFormat="1"/>
    <row r="54" s="55" customFormat="1"/>
    <row r="55" s="55" customFormat="1"/>
    <row r="56" s="55" customFormat="1"/>
    <row r="57" s="55" customFormat="1"/>
    <row r="58" s="55" customFormat="1"/>
    <row r="59" s="55" customFormat="1"/>
    <row r="60" s="55" customFormat="1"/>
    <row r="61" s="55" customFormat="1"/>
    <row r="62" s="55" customFormat="1"/>
    <row r="63" s="55" customFormat="1"/>
    <row r="64" s="55" customFormat="1"/>
    <row r="65" s="55" customFormat="1"/>
    <row r="66" s="55" customFormat="1"/>
    <row r="67" s="55" customFormat="1"/>
  </sheetData>
  <mergeCells count="15">
    <mergeCell ref="C20:C21"/>
    <mergeCell ref="D20:D21"/>
    <mergeCell ref="E20:E27"/>
    <mergeCell ref="C22:C23"/>
    <mergeCell ref="D22:D23"/>
    <mergeCell ref="C24:C25"/>
    <mergeCell ref="D24:D25"/>
    <mergeCell ref="C26:C27"/>
    <mergeCell ref="D26:D27"/>
    <mergeCell ref="C18:E18"/>
    <mergeCell ref="C2:E2"/>
    <mergeCell ref="B4:B6"/>
    <mergeCell ref="B7:B8"/>
    <mergeCell ref="B9:B13"/>
    <mergeCell ref="C17:D1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24C06-C6D7-8E40-9C6B-CBEC27108A9B}">
  <dimension ref="A2:BB97"/>
  <sheetViews>
    <sheetView topLeftCell="R1" zoomScale="38" zoomScaleNormal="25" zoomScaleSheetLayoutView="25" workbookViewId="0">
      <selection activeCell="AI5" sqref="AI5:AI19"/>
    </sheetView>
  </sheetViews>
  <sheetFormatPr defaultColWidth="11" defaultRowHeight="15.95"/>
  <cols>
    <col min="2" max="5" width="35.875" customWidth="1"/>
    <col min="6" max="7" width="35.875" style="216" customWidth="1"/>
    <col min="8" max="8" width="35.875" style="217" customWidth="1"/>
    <col min="9" max="9" width="35.875" customWidth="1"/>
    <col min="10" max="11" width="35.875" style="218" customWidth="1"/>
    <col min="12" max="14" width="35.875" customWidth="1"/>
    <col min="16" max="16" width="28" customWidth="1"/>
    <col min="17" max="19" width="25.875" customWidth="1"/>
    <col min="23" max="23" width="53.625" customWidth="1"/>
    <col min="24" max="24" width="81.5" customWidth="1"/>
    <col min="25" max="25" width="30.875" customWidth="1"/>
    <col min="26" max="26" width="44.625" customWidth="1"/>
    <col min="27" max="27" width="61.125" customWidth="1"/>
    <col min="28" max="28" width="61.625" customWidth="1"/>
    <col min="29" max="29" width="62.625" customWidth="1"/>
    <col min="30" max="32" width="30.875" customWidth="1"/>
    <col min="34" max="34" width="53.625" customWidth="1"/>
    <col min="35" max="35" width="81.5" customWidth="1"/>
    <col min="36" max="36" width="30.875" customWidth="1"/>
    <col min="37" max="37" width="44.625" customWidth="1"/>
    <col min="38" max="38" width="61.125" customWidth="1"/>
    <col min="39" max="39" width="61.625" customWidth="1"/>
    <col min="40" max="40" width="62.625" customWidth="1"/>
    <col min="41" max="43" width="30.875" customWidth="1"/>
    <col min="45" max="45" width="53.625" customWidth="1"/>
    <col min="46" max="46" width="81.5" customWidth="1"/>
    <col min="47" max="47" width="30.875" customWidth="1"/>
    <col min="48" max="48" width="44.625" customWidth="1"/>
    <col min="49" max="49" width="61.125" customWidth="1"/>
    <col min="50" max="50" width="61.625" customWidth="1"/>
    <col min="51" max="51" width="62.625" customWidth="1"/>
    <col min="52" max="54" width="30.875" customWidth="1"/>
  </cols>
  <sheetData>
    <row r="2" spans="1:54" ht="35.1">
      <c r="A2" s="219"/>
      <c r="B2" s="219"/>
      <c r="C2" s="219"/>
      <c r="D2" s="219"/>
      <c r="E2" s="219"/>
      <c r="F2" s="220"/>
      <c r="G2" s="220"/>
      <c r="H2" s="221"/>
      <c r="I2" s="219"/>
      <c r="J2" s="222"/>
      <c r="K2" s="222"/>
      <c r="L2" s="219"/>
      <c r="M2" s="219"/>
      <c r="N2" s="219"/>
      <c r="O2" s="219"/>
      <c r="P2" s="219"/>
      <c r="Q2" s="219"/>
      <c r="R2" s="219"/>
      <c r="S2" s="219"/>
      <c r="T2" s="219"/>
      <c r="W2" s="365" t="s">
        <v>276</v>
      </c>
      <c r="X2" s="366"/>
      <c r="Y2" s="366"/>
      <c r="Z2" s="366"/>
      <c r="AA2" s="366"/>
      <c r="AB2" s="366"/>
      <c r="AC2" s="366"/>
      <c r="AD2" s="366"/>
      <c r="AE2" s="366"/>
      <c r="AF2" s="367"/>
      <c r="AH2" s="365" t="s">
        <v>276</v>
      </c>
      <c r="AI2" s="366"/>
      <c r="AJ2" s="366"/>
      <c r="AK2" s="366"/>
      <c r="AL2" s="366"/>
      <c r="AM2" s="366"/>
      <c r="AN2" s="366"/>
      <c r="AO2" s="366"/>
      <c r="AP2" s="366"/>
      <c r="AQ2" s="367"/>
      <c r="AS2" s="365" t="s">
        <v>276</v>
      </c>
      <c r="AT2" s="366"/>
      <c r="AU2" s="366"/>
      <c r="AV2" s="366"/>
      <c r="AW2" s="366"/>
      <c r="AX2" s="366"/>
      <c r="AY2" s="366"/>
      <c r="AZ2" s="366"/>
      <c r="BA2" s="366"/>
      <c r="BB2" s="367"/>
    </row>
    <row r="3" spans="1:54" ht="35.1" customHeight="1">
      <c r="A3" s="219"/>
      <c r="B3" s="439"/>
      <c r="C3" s="440"/>
      <c r="D3" s="440"/>
      <c r="E3" s="440"/>
      <c r="F3" s="440"/>
      <c r="G3" s="440"/>
      <c r="H3" s="440"/>
      <c r="I3" s="440"/>
      <c r="J3" s="440"/>
      <c r="K3" s="440"/>
      <c r="L3" s="440"/>
      <c r="M3" s="440"/>
      <c r="N3" s="440"/>
      <c r="O3" s="219"/>
      <c r="P3" s="435"/>
      <c r="Q3" s="435"/>
      <c r="R3" s="435"/>
      <c r="S3" s="435"/>
      <c r="T3" s="219"/>
      <c r="W3" s="417" t="s">
        <v>277</v>
      </c>
      <c r="X3" s="417" t="s">
        <v>278</v>
      </c>
      <c r="Y3" s="419" t="s">
        <v>279</v>
      </c>
      <c r="Z3" s="420"/>
      <c r="AA3" s="423" t="s">
        <v>280</v>
      </c>
      <c r="AB3" s="424"/>
      <c r="AC3" s="425"/>
      <c r="AD3" s="382" t="s">
        <v>281</v>
      </c>
      <c r="AE3" s="382" t="s">
        <v>282</v>
      </c>
      <c r="AF3" s="368" t="s">
        <v>283</v>
      </c>
      <c r="AH3" s="417" t="s">
        <v>277</v>
      </c>
      <c r="AI3" s="417" t="s">
        <v>278</v>
      </c>
      <c r="AJ3" s="419" t="s">
        <v>279</v>
      </c>
      <c r="AK3" s="420"/>
      <c r="AL3" s="423" t="s">
        <v>280</v>
      </c>
      <c r="AM3" s="424"/>
      <c r="AN3" s="425"/>
      <c r="AO3" s="382" t="s">
        <v>281</v>
      </c>
      <c r="AP3" s="382" t="s">
        <v>282</v>
      </c>
      <c r="AQ3" s="368" t="s">
        <v>283</v>
      </c>
      <c r="AS3" s="417" t="s">
        <v>277</v>
      </c>
      <c r="AT3" s="417" t="s">
        <v>278</v>
      </c>
      <c r="AU3" s="419" t="s">
        <v>279</v>
      </c>
      <c r="AV3" s="420"/>
      <c r="AW3" s="423" t="s">
        <v>280</v>
      </c>
      <c r="AX3" s="424"/>
      <c r="AY3" s="425"/>
      <c r="AZ3" s="382" t="s">
        <v>281</v>
      </c>
      <c r="BA3" s="382" t="s">
        <v>282</v>
      </c>
      <c r="BB3" s="368" t="s">
        <v>283</v>
      </c>
    </row>
    <row r="4" spans="1:54" ht="35.1" customHeight="1">
      <c r="A4" s="219"/>
      <c r="B4" s="440"/>
      <c r="C4" s="440"/>
      <c r="D4" s="440"/>
      <c r="E4" s="440"/>
      <c r="F4" s="440"/>
      <c r="G4" s="440"/>
      <c r="H4" s="440"/>
      <c r="I4" s="440"/>
      <c r="J4" s="440"/>
      <c r="K4" s="440"/>
      <c r="L4" s="440"/>
      <c r="M4" s="440"/>
      <c r="N4" s="440"/>
      <c r="O4" s="219"/>
      <c r="P4" s="223"/>
      <c r="Q4" s="223"/>
      <c r="R4" s="223"/>
      <c r="S4" s="223"/>
      <c r="T4" s="219"/>
      <c r="W4" s="418"/>
      <c r="X4" s="418"/>
      <c r="Y4" s="421"/>
      <c r="Z4" s="422"/>
      <c r="AA4" s="426"/>
      <c r="AB4" s="427"/>
      <c r="AC4" s="428"/>
      <c r="AD4" s="383"/>
      <c r="AE4" s="383"/>
      <c r="AF4" s="369"/>
      <c r="AH4" s="418"/>
      <c r="AI4" s="418"/>
      <c r="AJ4" s="421"/>
      <c r="AK4" s="422"/>
      <c r="AL4" s="426"/>
      <c r="AM4" s="427"/>
      <c r="AN4" s="428"/>
      <c r="AO4" s="383"/>
      <c r="AP4" s="383"/>
      <c r="AQ4" s="369"/>
      <c r="AS4" s="418"/>
      <c r="AT4" s="418"/>
      <c r="AU4" s="421"/>
      <c r="AV4" s="422"/>
      <c r="AW4" s="426"/>
      <c r="AX4" s="427"/>
      <c r="AY4" s="428"/>
      <c r="AZ4" s="383"/>
      <c r="BA4" s="383"/>
      <c r="BB4" s="369"/>
    </row>
    <row r="5" spans="1:54" ht="35.1" customHeight="1">
      <c r="A5" s="219"/>
      <c r="B5" s="440"/>
      <c r="C5" s="440"/>
      <c r="D5" s="440"/>
      <c r="E5" s="440"/>
      <c r="F5" s="440"/>
      <c r="G5" s="440"/>
      <c r="H5" s="440"/>
      <c r="I5" s="440"/>
      <c r="J5" s="440"/>
      <c r="K5" s="440"/>
      <c r="L5" s="440"/>
      <c r="M5" s="440"/>
      <c r="N5" s="440"/>
      <c r="O5" s="219"/>
      <c r="P5" s="224"/>
      <c r="Q5" s="224"/>
      <c r="R5" s="224"/>
      <c r="S5" s="224"/>
      <c r="T5" s="219"/>
      <c r="W5" s="389"/>
      <c r="X5" s="392" t="s">
        <v>284</v>
      </c>
      <c r="Y5" s="395" t="s">
        <v>285</v>
      </c>
      <c r="Z5" s="396"/>
      <c r="AA5" s="401"/>
      <c r="AB5" s="402"/>
      <c r="AC5" s="403"/>
      <c r="AD5" s="376"/>
      <c r="AE5" s="225"/>
      <c r="AF5" s="376"/>
      <c r="AH5" s="389"/>
      <c r="AI5" s="392" t="s">
        <v>284</v>
      </c>
      <c r="AJ5" s="395" t="s">
        <v>285</v>
      </c>
      <c r="AK5" s="396"/>
      <c r="AL5" s="401"/>
      <c r="AM5" s="402"/>
      <c r="AN5" s="403"/>
      <c r="AO5" s="376"/>
      <c r="AP5" s="225"/>
      <c r="AQ5" s="376"/>
      <c r="AS5" s="389"/>
      <c r="AT5" s="392" t="s">
        <v>284</v>
      </c>
      <c r="AU5" s="395" t="s">
        <v>285</v>
      </c>
      <c r="AV5" s="396"/>
      <c r="AW5" s="401"/>
      <c r="AX5" s="402"/>
      <c r="AY5" s="403"/>
      <c r="AZ5" s="376"/>
      <c r="BA5" s="225"/>
      <c r="BB5" s="376"/>
    </row>
    <row r="6" spans="1:54" ht="35.1" customHeight="1">
      <c r="A6" s="219"/>
      <c r="B6" s="226"/>
      <c r="C6" s="227"/>
      <c r="D6" s="228"/>
      <c r="E6" s="228"/>
      <c r="F6" s="229"/>
      <c r="G6" s="229"/>
      <c r="H6" s="230"/>
      <c r="I6" s="227"/>
      <c r="J6" s="231"/>
      <c r="K6" s="231"/>
      <c r="L6" s="227"/>
      <c r="M6" s="227"/>
      <c r="N6" s="227"/>
      <c r="O6" s="219"/>
      <c r="P6" s="224"/>
      <c r="Q6" s="224"/>
      <c r="R6" s="224"/>
      <c r="S6" s="224"/>
      <c r="T6" s="219"/>
      <c r="W6" s="437"/>
      <c r="X6" s="429"/>
      <c r="Y6" s="397"/>
      <c r="Z6" s="398"/>
      <c r="AA6" s="404"/>
      <c r="AB6" s="388"/>
      <c r="AC6" s="405"/>
      <c r="AD6" s="377"/>
      <c r="AE6" s="232"/>
      <c r="AF6" s="377"/>
      <c r="AH6" s="437"/>
      <c r="AI6" s="429"/>
      <c r="AJ6" s="397"/>
      <c r="AK6" s="398"/>
      <c r="AL6" s="404"/>
      <c r="AM6" s="388"/>
      <c r="AN6" s="405"/>
      <c r="AO6" s="377"/>
      <c r="AP6" s="232"/>
      <c r="AQ6" s="377"/>
      <c r="AS6" s="437"/>
      <c r="AT6" s="429"/>
      <c r="AU6" s="397"/>
      <c r="AV6" s="398"/>
      <c r="AW6" s="404"/>
      <c r="AX6" s="388"/>
      <c r="AY6" s="405"/>
      <c r="AZ6" s="377"/>
      <c r="BA6" s="232"/>
      <c r="BB6" s="377"/>
    </row>
    <row r="7" spans="1:54" ht="35.1" customHeight="1">
      <c r="A7" s="219"/>
      <c r="B7" s="436"/>
      <c r="C7" s="234"/>
      <c r="D7" s="224"/>
      <c r="E7" s="224"/>
      <c r="F7" s="235"/>
      <c r="G7" s="235"/>
      <c r="H7" s="236"/>
      <c r="I7" s="237"/>
      <c r="J7" s="238"/>
      <c r="K7" s="238"/>
      <c r="L7" s="239"/>
      <c r="M7" s="239"/>
      <c r="N7" s="240"/>
      <c r="O7" s="219"/>
      <c r="P7" s="224"/>
      <c r="Q7" s="224"/>
      <c r="R7" s="224"/>
      <c r="S7" s="224"/>
      <c r="T7" s="219"/>
      <c r="W7" s="437"/>
      <c r="X7" s="429"/>
      <c r="Y7" s="399"/>
      <c r="Z7" s="400"/>
      <c r="AA7" s="406"/>
      <c r="AB7" s="407"/>
      <c r="AC7" s="408"/>
      <c r="AD7" s="378"/>
      <c r="AE7" s="241"/>
      <c r="AF7" s="378"/>
      <c r="AH7" s="437"/>
      <c r="AI7" s="429"/>
      <c r="AJ7" s="399"/>
      <c r="AK7" s="400"/>
      <c r="AL7" s="406"/>
      <c r="AM7" s="407"/>
      <c r="AN7" s="408"/>
      <c r="AO7" s="378"/>
      <c r="AP7" s="241"/>
      <c r="AQ7" s="378"/>
      <c r="AS7" s="437"/>
      <c r="AT7" s="429"/>
      <c r="AU7" s="399"/>
      <c r="AV7" s="400"/>
      <c r="AW7" s="406"/>
      <c r="AX7" s="407"/>
      <c r="AY7" s="408"/>
      <c r="AZ7" s="378"/>
      <c r="BA7" s="241"/>
      <c r="BB7" s="378"/>
    </row>
    <row r="8" spans="1:54" ht="35.1" customHeight="1">
      <c r="A8" s="219"/>
      <c r="B8" s="436"/>
      <c r="C8" s="234"/>
      <c r="D8" s="224"/>
      <c r="E8" s="224"/>
      <c r="F8" s="235"/>
      <c r="G8" s="235"/>
      <c r="H8" s="236"/>
      <c r="I8" s="237"/>
      <c r="J8" s="238"/>
      <c r="K8" s="238"/>
      <c r="L8" s="239"/>
      <c r="M8" s="239"/>
      <c r="N8" s="240"/>
      <c r="O8" s="219"/>
      <c r="P8" s="224"/>
      <c r="Q8" s="224"/>
      <c r="R8" s="224"/>
      <c r="S8" s="224"/>
      <c r="T8" s="219"/>
      <c r="W8" s="437"/>
      <c r="X8" s="429"/>
      <c r="Y8" s="379"/>
      <c r="Z8" s="379"/>
      <c r="AA8" s="242"/>
      <c r="AB8" s="242"/>
      <c r="AC8" s="242"/>
      <c r="AD8" s="243"/>
      <c r="AE8" s="243"/>
      <c r="AF8" s="244"/>
      <c r="AH8" s="437"/>
      <c r="AI8" s="429"/>
      <c r="AJ8" s="379"/>
      <c r="AK8" s="379"/>
      <c r="AL8" s="242"/>
      <c r="AM8" s="242"/>
      <c r="AN8" s="242"/>
      <c r="AO8" s="243"/>
      <c r="AP8" s="243"/>
      <c r="AQ8" s="244"/>
      <c r="AS8" s="437"/>
      <c r="AT8" s="429"/>
      <c r="AU8" s="379"/>
      <c r="AV8" s="379"/>
      <c r="AW8" s="242"/>
      <c r="AX8" s="242"/>
      <c r="AY8" s="242"/>
      <c r="AZ8" s="243"/>
      <c r="BA8" s="243"/>
      <c r="BB8" s="244"/>
    </row>
    <row r="9" spans="1:54" ht="35.1" customHeight="1">
      <c r="A9" s="219"/>
      <c r="B9" s="436"/>
      <c r="C9" s="234"/>
      <c r="D9" s="224"/>
      <c r="E9" s="224"/>
      <c r="F9" s="235"/>
      <c r="G9" s="235"/>
      <c r="H9" s="236"/>
      <c r="I9" s="237"/>
      <c r="J9" s="238"/>
      <c r="K9" s="238"/>
      <c r="L9" s="239"/>
      <c r="M9" s="239"/>
      <c r="N9" s="240"/>
      <c r="O9" s="219"/>
      <c r="P9" s="224"/>
      <c r="Q9" s="224"/>
      <c r="R9" s="224"/>
      <c r="S9" s="224"/>
      <c r="T9" s="219"/>
      <c r="W9" s="437"/>
      <c r="X9" s="429"/>
      <c r="Y9" s="395" t="s">
        <v>286</v>
      </c>
      <c r="Z9" s="396"/>
      <c r="AA9" s="401"/>
      <c r="AB9" s="402"/>
      <c r="AC9" s="403"/>
      <c r="AD9" s="376"/>
      <c r="AE9" s="225"/>
      <c r="AF9" s="376"/>
      <c r="AH9" s="437"/>
      <c r="AI9" s="429"/>
      <c r="AJ9" s="395" t="s">
        <v>286</v>
      </c>
      <c r="AK9" s="396"/>
      <c r="AL9" s="401"/>
      <c r="AM9" s="402"/>
      <c r="AN9" s="403"/>
      <c r="AO9" s="376"/>
      <c r="AP9" s="225"/>
      <c r="AQ9" s="376"/>
      <c r="AS9" s="437"/>
      <c r="AT9" s="429"/>
      <c r="AU9" s="395" t="s">
        <v>286</v>
      </c>
      <c r="AV9" s="396"/>
      <c r="AW9" s="401"/>
      <c r="AX9" s="402"/>
      <c r="AY9" s="403"/>
      <c r="AZ9" s="376"/>
      <c r="BA9" s="225"/>
      <c r="BB9" s="376"/>
    </row>
    <row r="10" spans="1:54" ht="35.1" customHeight="1">
      <c r="A10" s="219"/>
      <c r="B10" s="436"/>
      <c r="C10" s="234"/>
      <c r="D10" s="224"/>
      <c r="E10" s="224"/>
      <c r="F10" s="235"/>
      <c r="G10" s="235"/>
      <c r="H10" s="236"/>
      <c r="I10" s="237"/>
      <c r="J10" s="238"/>
      <c r="K10" s="238"/>
      <c r="L10" s="239"/>
      <c r="M10" s="239"/>
      <c r="N10" s="240"/>
      <c r="O10" s="219"/>
      <c r="P10" s="224"/>
      <c r="Q10" s="224"/>
      <c r="R10" s="224"/>
      <c r="S10" s="224"/>
      <c r="T10" s="219"/>
      <c r="W10" s="437"/>
      <c r="X10" s="429"/>
      <c r="Y10" s="397"/>
      <c r="Z10" s="398"/>
      <c r="AA10" s="404"/>
      <c r="AB10" s="388"/>
      <c r="AC10" s="405"/>
      <c r="AD10" s="377"/>
      <c r="AE10" s="232"/>
      <c r="AF10" s="377"/>
      <c r="AH10" s="437"/>
      <c r="AI10" s="429"/>
      <c r="AJ10" s="397"/>
      <c r="AK10" s="398"/>
      <c r="AL10" s="404"/>
      <c r="AM10" s="388"/>
      <c r="AN10" s="405"/>
      <c r="AO10" s="377"/>
      <c r="AP10" s="232"/>
      <c r="AQ10" s="377"/>
      <c r="AS10" s="437"/>
      <c r="AT10" s="429"/>
      <c r="AU10" s="397"/>
      <c r="AV10" s="398"/>
      <c r="AW10" s="404"/>
      <c r="AX10" s="388"/>
      <c r="AY10" s="405"/>
      <c r="AZ10" s="377"/>
      <c r="BA10" s="232"/>
      <c r="BB10" s="377"/>
    </row>
    <row r="11" spans="1:54" ht="35.1" customHeight="1">
      <c r="A11" s="219"/>
      <c r="B11" s="436"/>
      <c r="C11" s="226"/>
      <c r="D11" s="224"/>
      <c r="E11" s="224"/>
      <c r="F11" s="235"/>
      <c r="G11" s="235"/>
      <c r="H11" s="236"/>
      <c r="I11" s="237"/>
      <c r="J11" s="238"/>
      <c r="K11" s="238"/>
      <c r="L11" s="239"/>
      <c r="M11" s="239"/>
      <c r="N11" s="240"/>
      <c r="O11" s="219"/>
      <c r="P11" s="224"/>
      <c r="Q11" s="224"/>
      <c r="R11" s="224"/>
      <c r="S11" s="224"/>
      <c r="T11" s="219"/>
      <c r="W11" s="437"/>
      <c r="X11" s="429"/>
      <c r="Y11" s="399"/>
      <c r="Z11" s="400"/>
      <c r="AA11" s="406"/>
      <c r="AB11" s="407"/>
      <c r="AC11" s="408"/>
      <c r="AD11" s="378"/>
      <c r="AE11" s="241"/>
      <c r="AF11" s="378"/>
      <c r="AH11" s="437"/>
      <c r="AI11" s="429"/>
      <c r="AJ11" s="399"/>
      <c r="AK11" s="400"/>
      <c r="AL11" s="406"/>
      <c r="AM11" s="407"/>
      <c r="AN11" s="408"/>
      <c r="AO11" s="378"/>
      <c r="AP11" s="241"/>
      <c r="AQ11" s="378"/>
      <c r="AS11" s="437"/>
      <c r="AT11" s="429"/>
      <c r="AU11" s="399"/>
      <c r="AV11" s="400"/>
      <c r="AW11" s="406"/>
      <c r="AX11" s="407"/>
      <c r="AY11" s="408"/>
      <c r="AZ11" s="378"/>
      <c r="BA11" s="241"/>
      <c r="BB11" s="378"/>
    </row>
    <row r="12" spans="1:54" ht="35.1" customHeight="1">
      <c r="A12" s="219"/>
      <c r="B12" s="436"/>
      <c r="C12" s="226"/>
      <c r="D12" s="224"/>
      <c r="E12" s="224"/>
      <c r="F12" s="235"/>
      <c r="G12" s="235"/>
      <c r="H12" s="236"/>
      <c r="I12" s="237"/>
      <c r="J12" s="238"/>
      <c r="K12" s="238"/>
      <c r="L12" s="239"/>
      <c r="M12" s="239"/>
      <c r="N12" s="240"/>
      <c r="O12" s="219"/>
      <c r="P12" s="224"/>
      <c r="Q12" s="224"/>
      <c r="R12" s="224"/>
      <c r="S12" s="224"/>
      <c r="T12" s="219"/>
      <c r="W12" s="437"/>
      <c r="X12" s="429"/>
      <c r="Y12" s="379"/>
      <c r="Z12" s="379"/>
      <c r="AA12" s="242"/>
      <c r="AB12" s="242"/>
      <c r="AC12" s="242"/>
      <c r="AD12" s="243"/>
      <c r="AE12" s="243"/>
      <c r="AF12" s="244"/>
      <c r="AH12" s="437"/>
      <c r="AI12" s="429"/>
      <c r="AJ12" s="379"/>
      <c r="AK12" s="379"/>
      <c r="AL12" s="242"/>
      <c r="AM12" s="242"/>
      <c r="AN12" s="242"/>
      <c r="AO12" s="243"/>
      <c r="AP12" s="243"/>
      <c r="AQ12" s="244"/>
      <c r="AS12" s="437"/>
      <c r="AT12" s="429"/>
      <c r="AU12" s="379"/>
      <c r="AV12" s="379"/>
      <c r="AW12" s="242"/>
      <c r="AX12" s="242"/>
      <c r="AY12" s="242"/>
      <c r="AZ12" s="243"/>
      <c r="BA12" s="243"/>
      <c r="BB12" s="244"/>
    </row>
    <row r="13" spans="1:54" ht="35.1" customHeight="1">
      <c r="A13" s="219"/>
      <c r="B13" s="436"/>
      <c r="C13" s="226"/>
      <c r="D13" s="224"/>
      <c r="E13" s="224"/>
      <c r="F13" s="235"/>
      <c r="G13" s="235"/>
      <c r="H13" s="236"/>
      <c r="I13" s="237"/>
      <c r="J13" s="238"/>
      <c r="K13" s="238"/>
      <c r="L13" s="239"/>
      <c r="M13" s="239"/>
      <c r="N13" s="240"/>
      <c r="O13" s="219"/>
      <c r="P13" s="224"/>
      <c r="Q13" s="224"/>
      <c r="R13" s="224"/>
      <c r="S13" s="224"/>
      <c r="T13" s="219"/>
      <c r="W13" s="437"/>
      <c r="X13" s="429"/>
      <c r="Y13" s="395" t="s">
        <v>286</v>
      </c>
      <c r="Z13" s="396"/>
      <c r="AA13" s="409"/>
      <c r="AB13" s="410"/>
      <c r="AC13" s="411"/>
      <c r="AD13" s="376"/>
      <c r="AE13" s="225"/>
      <c r="AF13" s="376"/>
      <c r="AH13" s="437"/>
      <c r="AI13" s="429"/>
      <c r="AJ13" s="395" t="s">
        <v>286</v>
      </c>
      <c r="AK13" s="396"/>
      <c r="AL13" s="409"/>
      <c r="AM13" s="410"/>
      <c r="AN13" s="411"/>
      <c r="AO13" s="376"/>
      <c r="AP13" s="225"/>
      <c r="AQ13" s="376"/>
      <c r="AS13" s="437"/>
      <c r="AT13" s="429"/>
      <c r="AU13" s="395" t="s">
        <v>286</v>
      </c>
      <c r="AV13" s="396"/>
      <c r="AW13" s="409"/>
      <c r="AX13" s="410"/>
      <c r="AY13" s="411"/>
      <c r="AZ13" s="376"/>
      <c r="BA13" s="225"/>
      <c r="BB13" s="376"/>
    </row>
    <row r="14" spans="1:54" ht="35.1" customHeight="1">
      <c r="A14" s="219"/>
      <c r="B14" s="436"/>
      <c r="C14" s="226"/>
      <c r="D14" s="224"/>
      <c r="E14" s="224"/>
      <c r="F14" s="235"/>
      <c r="G14" s="235"/>
      <c r="H14" s="236"/>
      <c r="I14" s="237"/>
      <c r="J14" s="238"/>
      <c r="K14" s="238"/>
      <c r="L14" s="239"/>
      <c r="M14" s="239"/>
      <c r="N14" s="240"/>
      <c r="O14" s="219"/>
      <c r="P14" s="219"/>
      <c r="Q14" s="219"/>
      <c r="R14" s="219"/>
      <c r="S14" s="219"/>
      <c r="T14" s="219"/>
      <c r="W14" s="437"/>
      <c r="X14" s="429"/>
      <c r="Y14" s="397"/>
      <c r="Z14" s="398"/>
      <c r="AA14" s="412"/>
      <c r="AB14" s="381"/>
      <c r="AC14" s="413"/>
      <c r="AD14" s="377"/>
      <c r="AE14" s="232"/>
      <c r="AF14" s="377"/>
      <c r="AH14" s="437"/>
      <c r="AI14" s="429"/>
      <c r="AJ14" s="397"/>
      <c r="AK14" s="398"/>
      <c r="AL14" s="412"/>
      <c r="AM14" s="381"/>
      <c r="AN14" s="413"/>
      <c r="AO14" s="377"/>
      <c r="AP14" s="232"/>
      <c r="AQ14" s="377"/>
      <c r="AS14" s="437"/>
      <c r="AT14" s="429"/>
      <c r="AU14" s="397"/>
      <c r="AV14" s="398"/>
      <c r="AW14" s="412"/>
      <c r="AX14" s="381"/>
      <c r="AY14" s="413"/>
      <c r="AZ14" s="377"/>
      <c r="BA14" s="232"/>
      <c r="BB14" s="377"/>
    </row>
    <row r="15" spans="1:54" ht="35.1" customHeight="1">
      <c r="A15" s="219"/>
      <c r="B15" s="436"/>
      <c r="C15" s="226"/>
      <c r="D15" s="224"/>
      <c r="E15" s="224"/>
      <c r="F15" s="235"/>
      <c r="G15" s="235"/>
      <c r="H15" s="236"/>
      <c r="I15" s="237"/>
      <c r="J15" s="245"/>
      <c r="K15" s="238"/>
      <c r="L15" s="239"/>
      <c r="M15" s="239"/>
      <c r="N15" s="240"/>
      <c r="O15" s="219"/>
      <c r="P15" s="435"/>
      <c r="Q15" s="435"/>
      <c r="R15" s="435"/>
      <c r="S15" s="219"/>
      <c r="T15" s="219"/>
      <c r="W15" s="437"/>
      <c r="X15" s="429"/>
      <c r="Y15" s="399"/>
      <c r="Z15" s="400"/>
      <c r="AA15" s="414"/>
      <c r="AB15" s="415"/>
      <c r="AC15" s="416"/>
      <c r="AD15" s="378"/>
      <c r="AE15" s="241"/>
      <c r="AF15" s="378"/>
      <c r="AH15" s="437"/>
      <c r="AI15" s="429"/>
      <c r="AJ15" s="399"/>
      <c r="AK15" s="400"/>
      <c r="AL15" s="414"/>
      <c r="AM15" s="415"/>
      <c r="AN15" s="416"/>
      <c r="AO15" s="378"/>
      <c r="AP15" s="241"/>
      <c r="AQ15" s="378"/>
      <c r="AS15" s="437"/>
      <c r="AT15" s="429"/>
      <c r="AU15" s="399"/>
      <c r="AV15" s="400"/>
      <c r="AW15" s="414"/>
      <c r="AX15" s="415"/>
      <c r="AY15" s="416"/>
      <c r="AZ15" s="378"/>
      <c r="BA15" s="241"/>
      <c r="BB15" s="378"/>
    </row>
    <row r="16" spans="1:54" ht="35.1" customHeight="1">
      <c r="A16" s="219"/>
      <c r="B16" s="436"/>
      <c r="C16" s="226"/>
      <c r="D16" s="224"/>
      <c r="E16" s="224"/>
      <c r="F16" s="235"/>
      <c r="G16" s="235"/>
      <c r="H16" s="236"/>
      <c r="I16" s="237"/>
      <c r="J16" s="238"/>
      <c r="K16" s="238"/>
      <c r="L16" s="239"/>
      <c r="M16" s="239"/>
      <c r="N16" s="240"/>
      <c r="O16" s="219"/>
      <c r="P16" s="246"/>
      <c r="Q16" s="246"/>
      <c r="R16" s="246"/>
      <c r="S16" s="219"/>
      <c r="T16" s="219"/>
      <c r="W16" s="437"/>
      <c r="X16" s="429"/>
      <c r="Y16" s="379"/>
      <c r="Z16" s="379"/>
      <c r="AA16" s="242"/>
      <c r="AB16" s="242"/>
      <c r="AC16" s="242"/>
      <c r="AD16" s="247"/>
      <c r="AE16" s="247"/>
      <c r="AF16" s="244"/>
      <c r="AH16" s="437"/>
      <c r="AI16" s="429"/>
      <c r="AJ16" s="379"/>
      <c r="AK16" s="379"/>
      <c r="AL16" s="242"/>
      <c r="AM16" s="242"/>
      <c r="AN16" s="242"/>
      <c r="AO16" s="247"/>
      <c r="AP16" s="247"/>
      <c r="AQ16" s="244"/>
      <c r="AS16" s="437"/>
      <c r="AT16" s="429"/>
      <c r="AU16" s="379"/>
      <c r="AV16" s="379"/>
      <c r="AW16" s="242"/>
      <c r="AX16" s="242"/>
      <c r="AY16" s="242"/>
      <c r="AZ16" s="247"/>
      <c r="BA16" s="247"/>
      <c r="BB16" s="244"/>
    </row>
    <row r="17" spans="1:54" ht="35.1" customHeight="1">
      <c r="A17" s="219"/>
      <c r="B17" s="436"/>
      <c r="C17" s="248"/>
      <c r="D17" s="224"/>
      <c r="E17" s="224"/>
      <c r="F17" s="235"/>
      <c r="G17" s="235"/>
      <c r="H17" s="236"/>
      <c r="I17" s="237"/>
      <c r="J17" s="238"/>
      <c r="K17" s="238"/>
      <c r="L17" s="239"/>
      <c r="M17" s="239"/>
      <c r="N17" s="240"/>
      <c r="O17" s="219"/>
      <c r="P17" s="249"/>
      <c r="Q17" s="250"/>
      <c r="R17" s="249"/>
      <c r="S17" s="219"/>
      <c r="T17" s="219"/>
      <c r="W17" s="437"/>
      <c r="X17" s="429"/>
      <c r="Y17" s="395" t="s">
        <v>286</v>
      </c>
      <c r="Z17" s="396"/>
      <c r="AA17" s="409"/>
      <c r="AB17" s="410"/>
      <c r="AC17" s="411"/>
      <c r="AD17" s="373"/>
      <c r="AE17" s="251"/>
      <c r="AF17" s="373"/>
      <c r="AH17" s="437"/>
      <c r="AI17" s="429"/>
      <c r="AJ17" s="395" t="s">
        <v>286</v>
      </c>
      <c r="AK17" s="396"/>
      <c r="AL17" s="409"/>
      <c r="AM17" s="410"/>
      <c r="AN17" s="411"/>
      <c r="AO17" s="373"/>
      <c r="AP17" s="251"/>
      <c r="AQ17" s="373"/>
      <c r="AS17" s="437"/>
      <c r="AT17" s="429"/>
      <c r="AU17" s="395" t="s">
        <v>286</v>
      </c>
      <c r="AV17" s="396"/>
      <c r="AW17" s="409"/>
      <c r="AX17" s="410"/>
      <c r="AY17" s="411"/>
      <c r="AZ17" s="373"/>
      <c r="BA17" s="251"/>
      <c r="BB17" s="373"/>
    </row>
    <row r="18" spans="1:54" ht="35.1" customHeight="1">
      <c r="A18" s="219"/>
      <c r="B18" s="436"/>
      <c r="C18" s="234"/>
      <c r="D18" s="224"/>
      <c r="E18" s="224"/>
      <c r="F18" s="235"/>
      <c r="G18" s="235"/>
      <c r="H18" s="236"/>
      <c r="I18" s="237"/>
      <c r="J18" s="252"/>
      <c r="K18" s="238"/>
      <c r="L18" s="239"/>
      <c r="M18" s="239"/>
      <c r="N18" s="240"/>
      <c r="O18" s="219"/>
      <c r="P18" s="249"/>
      <c r="Q18" s="250"/>
      <c r="R18" s="250"/>
      <c r="S18" s="219"/>
      <c r="T18" s="219"/>
      <c r="W18" s="437"/>
      <c r="X18" s="429"/>
      <c r="Y18" s="397"/>
      <c r="Z18" s="398"/>
      <c r="AA18" s="412"/>
      <c r="AB18" s="381"/>
      <c r="AC18" s="413"/>
      <c r="AD18" s="374"/>
      <c r="AE18" s="253"/>
      <c r="AF18" s="374"/>
      <c r="AH18" s="437"/>
      <c r="AI18" s="429"/>
      <c r="AJ18" s="397"/>
      <c r="AK18" s="398"/>
      <c r="AL18" s="412"/>
      <c r="AM18" s="381"/>
      <c r="AN18" s="413"/>
      <c r="AO18" s="374"/>
      <c r="AP18" s="253"/>
      <c r="AQ18" s="374"/>
      <c r="AS18" s="437"/>
      <c r="AT18" s="429"/>
      <c r="AU18" s="397"/>
      <c r="AV18" s="398"/>
      <c r="AW18" s="412"/>
      <c r="AX18" s="381"/>
      <c r="AY18" s="413"/>
      <c r="AZ18" s="374"/>
      <c r="BA18" s="253"/>
      <c r="BB18" s="374"/>
    </row>
    <row r="19" spans="1:54" ht="35.1" customHeight="1">
      <c r="A19" s="219"/>
      <c r="B19" s="436"/>
      <c r="C19" s="226"/>
      <c r="D19" s="224"/>
      <c r="E19" s="224"/>
      <c r="F19" s="235"/>
      <c r="G19" s="235"/>
      <c r="H19" s="236"/>
      <c r="I19" s="237"/>
      <c r="J19" s="238"/>
      <c r="K19" s="238"/>
      <c r="L19" s="239"/>
      <c r="M19" s="239"/>
      <c r="N19" s="240"/>
      <c r="O19" s="219"/>
      <c r="P19" s="249"/>
      <c r="Q19" s="250"/>
      <c r="R19" s="249"/>
      <c r="S19" s="219"/>
      <c r="T19" s="219"/>
      <c r="W19" s="438"/>
      <c r="X19" s="430"/>
      <c r="Y19" s="399"/>
      <c r="Z19" s="400"/>
      <c r="AA19" s="414"/>
      <c r="AB19" s="415"/>
      <c r="AC19" s="416"/>
      <c r="AD19" s="375"/>
      <c r="AE19" s="254"/>
      <c r="AF19" s="375"/>
      <c r="AH19" s="438"/>
      <c r="AI19" s="430"/>
      <c r="AJ19" s="399"/>
      <c r="AK19" s="400"/>
      <c r="AL19" s="414"/>
      <c r="AM19" s="415"/>
      <c r="AN19" s="416"/>
      <c r="AO19" s="375"/>
      <c r="AP19" s="254"/>
      <c r="AQ19" s="375"/>
      <c r="AS19" s="438"/>
      <c r="AT19" s="430"/>
      <c r="AU19" s="399"/>
      <c r="AV19" s="400"/>
      <c r="AW19" s="414"/>
      <c r="AX19" s="415"/>
      <c r="AY19" s="416"/>
      <c r="AZ19" s="375"/>
      <c r="BA19" s="254"/>
      <c r="BB19" s="375"/>
    </row>
    <row r="20" spans="1:54" ht="35.1" customHeight="1">
      <c r="A20" s="219"/>
      <c r="B20" s="436"/>
      <c r="C20" s="226"/>
      <c r="D20" s="224"/>
      <c r="E20" s="224"/>
      <c r="F20" s="235"/>
      <c r="G20" s="235"/>
      <c r="H20" s="236"/>
      <c r="I20" s="237"/>
      <c r="J20" s="238"/>
      <c r="K20" s="238"/>
      <c r="L20" s="239"/>
      <c r="M20" s="239"/>
      <c r="N20" s="240"/>
      <c r="O20" s="219"/>
      <c r="P20" s="249"/>
      <c r="Q20" s="255"/>
      <c r="R20" s="255"/>
      <c r="S20" s="219"/>
      <c r="T20" s="219"/>
    </row>
    <row r="21" spans="1:54" ht="35.1" customHeight="1">
      <c r="A21" s="219"/>
      <c r="B21" s="436"/>
      <c r="C21" s="226"/>
      <c r="D21" s="224"/>
      <c r="E21" s="224"/>
      <c r="F21" s="235"/>
      <c r="G21" s="235"/>
      <c r="H21" s="236"/>
      <c r="I21" s="237"/>
      <c r="J21" s="238"/>
      <c r="K21" s="238"/>
      <c r="L21" s="239"/>
      <c r="M21" s="239"/>
      <c r="N21" s="240"/>
      <c r="O21" s="219"/>
      <c r="P21" s="249"/>
      <c r="Q21" s="249"/>
      <c r="R21" s="249"/>
      <c r="S21" s="219"/>
      <c r="T21" s="219"/>
      <c r="W21" s="365" t="s">
        <v>276</v>
      </c>
      <c r="X21" s="366"/>
      <c r="Y21" s="366"/>
      <c r="Z21" s="366"/>
      <c r="AA21" s="366"/>
      <c r="AB21" s="366"/>
      <c r="AC21" s="366"/>
      <c r="AD21" s="366"/>
      <c r="AE21" s="366"/>
      <c r="AF21" s="367"/>
      <c r="AH21" s="365" t="s">
        <v>276</v>
      </c>
      <c r="AI21" s="366"/>
      <c r="AJ21" s="366"/>
      <c r="AK21" s="366"/>
      <c r="AL21" s="366"/>
      <c r="AM21" s="366"/>
      <c r="AN21" s="366"/>
      <c r="AO21" s="366"/>
      <c r="AP21" s="366"/>
      <c r="AQ21" s="367"/>
      <c r="AS21" s="365" t="s">
        <v>276</v>
      </c>
      <c r="AT21" s="366"/>
      <c r="AU21" s="366"/>
      <c r="AV21" s="366"/>
      <c r="AW21" s="366"/>
      <c r="AX21" s="366"/>
      <c r="AY21" s="366"/>
      <c r="AZ21" s="366"/>
      <c r="BA21" s="366"/>
      <c r="BB21" s="367"/>
    </row>
    <row r="22" spans="1:54" ht="35.1" customHeight="1">
      <c r="A22" s="219"/>
      <c r="B22" s="436"/>
      <c r="C22" s="226"/>
      <c r="D22" s="224"/>
      <c r="E22" s="224"/>
      <c r="F22" s="235"/>
      <c r="G22" s="235"/>
      <c r="H22" s="236"/>
      <c r="I22" s="237"/>
      <c r="J22" s="238"/>
      <c r="K22" s="238"/>
      <c r="L22" s="239"/>
      <c r="M22" s="239"/>
      <c r="N22" s="240"/>
      <c r="O22" s="219"/>
      <c r="P22" s="249"/>
      <c r="Q22" s="249"/>
      <c r="R22" s="249"/>
      <c r="S22" s="219"/>
      <c r="T22" s="219"/>
      <c r="W22" s="417" t="s">
        <v>277</v>
      </c>
      <c r="X22" s="417" t="s">
        <v>278</v>
      </c>
      <c r="Y22" s="419" t="s">
        <v>279</v>
      </c>
      <c r="Z22" s="420"/>
      <c r="AA22" s="423" t="s">
        <v>287</v>
      </c>
      <c r="AB22" s="424"/>
      <c r="AC22" s="425"/>
      <c r="AD22" s="382" t="s">
        <v>281</v>
      </c>
      <c r="AE22" s="382" t="s">
        <v>282</v>
      </c>
      <c r="AF22" s="368" t="s">
        <v>283</v>
      </c>
      <c r="AH22" s="417" t="s">
        <v>277</v>
      </c>
      <c r="AI22" s="417" t="s">
        <v>278</v>
      </c>
      <c r="AJ22" s="419" t="s">
        <v>279</v>
      </c>
      <c r="AK22" s="420"/>
      <c r="AL22" s="423" t="s">
        <v>287</v>
      </c>
      <c r="AM22" s="424"/>
      <c r="AN22" s="425"/>
      <c r="AO22" s="382" t="s">
        <v>281</v>
      </c>
      <c r="AP22" s="382" t="s">
        <v>282</v>
      </c>
      <c r="AQ22" s="368" t="s">
        <v>283</v>
      </c>
      <c r="AS22" s="417" t="s">
        <v>277</v>
      </c>
      <c r="AT22" s="417" t="s">
        <v>278</v>
      </c>
      <c r="AU22" s="419" t="s">
        <v>279</v>
      </c>
      <c r="AV22" s="420"/>
      <c r="AW22" s="423" t="s">
        <v>287</v>
      </c>
      <c r="AX22" s="424"/>
      <c r="AY22" s="425"/>
      <c r="AZ22" s="382" t="s">
        <v>281</v>
      </c>
      <c r="BA22" s="382" t="s">
        <v>282</v>
      </c>
      <c r="BB22" s="368" t="s">
        <v>283</v>
      </c>
    </row>
    <row r="23" spans="1:54" ht="35.1" customHeight="1">
      <c r="A23" s="219"/>
      <c r="B23" s="436"/>
      <c r="C23" s="226"/>
      <c r="D23" s="224"/>
      <c r="E23" s="224"/>
      <c r="F23" s="235"/>
      <c r="G23" s="235"/>
      <c r="H23" s="236"/>
      <c r="I23" s="237"/>
      <c r="J23" s="238"/>
      <c r="K23" s="238"/>
      <c r="L23" s="239"/>
      <c r="M23" s="239"/>
      <c r="N23" s="240"/>
      <c r="O23" s="219"/>
      <c r="P23" s="249"/>
      <c r="Q23" s="250"/>
      <c r="R23" s="250"/>
      <c r="S23" s="219"/>
      <c r="T23" s="219"/>
      <c r="W23" s="418"/>
      <c r="X23" s="418"/>
      <c r="Y23" s="421"/>
      <c r="Z23" s="422"/>
      <c r="AA23" s="426"/>
      <c r="AB23" s="427"/>
      <c r="AC23" s="428"/>
      <c r="AD23" s="383"/>
      <c r="AE23" s="383"/>
      <c r="AF23" s="369"/>
      <c r="AH23" s="418"/>
      <c r="AI23" s="418"/>
      <c r="AJ23" s="421"/>
      <c r="AK23" s="422"/>
      <c r="AL23" s="426"/>
      <c r="AM23" s="427"/>
      <c r="AN23" s="428"/>
      <c r="AO23" s="383"/>
      <c r="AP23" s="383"/>
      <c r="AQ23" s="369"/>
      <c r="AS23" s="418"/>
      <c r="AT23" s="418"/>
      <c r="AU23" s="421"/>
      <c r="AV23" s="422"/>
      <c r="AW23" s="426"/>
      <c r="AX23" s="427"/>
      <c r="AY23" s="428"/>
      <c r="AZ23" s="383"/>
      <c r="BA23" s="383"/>
      <c r="BB23" s="369"/>
    </row>
    <row r="24" spans="1:54" ht="35.1" customHeight="1">
      <c r="A24" s="219"/>
      <c r="B24" s="436"/>
      <c r="C24" s="226"/>
      <c r="D24" s="224"/>
      <c r="E24" s="224"/>
      <c r="F24" s="235"/>
      <c r="G24" s="235"/>
      <c r="H24" s="236"/>
      <c r="I24" s="237"/>
      <c r="J24" s="238"/>
      <c r="K24" s="238"/>
      <c r="L24" s="239"/>
      <c r="M24" s="239"/>
      <c r="N24" s="240"/>
      <c r="O24" s="219"/>
      <c r="P24" s="249"/>
      <c r="Q24" s="250"/>
      <c r="R24" s="250"/>
      <c r="S24" s="219"/>
      <c r="T24" s="219"/>
      <c r="W24" s="389"/>
      <c r="X24" s="392" t="s">
        <v>288</v>
      </c>
      <c r="Y24" s="395" t="s">
        <v>289</v>
      </c>
      <c r="Z24" s="396"/>
      <c r="AA24" s="401"/>
      <c r="AB24" s="402"/>
      <c r="AC24" s="403"/>
      <c r="AD24" s="376"/>
      <c r="AE24" s="283"/>
      <c r="AF24" s="370"/>
      <c r="AH24" s="389"/>
      <c r="AI24" s="392" t="s">
        <v>288</v>
      </c>
      <c r="AJ24" s="395" t="s">
        <v>289</v>
      </c>
      <c r="AK24" s="396"/>
      <c r="AL24" s="401"/>
      <c r="AM24" s="402"/>
      <c r="AN24" s="403"/>
      <c r="AO24" s="376"/>
      <c r="AP24" s="283"/>
      <c r="AQ24" s="370"/>
      <c r="AS24" s="389"/>
      <c r="AT24" s="392" t="s">
        <v>288</v>
      </c>
      <c r="AU24" s="395" t="s">
        <v>289</v>
      </c>
      <c r="AV24" s="396"/>
      <c r="AW24" s="401"/>
      <c r="AX24" s="402"/>
      <c r="AY24" s="403"/>
      <c r="AZ24" s="376"/>
      <c r="BA24" s="283"/>
      <c r="BB24" s="370"/>
    </row>
    <row r="25" spans="1:54" ht="35.1" customHeight="1">
      <c r="A25" s="219"/>
      <c r="B25" s="436"/>
      <c r="C25" s="226"/>
      <c r="D25" s="224"/>
      <c r="E25" s="224"/>
      <c r="F25" s="235"/>
      <c r="G25" s="235"/>
      <c r="H25" s="236"/>
      <c r="I25" s="237"/>
      <c r="J25" s="238"/>
      <c r="K25" s="238"/>
      <c r="L25" s="239"/>
      <c r="M25" s="239"/>
      <c r="N25" s="240"/>
      <c r="O25" s="219"/>
      <c r="P25" s="249"/>
      <c r="Q25" s="250"/>
      <c r="R25" s="250"/>
      <c r="S25" s="219"/>
      <c r="T25" s="219"/>
      <c r="W25" s="437"/>
      <c r="X25" s="429"/>
      <c r="Y25" s="397"/>
      <c r="Z25" s="398"/>
      <c r="AA25" s="404"/>
      <c r="AB25" s="388"/>
      <c r="AC25" s="405"/>
      <c r="AD25" s="377"/>
      <c r="AE25" s="284"/>
      <c r="AF25" s="371"/>
      <c r="AH25" s="437"/>
      <c r="AI25" s="429"/>
      <c r="AJ25" s="397"/>
      <c r="AK25" s="398"/>
      <c r="AL25" s="404"/>
      <c r="AM25" s="388"/>
      <c r="AN25" s="405"/>
      <c r="AO25" s="377"/>
      <c r="AP25" s="284"/>
      <c r="AQ25" s="371"/>
      <c r="AS25" s="437"/>
      <c r="AT25" s="429"/>
      <c r="AU25" s="397"/>
      <c r="AV25" s="398"/>
      <c r="AW25" s="404"/>
      <c r="AX25" s="388"/>
      <c r="AY25" s="405"/>
      <c r="AZ25" s="377"/>
      <c r="BA25" s="284"/>
      <c r="BB25" s="371"/>
    </row>
    <row r="26" spans="1:54" ht="35.1" customHeight="1">
      <c r="A26" s="219"/>
      <c r="B26" s="436"/>
      <c r="C26" s="226"/>
      <c r="D26" s="224"/>
      <c r="E26" s="224"/>
      <c r="F26" s="235"/>
      <c r="G26" s="235"/>
      <c r="H26" s="236"/>
      <c r="I26" s="237"/>
      <c r="J26" s="238"/>
      <c r="K26" s="238"/>
      <c r="L26" s="239"/>
      <c r="M26" s="239"/>
      <c r="N26" s="240"/>
      <c r="O26" s="219"/>
      <c r="P26" s="249"/>
      <c r="Q26" s="256"/>
      <c r="R26" s="256"/>
      <c r="S26" s="219"/>
      <c r="T26" s="219"/>
      <c r="W26" s="437"/>
      <c r="X26" s="429"/>
      <c r="Y26" s="399"/>
      <c r="Z26" s="400"/>
      <c r="AA26" s="406"/>
      <c r="AB26" s="407"/>
      <c r="AC26" s="408"/>
      <c r="AD26" s="378"/>
      <c r="AE26" s="285"/>
      <c r="AF26" s="372"/>
      <c r="AH26" s="437"/>
      <c r="AI26" s="429"/>
      <c r="AJ26" s="399"/>
      <c r="AK26" s="400"/>
      <c r="AL26" s="406"/>
      <c r="AM26" s="407"/>
      <c r="AN26" s="408"/>
      <c r="AO26" s="378"/>
      <c r="AP26" s="285"/>
      <c r="AQ26" s="372"/>
      <c r="AS26" s="437"/>
      <c r="AT26" s="429"/>
      <c r="AU26" s="399"/>
      <c r="AV26" s="400"/>
      <c r="AW26" s="406"/>
      <c r="AX26" s="407"/>
      <c r="AY26" s="408"/>
      <c r="AZ26" s="378"/>
      <c r="BA26" s="285"/>
      <c r="BB26" s="372"/>
    </row>
    <row r="27" spans="1:54" ht="35.1" customHeight="1">
      <c r="A27" s="219"/>
      <c r="B27" s="436"/>
      <c r="C27" s="226"/>
      <c r="D27" s="224"/>
      <c r="E27" s="224"/>
      <c r="F27" s="235"/>
      <c r="G27" s="235"/>
      <c r="H27" s="236"/>
      <c r="I27" s="237"/>
      <c r="J27" s="238"/>
      <c r="K27" s="238"/>
      <c r="L27" s="239"/>
      <c r="M27" s="239"/>
      <c r="N27" s="240"/>
      <c r="O27" s="219"/>
      <c r="P27" s="249"/>
      <c r="Q27" s="249"/>
      <c r="R27" s="249"/>
      <c r="S27" s="219"/>
      <c r="T27" s="219"/>
      <c r="W27" s="437"/>
      <c r="X27" s="429"/>
      <c r="Y27" s="379"/>
      <c r="Z27" s="379"/>
      <c r="AA27" s="242"/>
      <c r="AB27" s="242"/>
      <c r="AC27" s="242"/>
      <c r="AD27" s="243"/>
      <c r="AE27" s="243"/>
      <c r="AF27" s="244"/>
      <c r="AH27" s="437"/>
      <c r="AI27" s="429"/>
      <c r="AJ27" s="379"/>
      <c r="AK27" s="379"/>
      <c r="AL27" s="242"/>
      <c r="AM27" s="242"/>
      <c r="AN27" s="242"/>
      <c r="AO27" s="243"/>
      <c r="AP27" s="243"/>
      <c r="AQ27" s="244"/>
      <c r="AS27" s="437"/>
      <c r="AT27" s="429"/>
      <c r="AU27" s="379"/>
      <c r="AV27" s="379"/>
      <c r="AW27" s="242"/>
      <c r="AX27" s="242"/>
      <c r="AY27" s="242"/>
      <c r="AZ27" s="243"/>
      <c r="BA27" s="243"/>
      <c r="BB27" s="244"/>
    </row>
    <row r="28" spans="1:54" ht="35.1" customHeight="1">
      <c r="A28" s="219"/>
      <c r="B28" s="436"/>
      <c r="C28" s="226"/>
      <c r="D28" s="224"/>
      <c r="E28" s="224"/>
      <c r="F28" s="235"/>
      <c r="G28" s="235"/>
      <c r="H28" s="236"/>
      <c r="I28" s="237"/>
      <c r="J28" s="238"/>
      <c r="K28" s="238"/>
      <c r="L28" s="239"/>
      <c r="M28" s="239"/>
      <c r="N28" s="240"/>
      <c r="O28" s="219"/>
      <c r="P28" s="249"/>
      <c r="Q28" s="250"/>
      <c r="R28" s="250"/>
      <c r="S28" s="219"/>
      <c r="T28" s="219"/>
      <c r="W28" s="437"/>
      <c r="X28" s="429"/>
      <c r="Y28" s="395" t="s">
        <v>289</v>
      </c>
      <c r="Z28" s="396"/>
      <c r="AA28" s="401"/>
      <c r="AB28" s="402"/>
      <c r="AC28" s="403"/>
      <c r="AD28" s="376"/>
      <c r="AE28" s="283"/>
      <c r="AF28" s="370"/>
      <c r="AH28" s="437"/>
      <c r="AI28" s="429"/>
      <c r="AJ28" s="395" t="s">
        <v>289</v>
      </c>
      <c r="AK28" s="396"/>
      <c r="AL28" s="401"/>
      <c r="AM28" s="402"/>
      <c r="AN28" s="403"/>
      <c r="AO28" s="376"/>
      <c r="AP28" s="283"/>
      <c r="AQ28" s="370"/>
      <c r="AS28" s="437"/>
      <c r="AT28" s="429"/>
      <c r="AU28" s="395" t="s">
        <v>289</v>
      </c>
      <c r="AV28" s="396"/>
      <c r="AW28" s="401"/>
      <c r="AX28" s="402"/>
      <c r="AY28" s="403"/>
      <c r="AZ28" s="376"/>
      <c r="BA28" s="283"/>
      <c r="BB28" s="370"/>
    </row>
    <row r="29" spans="1:54" ht="35.1" customHeight="1">
      <c r="A29" s="219"/>
      <c r="B29" s="436"/>
      <c r="C29" s="226"/>
      <c r="D29" s="224"/>
      <c r="E29" s="224"/>
      <c r="F29" s="235"/>
      <c r="G29" s="235"/>
      <c r="H29" s="236"/>
      <c r="I29" s="237"/>
      <c r="J29" s="238"/>
      <c r="K29" s="238"/>
      <c r="L29" s="239"/>
      <c r="M29" s="239"/>
      <c r="N29" s="240"/>
      <c r="O29" s="219"/>
      <c r="P29" s="249"/>
      <c r="Q29" s="249"/>
      <c r="R29" s="250"/>
      <c r="S29" s="219"/>
      <c r="T29" s="219"/>
      <c r="W29" s="437"/>
      <c r="X29" s="429"/>
      <c r="Y29" s="397"/>
      <c r="Z29" s="398"/>
      <c r="AA29" s="404"/>
      <c r="AB29" s="388"/>
      <c r="AC29" s="405"/>
      <c r="AD29" s="377"/>
      <c r="AE29" s="284"/>
      <c r="AF29" s="371"/>
      <c r="AH29" s="437"/>
      <c r="AI29" s="429"/>
      <c r="AJ29" s="397"/>
      <c r="AK29" s="398"/>
      <c r="AL29" s="404"/>
      <c r="AM29" s="388"/>
      <c r="AN29" s="405"/>
      <c r="AO29" s="377"/>
      <c r="AP29" s="284"/>
      <c r="AQ29" s="371"/>
      <c r="AS29" s="437"/>
      <c r="AT29" s="429"/>
      <c r="AU29" s="397"/>
      <c r="AV29" s="398"/>
      <c r="AW29" s="404"/>
      <c r="AX29" s="388"/>
      <c r="AY29" s="405"/>
      <c r="AZ29" s="377"/>
      <c r="BA29" s="284"/>
      <c r="BB29" s="371"/>
    </row>
    <row r="30" spans="1:54" ht="35.1" customHeight="1">
      <c r="A30" s="219"/>
      <c r="B30" s="436"/>
      <c r="C30" s="224"/>
      <c r="D30" s="224"/>
      <c r="E30" s="224"/>
      <c r="F30" s="235"/>
      <c r="G30" s="235"/>
      <c r="H30" s="236"/>
      <c r="I30" s="237"/>
      <c r="J30" s="238"/>
      <c r="K30" s="238"/>
      <c r="L30" s="239"/>
      <c r="M30" s="239"/>
      <c r="N30" s="240"/>
      <c r="O30" s="219"/>
      <c r="P30" s="249"/>
      <c r="Q30" s="250"/>
      <c r="R30" s="249"/>
      <c r="S30" s="219"/>
      <c r="T30" s="219"/>
      <c r="W30" s="437"/>
      <c r="X30" s="429"/>
      <c r="Y30" s="399"/>
      <c r="Z30" s="400"/>
      <c r="AA30" s="406"/>
      <c r="AB30" s="407"/>
      <c r="AC30" s="408"/>
      <c r="AD30" s="378"/>
      <c r="AE30" s="285"/>
      <c r="AF30" s="372"/>
      <c r="AH30" s="437"/>
      <c r="AI30" s="429"/>
      <c r="AJ30" s="399"/>
      <c r="AK30" s="400"/>
      <c r="AL30" s="406"/>
      <c r="AM30" s="407"/>
      <c r="AN30" s="408"/>
      <c r="AO30" s="378"/>
      <c r="AP30" s="285"/>
      <c r="AQ30" s="372"/>
      <c r="AS30" s="437"/>
      <c r="AT30" s="429"/>
      <c r="AU30" s="399"/>
      <c r="AV30" s="400"/>
      <c r="AW30" s="406"/>
      <c r="AX30" s="407"/>
      <c r="AY30" s="408"/>
      <c r="AZ30" s="378"/>
      <c r="BA30" s="285"/>
      <c r="BB30" s="372"/>
    </row>
    <row r="31" spans="1:54" ht="35.1" customHeight="1">
      <c r="A31" s="219"/>
      <c r="B31" s="436"/>
      <c r="C31" s="224"/>
      <c r="D31" s="224"/>
      <c r="E31" s="224"/>
      <c r="F31" s="235"/>
      <c r="G31" s="235"/>
      <c r="H31" s="236"/>
      <c r="I31" s="237"/>
      <c r="J31" s="238"/>
      <c r="K31" s="238"/>
      <c r="L31" s="239"/>
      <c r="M31" s="239"/>
      <c r="N31" s="240"/>
      <c r="O31" s="219"/>
      <c r="P31" s="249"/>
      <c r="Q31" s="249"/>
      <c r="R31" s="249"/>
      <c r="S31" s="219"/>
      <c r="T31" s="219"/>
      <c r="W31" s="437"/>
      <c r="X31" s="429"/>
      <c r="Y31" s="379"/>
      <c r="Z31" s="379"/>
      <c r="AA31" s="242"/>
      <c r="AB31" s="242"/>
      <c r="AC31" s="242"/>
      <c r="AD31" s="243"/>
      <c r="AE31" s="243"/>
      <c r="AF31" s="244"/>
      <c r="AH31" s="437"/>
      <c r="AI31" s="429"/>
      <c r="AJ31" s="379"/>
      <c r="AK31" s="379"/>
      <c r="AL31" s="242"/>
      <c r="AM31" s="242"/>
      <c r="AN31" s="242"/>
      <c r="AO31" s="243"/>
      <c r="AP31" s="243"/>
      <c r="AQ31" s="244"/>
      <c r="AS31" s="437"/>
      <c r="AT31" s="429"/>
      <c r="AU31" s="379"/>
      <c r="AV31" s="379"/>
      <c r="AW31" s="242"/>
      <c r="AX31" s="242"/>
      <c r="AY31" s="242"/>
      <c r="AZ31" s="243"/>
      <c r="BA31" s="243"/>
      <c r="BB31" s="244"/>
    </row>
    <row r="32" spans="1:54" ht="35.1" customHeight="1">
      <c r="A32" s="219"/>
      <c r="B32" s="436"/>
      <c r="C32" s="224"/>
      <c r="D32" s="224"/>
      <c r="E32" s="224"/>
      <c r="F32" s="235"/>
      <c r="G32" s="235"/>
      <c r="H32" s="236"/>
      <c r="I32" s="237"/>
      <c r="J32" s="238"/>
      <c r="K32" s="238"/>
      <c r="L32" s="239"/>
      <c r="M32" s="239"/>
      <c r="N32" s="240"/>
      <c r="O32" s="219"/>
      <c r="P32" s="249"/>
      <c r="Q32" s="249"/>
      <c r="R32" s="249"/>
      <c r="S32" s="219"/>
      <c r="T32" s="219"/>
      <c r="W32" s="437"/>
      <c r="X32" s="429"/>
      <c r="Y32" s="395" t="s">
        <v>289</v>
      </c>
      <c r="Z32" s="396"/>
      <c r="AA32" s="401"/>
      <c r="AB32" s="402"/>
      <c r="AC32" s="403"/>
      <c r="AD32" s="376"/>
      <c r="AE32" s="283"/>
      <c r="AF32" s="370"/>
      <c r="AH32" s="437"/>
      <c r="AI32" s="429"/>
      <c r="AJ32" s="395" t="s">
        <v>289</v>
      </c>
      <c r="AK32" s="396"/>
      <c r="AL32" s="401"/>
      <c r="AM32" s="402"/>
      <c r="AN32" s="403"/>
      <c r="AO32" s="376"/>
      <c r="AP32" s="283"/>
      <c r="AQ32" s="370"/>
      <c r="AS32" s="437"/>
      <c r="AT32" s="429"/>
      <c r="AU32" s="395" t="s">
        <v>289</v>
      </c>
      <c r="AV32" s="396"/>
      <c r="AW32" s="401"/>
      <c r="AX32" s="402"/>
      <c r="AY32" s="403"/>
      <c r="AZ32" s="376"/>
      <c r="BA32" s="283"/>
      <c r="BB32" s="370"/>
    </row>
    <row r="33" spans="1:54" ht="35.1" customHeight="1">
      <c r="A33" s="219"/>
      <c r="B33" s="436"/>
      <c r="C33" s="224"/>
      <c r="D33" s="224"/>
      <c r="E33" s="224"/>
      <c r="F33" s="235"/>
      <c r="G33" s="235"/>
      <c r="H33" s="236"/>
      <c r="I33" s="237"/>
      <c r="J33" s="238"/>
      <c r="K33" s="238"/>
      <c r="L33" s="239"/>
      <c r="M33" s="239"/>
      <c r="N33" s="240"/>
      <c r="O33" s="219"/>
      <c r="P33" s="249"/>
      <c r="Q33" s="249"/>
      <c r="R33" s="249"/>
      <c r="S33" s="219"/>
      <c r="T33" s="219"/>
      <c r="W33" s="437"/>
      <c r="X33" s="429"/>
      <c r="Y33" s="397"/>
      <c r="Z33" s="398"/>
      <c r="AA33" s="404"/>
      <c r="AB33" s="388"/>
      <c r="AC33" s="405"/>
      <c r="AD33" s="377"/>
      <c r="AE33" s="284"/>
      <c r="AF33" s="371"/>
      <c r="AH33" s="437"/>
      <c r="AI33" s="429"/>
      <c r="AJ33" s="397"/>
      <c r="AK33" s="398"/>
      <c r="AL33" s="404"/>
      <c r="AM33" s="388"/>
      <c r="AN33" s="405"/>
      <c r="AO33" s="377"/>
      <c r="AP33" s="284"/>
      <c r="AQ33" s="371"/>
      <c r="AS33" s="437"/>
      <c r="AT33" s="429"/>
      <c r="AU33" s="397"/>
      <c r="AV33" s="398"/>
      <c r="AW33" s="404"/>
      <c r="AX33" s="388"/>
      <c r="AY33" s="405"/>
      <c r="AZ33" s="377"/>
      <c r="BA33" s="284"/>
      <c r="BB33" s="371"/>
    </row>
    <row r="34" spans="1:54" ht="35.1" customHeight="1">
      <c r="A34" s="219"/>
      <c r="B34" s="436"/>
      <c r="C34" s="234"/>
      <c r="D34" s="224"/>
      <c r="E34" s="224"/>
      <c r="F34" s="235"/>
      <c r="G34" s="235"/>
      <c r="H34" s="236"/>
      <c r="I34" s="237"/>
      <c r="J34" s="238"/>
      <c r="K34" s="238"/>
      <c r="L34" s="239"/>
      <c r="M34" s="239"/>
      <c r="N34" s="240"/>
      <c r="O34" s="219"/>
      <c r="P34" s="249"/>
      <c r="Q34" s="249"/>
      <c r="R34" s="249"/>
      <c r="S34" s="219"/>
      <c r="T34" s="219"/>
      <c r="W34" s="437"/>
      <c r="X34" s="429"/>
      <c r="Y34" s="399"/>
      <c r="Z34" s="400"/>
      <c r="AA34" s="406"/>
      <c r="AB34" s="407"/>
      <c r="AC34" s="408"/>
      <c r="AD34" s="378"/>
      <c r="AE34" s="285"/>
      <c r="AF34" s="372"/>
      <c r="AH34" s="437"/>
      <c r="AI34" s="429"/>
      <c r="AJ34" s="399"/>
      <c r="AK34" s="400"/>
      <c r="AL34" s="406"/>
      <c r="AM34" s="407"/>
      <c r="AN34" s="408"/>
      <c r="AO34" s="378"/>
      <c r="AP34" s="285"/>
      <c r="AQ34" s="372"/>
      <c r="AS34" s="437"/>
      <c r="AT34" s="429"/>
      <c r="AU34" s="399"/>
      <c r="AV34" s="400"/>
      <c r="AW34" s="406"/>
      <c r="AX34" s="407"/>
      <c r="AY34" s="408"/>
      <c r="AZ34" s="378"/>
      <c r="BA34" s="285"/>
      <c r="BB34" s="372"/>
    </row>
    <row r="35" spans="1:54" ht="35.1" customHeight="1">
      <c r="A35" s="219"/>
      <c r="B35" s="436"/>
      <c r="C35" s="234"/>
      <c r="D35" s="224"/>
      <c r="E35" s="224"/>
      <c r="F35" s="235"/>
      <c r="G35" s="235"/>
      <c r="H35" s="236"/>
      <c r="I35" s="237"/>
      <c r="J35" s="238"/>
      <c r="K35" s="238"/>
      <c r="L35" s="239"/>
      <c r="M35" s="239"/>
      <c r="N35" s="240"/>
      <c r="O35" s="219"/>
      <c r="P35" s="249"/>
      <c r="Q35" s="249"/>
      <c r="R35" s="249"/>
      <c r="S35" s="219"/>
      <c r="T35" s="219"/>
      <c r="W35" s="437"/>
      <c r="X35" s="429"/>
      <c r="Y35" s="379"/>
      <c r="Z35" s="379"/>
      <c r="AA35" s="242"/>
      <c r="AB35" s="242"/>
      <c r="AC35" s="242"/>
      <c r="AD35" s="247"/>
      <c r="AE35" s="247"/>
      <c r="AF35" s="244"/>
      <c r="AH35" s="437"/>
      <c r="AI35" s="429"/>
      <c r="AJ35" s="379"/>
      <c r="AK35" s="379"/>
      <c r="AL35" s="242"/>
      <c r="AM35" s="242"/>
      <c r="AN35" s="242"/>
      <c r="AO35" s="247"/>
      <c r="AP35" s="247"/>
      <c r="AQ35" s="244"/>
      <c r="AS35" s="437"/>
      <c r="AT35" s="429"/>
      <c r="AU35" s="379"/>
      <c r="AV35" s="379"/>
      <c r="AW35" s="242"/>
      <c r="AX35" s="242"/>
      <c r="AY35" s="242"/>
      <c r="AZ35" s="247"/>
      <c r="BA35" s="247"/>
      <c r="BB35" s="244"/>
    </row>
    <row r="36" spans="1:54" ht="35.1" customHeight="1">
      <c r="A36" s="219"/>
      <c r="B36" s="436"/>
      <c r="C36" s="234"/>
      <c r="D36" s="224"/>
      <c r="E36" s="224"/>
      <c r="F36" s="235"/>
      <c r="G36" s="235"/>
      <c r="H36" s="236"/>
      <c r="I36" s="237"/>
      <c r="J36" s="238"/>
      <c r="K36" s="238"/>
      <c r="L36" s="239"/>
      <c r="M36" s="239"/>
      <c r="N36" s="240"/>
      <c r="O36" s="219"/>
      <c r="P36" s="249"/>
      <c r="Q36" s="249"/>
      <c r="R36" s="249"/>
      <c r="S36" s="219"/>
      <c r="T36" s="219"/>
      <c r="W36" s="437"/>
      <c r="X36" s="429"/>
      <c r="Y36" s="395" t="s">
        <v>289</v>
      </c>
      <c r="Z36" s="396"/>
      <c r="AA36" s="409"/>
      <c r="AB36" s="410"/>
      <c r="AC36" s="411"/>
      <c r="AD36" s="373"/>
      <c r="AE36" s="286"/>
      <c r="AF36" s="362"/>
      <c r="AH36" s="437"/>
      <c r="AI36" s="429"/>
      <c r="AJ36" s="395" t="s">
        <v>289</v>
      </c>
      <c r="AK36" s="396"/>
      <c r="AL36" s="409"/>
      <c r="AM36" s="410"/>
      <c r="AN36" s="411"/>
      <c r="AO36" s="373"/>
      <c r="AP36" s="286"/>
      <c r="AQ36" s="362"/>
      <c r="AS36" s="437"/>
      <c r="AT36" s="429"/>
      <c r="AU36" s="395" t="s">
        <v>289</v>
      </c>
      <c r="AV36" s="396"/>
      <c r="AW36" s="409"/>
      <c r="AX36" s="410"/>
      <c r="AY36" s="411"/>
      <c r="AZ36" s="373"/>
      <c r="BA36" s="286"/>
      <c r="BB36" s="362"/>
    </row>
    <row r="37" spans="1:54" ht="35.1" customHeight="1">
      <c r="A37" s="219"/>
      <c r="B37" s="436"/>
      <c r="C37" s="234"/>
      <c r="D37" s="224"/>
      <c r="E37" s="224"/>
      <c r="F37" s="235"/>
      <c r="G37" s="235"/>
      <c r="H37" s="236"/>
      <c r="I37" s="237"/>
      <c r="J37" s="238"/>
      <c r="K37" s="238"/>
      <c r="L37" s="239"/>
      <c r="M37" s="239"/>
      <c r="N37" s="240"/>
      <c r="O37" s="219"/>
      <c r="P37" s="249"/>
      <c r="Q37" s="249"/>
      <c r="R37" s="249"/>
      <c r="S37" s="219"/>
      <c r="T37" s="219"/>
      <c r="W37" s="437"/>
      <c r="X37" s="429"/>
      <c r="Y37" s="397"/>
      <c r="Z37" s="398"/>
      <c r="AA37" s="412"/>
      <c r="AB37" s="381"/>
      <c r="AC37" s="413"/>
      <c r="AD37" s="374"/>
      <c r="AE37" s="287"/>
      <c r="AF37" s="363"/>
      <c r="AH37" s="437"/>
      <c r="AI37" s="429"/>
      <c r="AJ37" s="397"/>
      <c r="AK37" s="398"/>
      <c r="AL37" s="412"/>
      <c r="AM37" s="381"/>
      <c r="AN37" s="413"/>
      <c r="AO37" s="374"/>
      <c r="AP37" s="287"/>
      <c r="AQ37" s="363"/>
      <c r="AS37" s="437"/>
      <c r="AT37" s="429"/>
      <c r="AU37" s="397"/>
      <c r="AV37" s="398"/>
      <c r="AW37" s="412"/>
      <c r="AX37" s="381"/>
      <c r="AY37" s="413"/>
      <c r="AZ37" s="374"/>
      <c r="BA37" s="287"/>
      <c r="BB37" s="363"/>
    </row>
    <row r="38" spans="1:54" ht="35.1" customHeight="1">
      <c r="A38" s="219"/>
      <c r="B38" s="436"/>
      <c r="C38" s="234"/>
      <c r="D38" s="224"/>
      <c r="E38" s="224"/>
      <c r="F38" s="235"/>
      <c r="G38" s="235"/>
      <c r="H38" s="236"/>
      <c r="I38" s="237"/>
      <c r="J38" s="238"/>
      <c r="K38" s="238"/>
      <c r="L38" s="239"/>
      <c r="M38" s="239"/>
      <c r="N38" s="240"/>
      <c r="O38" s="219"/>
      <c r="P38" s="249"/>
      <c r="Q38" s="249"/>
      <c r="R38" s="249"/>
      <c r="S38" s="219"/>
      <c r="T38" s="219"/>
      <c r="W38" s="438"/>
      <c r="X38" s="430"/>
      <c r="Y38" s="399"/>
      <c r="Z38" s="400"/>
      <c r="AA38" s="414"/>
      <c r="AB38" s="415"/>
      <c r="AC38" s="416"/>
      <c r="AD38" s="375"/>
      <c r="AE38" s="288"/>
      <c r="AF38" s="364"/>
      <c r="AH38" s="438"/>
      <c r="AI38" s="430"/>
      <c r="AJ38" s="399"/>
      <c r="AK38" s="400"/>
      <c r="AL38" s="414"/>
      <c r="AM38" s="415"/>
      <c r="AN38" s="416"/>
      <c r="AO38" s="375"/>
      <c r="AP38" s="288"/>
      <c r="AQ38" s="364"/>
      <c r="AS38" s="438"/>
      <c r="AT38" s="430"/>
      <c r="AU38" s="399"/>
      <c r="AV38" s="400"/>
      <c r="AW38" s="414"/>
      <c r="AX38" s="415"/>
      <c r="AY38" s="416"/>
      <c r="AZ38" s="375"/>
      <c r="BA38" s="288"/>
      <c r="BB38" s="364"/>
    </row>
    <row r="39" spans="1:54" ht="35.1" customHeight="1">
      <c r="A39" s="219"/>
      <c r="B39" s="436"/>
      <c r="C39" s="234"/>
      <c r="D39" s="224"/>
      <c r="E39" s="224"/>
      <c r="F39" s="235"/>
      <c r="G39" s="235"/>
      <c r="H39" s="236"/>
      <c r="I39" s="237"/>
      <c r="J39" s="238"/>
      <c r="K39" s="238"/>
      <c r="L39" s="239"/>
      <c r="M39" s="239"/>
      <c r="N39" s="240"/>
      <c r="O39" s="219"/>
      <c r="P39" s="219"/>
      <c r="Q39" s="219"/>
      <c r="R39" s="219"/>
      <c r="S39" s="219"/>
      <c r="T39" s="219"/>
    </row>
    <row r="40" spans="1:54" ht="35.1" customHeight="1">
      <c r="A40" s="219"/>
      <c r="B40" s="436"/>
      <c r="C40" s="234"/>
      <c r="D40" s="224"/>
      <c r="E40" s="224"/>
      <c r="F40" s="235"/>
      <c r="G40" s="235"/>
      <c r="H40" s="236"/>
      <c r="I40" s="237"/>
      <c r="J40" s="238"/>
      <c r="K40" s="238"/>
      <c r="L40" s="239"/>
      <c r="M40" s="239"/>
      <c r="N40" s="240"/>
      <c r="O40" s="219"/>
      <c r="P40" s="219"/>
      <c r="Q40" s="219"/>
      <c r="R40" s="219"/>
      <c r="S40" s="219"/>
      <c r="T40" s="219"/>
      <c r="W40" s="365" t="s">
        <v>276</v>
      </c>
      <c r="X40" s="366"/>
      <c r="Y40" s="366"/>
      <c r="Z40" s="366"/>
      <c r="AA40" s="366"/>
      <c r="AB40" s="366"/>
      <c r="AC40" s="366"/>
      <c r="AD40" s="366"/>
      <c r="AE40" s="366"/>
      <c r="AF40" s="367"/>
      <c r="AH40" s="365" t="s">
        <v>276</v>
      </c>
      <c r="AI40" s="366"/>
      <c r="AJ40" s="366"/>
      <c r="AK40" s="366"/>
      <c r="AL40" s="366"/>
      <c r="AM40" s="366"/>
      <c r="AN40" s="366"/>
      <c r="AO40" s="366"/>
      <c r="AP40" s="366"/>
      <c r="AQ40" s="367"/>
      <c r="AS40" s="365" t="s">
        <v>276</v>
      </c>
      <c r="AT40" s="366"/>
      <c r="AU40" s="366"/>
      <c r="AV40" s="366"/>
      <c r="AW40" s="366"/>
      <c r="AX40" s="366"/>
      <c r="AY40" s="366"/>
      <c r="AZ40" s="366"/>
      <c r="BA40" s="366"/>
      <c r="BB40" s="367"/>
    </row>
    <row r="41" spans="1:54" ht="35.1" customHeight="1">
      <c r="A41" s="219"/>
      <c r="B41" s="436"/>
      <c r="C41" s="234"/>
      <c r="D41" s="224"/>
      <c r="E41" s="224"/>
      <c r="F41" s="235"/>
      <c r="G41" s="235"/>
      <c r="H41" s="236"/>
      <c r="I41" s="237"/>
      <c r="J41" s="238"/>
      <c r="K41" s="238"/>
      <c r="L41" s="239"/>
      <c r="M41" s="239"/>
      <c r="N41" s="240"/>
      <c r="O41" s="219"/>
      <c r="P41" s="219"/>
      <c r="Q41" s="219"/>
      <c r="R41" s="219"/>
      <c r="S41" s="219"/>
      <c r="T41" s="219"/>
      <c r="W41" s="417" t="s">
        <v>277</v>
      </c>
      <c r="X41" s="417" t="s">
        <v>278</v>
      </c>
      <c r="Y41" s="419" t="s">
        <v>279</v>
      </c>
      <c r="Z41" s="420"/>
      <c r="AA41" s="423" t="s">
        <v>287</v>
      </c>
      <c r="AB41" s="424"/>
      <c r="AC41" s="425"/>
      <c r="AD41" s="382" t="s">
        <v>281</v>
      </c>
      <c r="AE41" s="382" t="s">
        <v>282</v>
      </c>
      <c r="AF41" s="368" t="s">
        <v>283</v>
      </c>
      <c r="AH41" s="417" t="s">
        <v>277</v>
      </c>
      <c r="AI41" s="417" t="s">
        <v>278</v>
      </c>
      <c r="AJ41" s="419" t="s">
        <v>279</v>
      </c>
      <c r="AK41" s="420"/>
      <c r="AL41" s="423" t="s">
        <v>287</v>
      </c>
      <c r="AM41" s="424"/>
      <c r="AN41" s="425"/>
      <c r="AO41" s="382" t="s">
        <v>281</v>
      </c>
      <c r="AP41" s="382" t="s">
        <v>282</v>
      </c>
      <c r="AQ41" s="368" t="s">
        <v>283</v>
      </c>
      <c r="AS41" s="417" t="s">
        <v>277</v>
      </c>
      <c r="AT41" s="417" t="s">
        <v>278</v>
      </c>
      <c r="AU41" s="419" t="s">
        <v>279</v>
      </c>
      <c r="AV41" s="420"/>
      <c r="AW41" s="423" t="s">
        <v>287</v>
      </c>
      <c r="AX41" s="424"/>
      <c r="AY41" s="425"/>
      <c r="AZ41" s="382" t="s">
        <v>281</v>
      </c>
      <c r="BA41" s="382" t="s">
        <v>282</v>
      </c>
      <c r="BB41" s="368" t="s">
        <v>283</v>
      </c>
    </row>
    <row r="42" spans="1:54" ht="35.1" customHeight="1">
      <c r="A42" s="219"/>
      <c r="B42" s="436"/>
      <c r="C42" s="234"/>
      <c r="D42" s="224"/>
      <c r="E42" s="224"/>
      <c r="F42" s="235"/>
      <c r="G42" s="235"/>
      <c r="H42" s="236"/>
      <c r="I42" s="237"/>
      <c r="J42" s="238"/>
      <c r="K42" s="238"/>
      <c r="L42" s="239"/>
      <c r="M42" s="239"/>
      <c r="N42" s="240"/>
      <c r="O42" s="219"/>
      <c r="P42" s="219"/>
      <c r="Q42" s="219"/>
      <c r="R42" s="219"/>
      <c r="S42" s="219"/>
      <c r="T42" s="219"/>
      <c r="W42" s="418"/>
      <c r="X42" s="418"/>
      <c r="Y42" s="421"/>
      <c r="Z42" s="422"/>
      <c r="AA42" s="426"/>
      <c r="AB42" s="427"/>
      <c r="AC42" s="428"/>
      <c r="AD42" s="383"/>
      <c r="AE42" s="383"/>
      <c r="AF42" s="369"/>
      <c r="AH42" s="418"/>
      <c r="AI42" s="418"/>
      <c r="AJ42" s="421"/>
      <c r="AK42" s="422"/>
      <c r="AL42" s="426"/>
      <c r="AM42" s="427"/>
      <c r="AN42" s="428"/>
      <c r="AO42" s="383"/>
      <c r="AP42" s="383"/>
      <c r="AQ42" s="369"/>
      <c r="AS42" s="418"/>
      <c r="AT42" s="418"/>
      <c r="AU42" s="421"/>
      <c r="AV42" s="422"/>
      <c r="AW42" s="426"/>
      <c r="AX42" s="427"/>
      <c r="AY42" s="428"/>
      <c r="AZ42" s="383"/>
      <c r="BA42" s="383"/>
      <c r="BB42" s="369"/>
    </row>
    <row r="43" spans="1:54" ht="30" customHeight="1">
      <c r="A43" s="219"/>
      <c r="B43" s="219"/>
      <c r="C43" s="219"/>
      <c r="D43" s="219"/>
      <c r="E43" s="219"/>
      <c r="F43" s="220"/>
      <c r="G43" s="220"/>
      <c r="H43" s="221"/>
      <c r="I43" s="219"/>
      <c r="J43" s="222"/>
      <c r="K43" s="222"/>
      <c r="L43" s="219"/>
      <c r="M43" s="219"/>
      <c r="N43" s="219"/>
      <c r="O43" s="219"/>
      <c r="P43" s="219"/>
      <c r="Q43" s="219"/>
      <c r="R43" s="219"/>
      <c r="S43" s="219"/>
      <c r="T43" s="219"/>
      <c r="W43" s="389"/>
      <c r="X43" s="392" t="s">
        <v>290</v>
      </c>
      <c r="Y43" s="395" t="s">
        <v>291</v>
      </c>
      <c r="Z43" s="396"/>
      <c r="AA43" s="401"/>
      <c r="AB43" s="402"/>
      <c r="AC43" s="403"/>
      <c r="AD43" s="376"/>
      <c r="AE43" s="283"/>
      <c r="AF43" s="370"/>
      <c r="AH43" s="389"/>
      <c r="AI43" s="392" t="s">
        <v>290</v>
      </c>
      <c r="AJ43" s="395" t="s">
        <v>291</v>
      </c>
      <c r="AK43" s="396"/>
      <c r="AL43" s="401"/>
      <c r="AM43" s="402"/>
      <c r="AN43" s="403"/>
      <c r="AO43" s="376"/>
      <c r="AP43" s="283"/>
      <c r="AQ43" s="370"/>
      <c r="AR43" s="289"/>
      <c r="AS43" s="389"/>
      <c r="AT43" s="392" t="s">
        <v>290</v>
      </c>
      <c r="AU43" s="395" t="s">
        <v>291</v>
      </c>
      <c r="AV43" s="396"/>
      <c r="AW43" s="401"/>
      <c r="AX43" s="402"/>
      <c r="AY43" s="403"/>
      <c r="AZ43" s="376"/>
      <c r="BA43" s="283"/>
      <c r="BB43" s="370"/>
    </row>
    <row r="44" spans="1:54" ht="30" customHeight="1">
      <c r="A44" s="219"/>
      <c r="B44" s="219"/>
      <c r="C44" s="219"/>
      <c r="D44" s="219"/>
      <c r="E44" s="219"/>
      <c r="F44" s="220"/>
      <c r="G44" s="220"/>
      <c r="H44" s="221"/>
      <c r="I44" s="219"/>
      <c r="J44" s="222"/>
      <c r="K44" s="222"/>
      <c r="L44" s="219"/>
      <c r="M44" s="219"/>
      <c r="N44" s="219"/>
      <c r="O44" s="219"/>
      <c r="P44" s="219"/>
      <c r="Q44" s="219"/>
      <c r="R44" s="219"/>
      <c r="S44" s="219"/>
      <c r="T44" s="219"/>
      <c r="W44" s="390"/>
      <c r="X44" s="393"/>
      <c r="Y44" s="397"/>
      <c r="Z44" s="398"/>
      <c r="AA44" s="404"/>
      <c r="AB44" s="388"/>
      <c r="AC44" s="405"/>
      <c r="AD44" s="377"/>
      <c r="AE44" s="284"/>
      <c r="AF44" s="371"/>
      <c r="AH44" s="390"/>
      <c r="AI44" s="393"/>
      <c r="AJ44" s="397"/>
      <c r="AK44" s="398"/>
      <c r="AL44" s="404"/>
      <c r="AM44" s="388"/>
      <c r="AN44" s="405"/>
      <c r="AO44" s="377"/>
      <c r="AP44" s="284"/>
      <c r="AQ44" s="371"/>
      <c r="AR44" s="289"/>
      <c r="AS44" s="390"/>
      <c r="AT44" s="393"/>
      <c r="AU44" s="397"/>
      <c r="AV44" s="398"/>
      <c r="AW44" s="404"/>
      <c r="AX44" s="388"/>
      <c r="AY44" s="405"/>
      <c r="AZ44" s="377"/>
      <c r="BA44" s="284"/>
      <c r="BB44" s="371"/>
    </row>
    <row r="45" spans="1:54" ht="30" customHeight="1">
      <c r="A45" s="219"/>
      <c r="B45" s="219"/>
      <c r="C45" s="219"/>
      <c r="D45" s="219"/>
      <c r="E45" s="219"/>
      <c r="F45" s="220"/>
      <c r="G45" s="220"/>
      <c r="H45" s="221"/>
      <c r="I45" s="219"/>
      <c r="J45" s="222"/>
      <c r="K45" s="222"/>
      <c r="L45" s="219"/>
      <c r="M45" s="219"/>
      <c r="N45" s="257"/>
      <c r="O45" s="219"/>
      <c r="P45" s="219"/>
      <c r="Q45" s="219"/>
      <c r="R45" s="219"/>
      <c r="S45" s="219"/>
      <c r="T45" s="219"/>
      <c r="W45" s="390"/>
      <c r="X45" s="393"/>
      <c r="Y45" s="399"/>
      <c r="Z45" s="400"/>
      <c r="AA45" s="406"/>
      <c r="AB45" s="407"/>
      <c r="AC45" s="408"/>
      <c r="AD45" s="378"/>
      <c r="AE45" s="285"/>
      <c r="AF45" s="372"/>
      <c r="AH45" s="390"/>
      <c r="AI45" s="393"/>
      <c r="AJ45" s="399"/>
      <c r="AK45" s="400"/>
      <c r="AL45" s="406"/>
      <c r="AM45" s="407"/>
      <c r="AN45" s="408"/>
      <c r="AO45" s="378"/>
      <c r="AP45" s="285"/>
      <c r="AQ45" s="372"/>
      <c r="AR45" s="289"/>
      <c r="AS45" s="390"/>
      <c r="AT45" s="393"/>
      <c r="AU45" s="399"/>
      <c r="AV45" s="400"/>
      <c r="AW45" s="406"/>
      <c r="AX45" s="407"/>
      <c r="AY45" s="408"/>
      <c r="AZ45" s="378"/>
      <c r="BA45" s="285"/>
      <c r="BB45" s="372"/>
    </row>
    <row r="46" spans="1:54" ht="30" customHeight="1">
      <c r="A46" s="219"/>
      <c r="B46" s="435"/>
      <c r="C46" s="435"/>
      <c r="D46" s="435"/>
      <c r="E46" s="435"/>
      <c r="F46" s="435"/>
      <c r="G46" s="435"/>
      <c r="H46" s="435"/>
      <c r="I46" s="435"/>
      <c r="J46" s="435"/>
      <c r="K46" s="435"/>
      <c r="L46" s="435"/>
      <c r="M46" s="435"/>
      <c r="N46" s="435"/>
      <c r="O46" s="219"/>
      <c r="P46" s="219"/>
      <c r="Q46" s="219"/>
      <c r="R46" s="219"/>
      <c r="S46" s="219"/>
      <c r="T46" s="219"/>
      <c r="W46" s="390"/>
      <c r="X46" s="393"/>
      <c r="Y46" s="379"/>
      <c r="Z46" s="379"/>
      <c r="AA46" s="242"/>
      <c r="AB46" s="242"/>
      <c r="AC46" s="242"/>
      <c r="AD46" s="243"/>
      <c r="AE46" s="243"/>
      <c r="AF46" s="244"/>
      <c r="AH46" s="390"/>
      <c r="AI46" s="393"/>
      <c r="AJ46" s="379"/>
      <c r="AK46" s="379"/>
      <c r="AL46" s="242"/>
      <c r="AM46" s="242"/>
      <c r="AN46" s="242"/>
      <c r="AO46" s="243"/>
      <c r="AP46" s="243"/>
      <c r="AQ46" s="244"/>
      <c r="AR46" s="289"/>
      <c r="AS46" s="390"/>
      <c r="AT46" s="393"/>
      <c r="AU46" s="379"/>
      <c r="AV46" s="379"/>
      <c r="AW46" s="242"/>
      <c r="AX46" s="242"/>
      <c r="AY46" s="242"/>
      <c r="AZ46" s="243"/>
      <c r="BA46" s="243"/>
      <c r="BB46" s="244"/>
    </row>
    <row r="47" spans="1:54" ht="35.1" customHeight="1">
      <c r="A47" s="219"/>
      <c r="B47" s="246"/>
      <c r="C47" s="246"/>
      <c r="D47" s="258"/>
      <c r="E47" s="258"/>
      <c r="F47" s="259"/>
      <c r="G47" s="259"/>
      <c r="H47" s="260"/>
      <c r="I47" s="258"/>
      <c r="J47" s="258"/>
      <c r="K47" s="261"/>
      <c r="L47" s="258"/>
      <c r="M47" s="258"/>
      <c r="N47" s="258"/>
      <c r="O47" s="219"/>
      <c r="P47" s="219"/>
      <c r="Q47" s="219"/>
      <c r="R47" s="219"/>
      <c r="S47" s="219"/>
      <c r="T47" s="219"/>
      <c r="W47" s="390"/>
      <c r="X47" s="393"/>
      <c r="Y47" s="395" t="s">
        <v>291</v>
      </c>
      <c r="Z47" s="396"/>
      <c r="AA47" s="401"/>
      <c r="AB47" s="402"/>
      <c r="AC47" s="403"/>
      <c r="AD47" s="376"/>
      <c r="AE47" s="283"/>
      <c r="AF47" s="370"/>
      <c r="AH47" s="390"/>
      <c r="AI47" s="393"/>
      <c r="AJ47" s="395" t="s">
        <v>291</v>
      </c>
      <c r="AK47" s="396"/>
      <c r="AL47" s="401"/>
      <c r="AM47" s="402"/>
      <c r="AN47" s="403"/>
      <c r="AO47" s="376"/>
      <c r="AP47" s="283"/>
      <c r="AQ47" s="370"/>
      <c r="AR47" s="289"/>
      <c r="AS47" s="390"/>
      <c r="AT47" s="393"/>
      <c r="AU47" s="395" t="s">
        <v>291</v>
      </c>
      <c r="AV47" s="396"/>
      <c r="AW47" s="401"/>
      <c r="AX47" s="402"/>
      <c r="AY47" s="403"/>
      <c r="AZ47" s="376"/>
      <c r="BA47" s="283"/>
      <c r="BB47" s="370"/>
    </row>
    <row r="48" spans="1:54" ht="35.1" customHeight="1">
      <c r="A48" s="219"/>
      <c r="B48" s="249"/>
      <c r="C48" s="249"/>
      <c r="D48" s="262"/>
      <c r="E48" s="262"/>
      <c r="F48" s="433"/>
      <c r="G48" s="433"/>
      <c r="H48" s="433"/>
      <c r="I48" s="433"/>
      <c r="J48" s="264"/>
      <c r="K48" s="264"/>
      <c r="L48" s="262"/>
      <c r="M48" s="262"/>
      <c r="N48" s="262"/>
      <c r="O48" s="219"/>
      <c r="P48" s="219"/>
      <c r="Q48" s="219"/>
      <c r="R48" s="219"/>
      <c r="S48" s="219"/>
      <c r="T48" s="219"/>
      <c r="W48" s="390"/>
      <c r="X48" s="393"/>
      <c r="Y48" s="397"/>
      <c r="Z48" s="398"/>
      <c r="AA48" s="404"/>
      <c r="AB48" s="388"/>
      <c r="AC48" s="405"/>
      <c r="AD48" s="377"/>
      <c r="AE48" s="284"/>
      <c r="AF48" s="371"/>
      <c r="AH48" s="390"/>
      <c r="AI48" s="393"/>
      <c r="AJ48" s="397"/>
      <c r="AK48" s="398"/>
      <c r="AL48" s="404"/>
      <c r="AM48" s="388"/>
      <c r="AN48" s="405"/>
      <c r="AO48" s="377"/>
      <c r="AP48" s="284"/>
      <c r="AQ48" s="371"/>
      <c r="AR48" s="289"/>
      <c r="AS48" s="390"/>
      <c r="AT48" s="393"/>
      <c r="AU48" s="397"/>
      <c r="AV48" s="398"/>
      <c r="AW48" s="404"/>
      <c r="AX48" s="388"/>
      <c r="AY48" s="405"/>
      <c r="AZ48" s="377"/>
      <c r="BA48" s="284"/>
      <c r="BB48" s="371"/>
    </row>
    <row r="49" spans="1:54" ht="35.1" customHeight="1">
      <c r="A49" s="219"/>
      <c r="B49" s="249"/>
      <c r="C49" s="249"/>
      <c r="D49" s="262"/>
      <c r="E49" s="262"/>
      <c r="F49" s="263"/>
      <c r="G49" s="433"/>
      <c r="H49" s="433"/>
      <c r="I49" s="433"/>
      <c r="J49" s="264"/>
      <c r="K49" s="264"/>
      <c r="L49" s="262"/>
      <c r="M49" s="262"/>
      <c r="N49" s="262"/>
      <c r="O49" s="219"/>
      <c r="P49" s="219"/>
      <c r="Q49" s="219"/>
      <c r="R49" s="219"/>
      <c r="S49" s="219"/>
      <c r="T49" s="219"/>
      <c r="W49" s="391"/>
      <c r="X49" s="394"/>
      <c r="Y49" s="399"/>
      <c r="Z49" s="400"/>
      <c r="AA49" s="406"/>
      <c r="AB49" s="407"/>
      <c r="AC49" s="408"/>
      <c r="AD49" s="378"/>
      <c r="AE49" s="285"/>
      <c r="AF49" s="372"/>
      <c r="AH49" s="391"/>
      <c r="AI49" s="394"/>
      <c r="AJ49" s="399"/>
      <c r="AK49" s="400"/>
      <c r="AL49" s="406"/>
      <c r="AM49" s="407"/>
      <c r="AN49" s="408"/>
      <c r="AO49" s="378"/>
      <c r="AP49" s="285"/>
      <c r="AQ49" s="372"/>
      <c r="AR49" s="289"/>
      <c r="AS49" s="391"/>
      <c r="AT49" s="394"/>
      <c r="AU49" s="399"/>
      <c r="AV49" s="400"/>
      <c r="AW49" s="406"/>
      <c r="AX49" s="407"/>
      <c r="AY49" s="408"/>
      <c r="AZ49" s="378"/>
      <c r="BA49" s="285"/>
      <c r="BB49" s="372"/>
    </row>
    <row r="50" spans="1:54" ht="35.1" customHeight="1">
      <c r="A50" s="219"/>
      <c r="B50" s="249"/>
      <c r="C50" s="249"/>
      <c r="D50" s="262"/>
      <c r="E50" s="262"/>
      <c r="F50" s="263"/>
      <c r="G50" s="263"/>
      <c r="H50" s="265"/>
      <c r="I50" s="262"/>
      <c r="J50" s="264"/>
      <c r="K50" s="264"/>
      <c r="L50" s="262"/>
      <c r="M50" s="262"/>
      <c r="N50" s="262"/>
      <c r="O50" s="219"/>
      <c r="P50" s="219"/>
      <c r="Q50" s="219"/>
      <c r="R50" s="219"/>
      <c r="S50" s="219"/>
      <c r="T50" s="219"/>
      <c r="W50" s="282"/>
      <c r="X50" s="233"/>
      <c r="Y50" s="379"/>
      <c r="Z50" s="379"/>
      <c r="AA50" s="269"/>
      <c r="AB50" s="269"/>
      <c r="AC50" s="269"/>
      <c r="AD50" s="243"/>
      <c r="AE50" s="243"/>
      <c r="AF50" s="270"/>
      <c r="AH50" s="282"/>
      <c r="AI50" s="233"/>
      <c r="AJ50" s="379"/>
      <c r="AK50" s="379"/>
      <c r="AL50" s="269"/>
      <c r="AM50" s="269"/>
      <c r="AN50" s="269"/>
      <c r="AO50" s="243"/>
      <c r="AP50" s="243"/>
      <c r="AQ50" s="270"/>
      <c r="AS50" s="282"/>
      <c r="AT50" s="233"/>
      <c r="AU50" s="379"/>
      <c r="AV50" s="379"/>
      <c r="AW50" s="269"/>
      <c r="AX50" s="269"/>
      <c r="AY50" s="269"/>
      <c r="AZ50" s="243"/>
      <c r="BA50" s="243"/>
      <c r="BB50" s="270"/>
    </row>
    <row r="51" spans="1:54" ht="35.1" customHeight="1">
      <c r="A51" s="219"/>
      <c r="B51" s="249"/>
      <c r="C51" s="249"/>
      <c r="D51" s="262"/>
      <c r="E51" s="266"/>
      <c r="F51" s="263"/>
      <c r="G51" s="263"/>
      <c r="H51" s="434"/>
      <c r="I51" s="434"/>
      <c r="J51" s="264"/>
      <c r="K51" s="264"/>
      <c r="L51" s="262"/>
      <c r="M51" s="262"/>
      <c r="N51" s="266"/>
      <c r="O51" s="219"/>
      <c r="P51" s="219"/>
      <c r="Q51" s="219"/>
      <c r="R51" s="219"/>
      <c r="S51" s="219"/>
      <c r="T51" s="219"/>
      <c r="W51" s="282"/>
      <c r="X51" s="233"/>
      <c r="Y51" s="380"/>
      <c r="Z51" s="380"/>
      <c r="AA51" s="381"/>
      <c r="AB51" s="381"/>
      <c r="AC51" s="381"/>
      <c r="AD51" s="361"/>
      <c r="AE51" s="268"/>
      <c r="AF51" s="361"/>
      <c r="AH51" s="282"/>
      <c r="AI51" s="233"/>
      <c r="AJ51" s="380"/>
      <c r="AK51" s="380"/>
      <c r="AL51" s="381"/>
      <c r="AM51" s="381"/>
      <c r="AN51" s="381"/>
      <c r="AO51" s="361"/>
      <c r="AP51" s="268"/>
      <c r="AQ51" s="361"/>
      <c r="AS51" s="282"/>
      <c r="AT51" s="233"/>
      <c r="AU51" s="380"/>
      <c r="AV51" s="380"/>
      <c r="AW51" s="381"/>
      <c r="AX51" s="381"/>
      <c r="AY51" s="381"/>
      <c r="AZ51" s="361"/>
      <c r="BA51" s="268"/>
      <c r="BB51" s="361"/>
    </row>
    <row r="52" spans="1:54" ht="35.1" customHeight="1">
      <c r="A52" s="219"/>
      <c r="B52" s="249"/>
      <c r="C52" s="249"/>
      <c r="D52" s="262"/>
      <c r="E52" s="262"/>
      <c r="F52" s="263"/>
      <c r="G52" s="263"/>
      <c r="H52" s="265"/>
      <c r="I52" s="262"/>
      <c r="J52" s="264"/>
      <c r="K52" s="264"/>
      <c r="L52" s="262"/>
      <c r="M52" s="262"/>
      <c r="N52" s="262"/>
      <c r="O52" s="219"/>
      <c r="P52" s="219"/>
      <c r="Q52" s="219"/>
      <c r="R52" s="219"/>
      <c r="S52" s="219"/>
      <c r="T52" s="219"/>
      <c r="W52" s="282"/>
      <c r="X52" s="233"/>
      <c r="Y52" s="380"/>
      <c r="Z52" s="380"/>
      <c r="AA52" s="381"/>
      <c r="AB52" s="381"/>
      <c r="AC52" s="381"/>
      <c r="AD52" s="361"/>
      <c r="AE52" s="268"/>
      <c r="AF52" s="361"/>
      <c r="AH52" s="282"/>
      <c r="AI52" s="233"/>
      <c r="AJ52" s="380"/>
      <c r="AK52" s="380"/>
      <c r="AL52" s="381"/>
      <c r="AM52" s="381"/>
      <c r="AN52" s="381"/>
      <c r="AO52" s="361"/>
      <c r="AP52" s="268"/>
      <c r="AQ52" s="361"/>
      <c r="AS52" s="282"/>
      <c r="AT52" s="233"/>
      <c r="AU52" s="380"/>
      <c r="AV52" s="380"/>
      <c r="AW52" s="381"/>
      <c r="AX52" s="381"/>
      <c r="AY52" s="381"/>
      <c r="AZ52" s="361"/>
      <c r="BA52" s="268"/>
      <c r="BB52" s="361"/>
    </row>
    <row r="53" spans="1:54" ht="35.1" customHeight="1">
      <c r="A53" s="219"/>
      <c r="B53" s="249"/>
      <c r="C53" s="249"/>
      <c r="D53" s="262"/>
      <c r="E53" s="262"/>
      <c r="F53" s="433"/>
      <c r="G53" s="433"/>
      <c r="H53" s="433"/>
      <c r="I53" s="433"/>
      <c r="J53" s="433"/>
      <c r="K53" s="433"/>
      <c r="L53" s="262"/>
      <c r="M53" s="262"/>
      <c r="N53" s="262"/>
      <c r="O53" s="219"/>
      <c r="P53" s="219"/>
      <c r="Q53" s="219"/>
      <c r="R53" s="219"/>
      <c r="S53" s="219"/>
      <c r="T53" s="219"/>
      <c r="W53" s="282"/>
      <c r="X53" s="233"/>
      <c r="Y53" s="380"/>
      <c r="Z53" s="380"/>
      <c r="AA53" s="381"/>
      <c r="AB53" s="381"/>
      <c r="AC53" s="381"/>
      <c r="AD53" s="361"/>
      <c r="AE53" s="268"/>
      <c r="AF53" s="361"/>
      <c r="AH53" s="282"/>
      <c r="AI53" s="233"/>
      <c r="AJ53" s="380"/>
      <c r="AK53" s="380"/>
      <c r="AL53" s="381"/>
      <c r="AM53" s="381"/>
      <c r="AN53" s="381"/>
      <c r="AO53" s="361"/>
      <c r="AP53" s="268"/>
      <c r="AQ53" s="361"/>
      <c r="AS53" s="282"/>
      <c r="AT53" s="233"/>
      <c r="AU53" s="380"/>
      <c r="AV53" s="380"/>
      <c r="AW53" s="381"/>
      <c r="AX53" s="381"/>
      <c r="AY53" s="381"/>
      <c r="AZ53" s="361"/>
      <c r="BA53" s="268"/>
      <c r="BB53" s="361"/>
    </row>
    <row r="54" spans="1:54" ht="35.1" customHeight="1">
      <c r="A54" s="219"/>
      <c r="B54" s="249"/>
      <c r="C54" s="249"/>
      <c r="D54" s="262"/>
      <c r="E54" s="262"/>
      <c r="F54" s="433"/>
      <c r="G54" s="433"/>
      <c r="H54" s="433"/>
      <c r="I54" s="433"/>
      <c r="J54" s="433"/>
      <c r="K54" s="433"/>
      <c r="L54" s="262"/>
      <c r="M54" s="262"/>
      <c r="N54" s="262"/>
      <c r="O54" s="219"/>
      <c r="P54" s="219"/>
      <c r="Q54" s="219"/>
      <c r="R54" s="219"/>
      <c r="S54" s="219"/>
      <c r="T54" s="219"/>
      <c r="W54" s="282"/>
      <c r="X54" s="233"/>
      <c r="Y54" s="379"/>
      <c r="Z54" s="379"/>
      <c r="AA54" s="269"/>
      <c r="AB54" s="269"/>
      <c r="AC54" s="269"/>
      <c r="AD54" s="247"/>
      <c r="AE54" s="247"/>
      <c r="AF54" s="270"/>
      <c r="AH54" s="282"/>
      <c r="AI54" s="233"/>
      <c r="AJ54" s="379"/>
      <c r="AK54" s="379"/>
      <c r="AL54" s="269"/>
      <c r="AM54" s="269"/>
      <c r="AN54" s="269"/>
      <c r="AO54" s="247"/>
      <c r="AP54" s="247"/>
      <c r="AQ54" s="270"/>
      <c r="AS54" s="282"/>
      <c r="AT54" s="233"/>
      <c r="AU54" s="379"/>
      <c r="AV54" s="379"/>
      <c r="AW54" s="269"/>
      <c r="AX54" s="269"/>
      <c r="AY54" s="269"/>
      <c r="AZ54" s="247"/>
      <c r="BA54" s="247"/>
      <c r="BB54" s="270"/>
    </row>
    <row r="55" spans="1:54" ht="35.1" customHeight="1">
      <c r="A55" s="219"/>
      <c r="B55" s="249"/>
      <c r="C55" s="249"/>
      <c r="D55" s="262"/>
      <c r="E55" s="262"/>
      <c r="F55" s="433"/>
      <c r="G55" s="433"/>
      <c r="H55" s="433"/>
      <c r="I55" s="433"/>
      <c r="J55" s="433"/>
      <c r="K55" s="433"/>
      <c r="L55" s="262"/>
      <c r="M55" s="262"/>
      <c r="N55" s="262"/>
      <c r="O55" s="219"/>
      <c r="P55" s="219"/>
      <c r="Q55" s="219"/>
      <c r="R55" s="219"/>
      <c r="S55" s="219"/>
      <c r="T55" s="219"/>
      <c r="W55" s="282"/>
      <c r="X55" s="233"/>
      <c r="Y55" s="380"/>
      <c r="Z55" s="380"/>
      <c r="AA55" s="381"/>
      <c r="AB55" s="381"/>
      <c r="AC55" s="381"/>
      <c r="AD55" s="358"/>
      <c r="AE55" s="271"/>
      <c r="AF55" s="358"/>
      <c r="AH55" s="282"/>
      <c r="AI55" s="233"/>
      <c r="AJ55" s="380"/>
      <c r="AK55" s="380"/>
      <c r="AL55" s="381"/>
      <c r="AM55" s="381"/>
      <c r="AN55" s="381"/>
      <c r="AO55" s="358"/>
      <c r="AP55" s="271"/>
      <c r="AQ55" s="358"/>
      <c r="AS55" s="282"/>
      <c r="AT55" s="233"/>
      <c r="AU55" s="380"/>
      <c r="AV55" s="380"/>
      <c r="AW55" s="381"/>
      <c r="AX55" s="381"/>
      <c r="AY55" s="381"/>
      <c r="AZ55" s="358"/>
      <c r="BA55" s="271"/>
      <c r="BB55" s="358"/>
    </row>
    <row r="56" spans="1:54" ht="35.1" customHeight="1">
      <c r="A56" s="219"/>
      <c r="B56" s="249"/>
      <c r="C56" s="249"/>
      <c r="D56" s="262"/>
      <c r="E56" s="262"/>
      <c r="F56" s="263"/>
      <c r="G56" s="263"/>
      <c r="H56" s="265"/>
      <c r="I56" s="262"/>
      <c r="J56" s="264"/>
      <c r="K56" s="264"/>
      <c r="L56" s="262"/>
      <c r="M56" s="262"/>
      <c r="N56" s="262"/>
      <c r="O56" s="219"/>
      <c r="P56" s="219"/>
      <c r="Q56" s="219"/>
      <c r="R56" s="219"/>
      <c r="S56" s="219"/>
      <c r="T56" s="219"/>
      <c r="W56" s="282"/>
      <c r="X56" s="233"/>
      <c r="Y56" s="380"/>
      <c r="Z56" s="380"/>
      <c r="AA56" s="381"/>
      <c r="AB56" s="381"/>
      <c r="AC56" s="381"/>
      <c r="AD56" s="358"/>
      <c r="AE56" s="271"/>
      <c r="AF56" s="358"/>
      <c r="AH56" s="282"/>
      <c r="AI56" s="233"/>
      <c r="AJ56" s="380"/>
      <c r="AK56" s="380"/>
      <c r="AL56" s="381"/>
      <c r="AM56" s="381"/>
      <c r="AN56" s="381"/>
      <c r="AO56" s="358"/>
      <c r="AP56" s="271"/>
      <c r="AQ56" s="358"/>
      <c r="AS56" s="282"/>
      <c r="AT56" s="233"/>
      <c r="AU56" s="380"/>
      <c r="AV56" s="380"/>
      <c r="AW56" s="381"/>
      <c r="AX56" s="381"/>
      <c r="AY56" s="381"/>
      <c r="AZ56" s="358"/>
      <c r="BA56" s="271"/>
      <c r="BB56" s="358"/>
    </row>
    <row r="57" spans="1:54" ht="30" customHeight="1">
      <c r="A57" s="219"/>
      <c r="B57" s="219"/>
      <c r="C57" s="219"/>
      <c r="D57" s="219"/>
      <c r="E57" s="219"/>
      <c r="F57" s="220"/>
      <c r="G57" s="220"/>
      <c r="H57" s="221"/>
      <c r="I57" s="219"/>
      <c r="J57" s="222"/>
      <c r="K57" s="222"/>
      <c r="L57" s="219"/>
      <c r="M57" s="219"/>
      <c r="N57" s="219"/>
      <c r="O57" s="219"/>
      <c r="P57" s="219"/>
      <c r="Q57" s="219"/>
      <c r="R57" s="219"/>
      <c r="S57" s="219"/>
      <c r="T57" s="219"/>
      <c r="W57" s="282"/>
      <c r="X57" s="233"/>
      <c r="Y57" s="380"/>
      <c r="Z57" s="380"/>
      <c r="AA57" s="381"/>
      <c r="AB57" s="381"/>
      <c r="AC57" s="381"/>
      <c r="AD57" s="358"/>
      <c r="AE57" s="271"/>
      <c r="AF57" s="358"/>
      <c r="AH57" s="282"/>
      <c r="AI57" s="233"/>
      <c r="AJ57" s="380"/>
      <c r="AK57" s="380"/>
      <c r="AL57" s="381"/>
      <c r="AM57" s="381"/>
      <c r="AN57" s="381"/>
      <c r="AO57" s="358"/>
      <c r="AP57" s="271"/>
      <c r="AQ57" s="358"/>
      <c r="AS57" s="282"/>
      <c r="AT57" s="233"/>
      <c r="AU57" s="380"/>
      <c r="AV57" s="380"/>
      <c r="AW57" s="381"/>
      <c r="AX57" s="381"/>
      <c r="AY57" s="381"/>
      <c r="AZ57" s="358"/>
      <c r="BA57" s="271"/>
      <c r="BB57" s="358"/>
    </row>
    <row r="58" spans="1:54" ht="30" customHeight="1">
      <c r="A58" s="219"/>
      <c r="B58" s="219"/>
      <c r="C58" s="219"/>
      <c r="D58" s="219"/>
      <c r="E58" s="219"/>
      <c r="F58" s="220"/>
      <c r="G58" s="220"/>
      <c r="H58" s="221"/>
      <c r="I58" s="219"/>
      <c r="J58" s="222"/>
      <c r="K58" s="222"/>
      <c r="L58" s="219"/>
      <c r="M58" s="219"/>
      <c r="N58" s="219"/>
      <c r="O58" s="219"/>
      <c r="P58" s="219"/>
      <c r="Q58" s="219"/>
      <c r="R58" s="219"/>
      <c r="S58" s="219"/>
      <c r="T58" s="219"/>
    </row>
    <row r="59" spans="1:54" ht="30" customHeight="1">
      <c r="A59" s="219"/>
      <c r="B59" s="219"/>
      <c r="C59" s="219"/>
      <c r="D59" s="219"/>
      <c r="E59" s="219"/>
      <c r="F59" s="220"/>
      <c r="G59" s="220"/>
      <c r="H59" s="221"/>
      <c r="I59" s="219"/>
      <c r="J59" s="222"/>
      <c r="K59" s="222"/>
      <c r="L59" s="219"/>
      <c r="M59" s="219"/>
      <c r="N59" s="219"/>
      <c r="O59" s="219"/>
      <c r="P59" s="219"/>
      <c r="Q59" s="219"/>
      <c r="R59" s="219"/>
      <c r="S59" s="219"/>
      <c r="T59" s="219"/>
      <c r="W59" s="359"/>
      <c r="X59" s="359"/>
      <c r="Y59" s="359"/>
      <c r="Z59" s="359"/>
      <c r="AA59" s="359"/>
      <c r="AB59" s="359"/>
      <c r="AC59" s="359"/>
      <c r="AD59" s="359"/>
      <c r="AE59" s="359"/>
      <c r="AF59" s="359"/>
      <c r="AH59" s="359"/>
      <c r="AI59" s="359"/>
      <c r="AJ59" s="359"/>
      <c r="AK59" s="359"/>
      <c r="AL59" s="359"/>
      <c r="AM59" s="359"/>
      <c r="AN59" s="359"/>
      <c r="AO59" s="359"/>
      <c r="AP59" s="359"/>
      <c r="AQ59" s="359"/>
      <c r="AS59" s="359"/>
      <c r="AT59" s="359"/>
      <c r="AU59" s="359"/>
      <c r="AV59" s="359"/>
      <c r="AW59" s="359"/>
      <c r="AX59" s="359"/>
      <c r="AY59" s="359"/>
      <c r="AZ59" s="359"/>
      <c r="BA59" s="359"/>
      <c r="BB59" s="359"/>
    </row>
    <row r="60" spans="1:54" ht="30" customHeight="1">
      <c r="W60" s="384"/>
      <c r="X60" s="384"/>
      <c r="Y60" s="385"/>
      <c r="Z60" s="385"/>
      <c r="AA60" s="359"/>
      <c r="AB60" s="359"/>
      <c r="AC60" s="359"/>
      <c r="AD60" s="359"/>
      <c r="AE60" s="267"/>
      <c r="AF60" s="360"/>
      <c r="AH60" s="384"/>
      <c r="AI60" s="384"/>
      <c r="AJ60" s="385"/>
      <c r="AK60" s="385"/>
      <c r="AL60" s="359"/>
      <c r="AM60" s="359"/>
      <c r="AN60" s="359"/>
      <c r="AO60" s="359"/>
      <c r="AP60" s="267"/>
      <c r="AQ60" s="360"/>
      <c r="AS60" s="384"/>
      <c r="AT60" s="384"/>
      <c r="AU60" s="385"/>
      <c r="AV60" s="385"/>
      <c r="AW60" s="359"/>
      <c r="AX60" s="359"/>
      <c r="AY60" s="359"/>
      <c r="AZ60" s="359"/>
      <c r="BA60" s="267"/>
      <c r="BB60" s="360"/>
    </row>
    <row r="61" spans="1:54" ht="30" customHeight="1">
      <c r="W61" s="384"/>
      <c r="X61" s="384"/>
      <c r="Y61" s="385"/>
      <c r="Z61" s="385"/>
      <c r="AA61" s="359"/>
      <c r="AB61" s="359"/>
      <c r="AC61" s="359"/>
      <c r="AD61" s="359"/>
      <c r="AE61" s="267"/>
      <c r="AF61" s="360"/>
      <c r="AH61" s="384"/>
      <c r="AI61" s="384"/>
      <c r="AJ61" s="385"/>
      <c r="AK61" s="385"/>
      <c r="AL61" s="359"/>
      <c r="AM61" s="359"/>
      <c r="AN61" s="359"/>
      <c r="AO61" s="359"/>
      <c r="AP61" s="267"/>
      <c r="AQ61" s="360"/>
      <c r="AS61" s="384"/>
      <c r="AT61" s="384"/>
      <c r="AU61" s="385"/>
      <c r="AV61" s="385"/>
      <c r="AW61" s="359"/>
      <c r="AX61" s="359"/>
      <c r="AY61" s="359"/>
      <c r="AZ61" s="359"/>
      <c r="BA61" s="267"/>
      <c r="BB61" s="360"/>
    </row>
    <row r="62" spans="1:54" ht="30" customHeight="1">
      <c r="W62" s="431"/>
      <c r="X62" s="386"/>
      <c r="Y62" s="380"/>
      <c r="Z62" s="380"/>
      <c r="AA62" s="388"/>
      <c r="AB62" s="388"/>
      <c r="AC62" s="388"/>
      <c r="AD62" s="361"/>
      <c r="AE62" s="268"/>
      <c r="AF62" s="361"/>
      <c r="AH62" s="431"/>
      <c r="AI62" s="386"/>
      <c r="AJ62" s="380"/>
      <c r="AK62" s="380"/>
      <c r="AL62" s="388"/>
      <c r="AM62" s="388"/>
      <c r="AN62" s="388"/>
      <c r="AO62" s="361"/>
      <c r="AP62" s="268"/>
      <c r="AQ62" s="361"/>
      <c r="AS62" s="431"/>
      <c r="AT62" s="386"/>
      <c r="AU62" s="380"/>
      <c r="AV62" s="380"/>
      <c r="AW62" s="388"/>
      <c r="AX62" s="388"/>
      <c r="AY62" s="388"/>
      <c r="AZ62" s="361"/>
      <c r="BA62" s="268"/>
      <c r="BB62" s="361"/>
    </row>
    <row r="63" spans="1:54" ht="30" customHeight="1">
      <c r="W63" s="432"/>
      <c r="X63" s="387"/>
      <c r="Y63" s="380"/>
      <c r="Z63" s="380"/>
      <c r="AA63" s="388"/>
      <c r="AB63" s="388"/>
      <c r="AC63" s="388"/>
      <c r="AD63" s="361"/>
      <c r="AE63" s="268"/>
      <c r="AF63" s="361"/>
      <c r="AH63" s="432"/>
      <c r="AI63" s="387"/>
      <c r="AJ63" s="380"/>
      <c r="AK63" s="380"/>
      <c r="AL63" s="388"/>
      <c r="AM63" s="388"/>
      <c r="AN63" s="388"/>
      <c r="AO63" s="361"/>
      <c r="AP63" s="268"/>
      <c r="AQ63" s="361"/>
      <c r="AS63" s="432"/>
      <c r="AT63" s="387"/>
      <c r="AU63" s="380"/>
      <c r="AV63" s="380"/>
      <c r="AW63" s="388"/>
      <c r="AX63" s="388"/>
      <c r="AY63" s="388"/>
      <c r="AZ63" s="361"/>
      <c r="BA63" s="268"/>
      <c r="BB63" s="361"/>
    </row>
    <row r="64" spans="1:54" ht="30" customHeight="1">
      <c r="W64" s="432"/>
      <c r="X64" s="387"/>
      <c r="Y64" s="380"/>
      <c r="Z64" s="380"/>
      <c r="AA64" s="388"/>
      <c r="AB64" s="388"/>
      <c r="AC64" s="388"/>
      <c r="AD64" s="361"/>
      <c r="AE64" s="268"/>
      <c r="AF64" s="361"/>
      <c r="AH64" s="432"/>
      <c r="AI64" s="387"/>
      <c r="AJ64" s="380"/>
      <c r="AK64" s="380"/>
      <c r="AL64" s="388"/>
      <c r="AM64" s="388"/>
      <c r="AN64" s="388"/>
      <c r="AO64" s="361"/>
      <c r="AP64" s="268"/>
      <c r="AQ64" s="361"/>
      <c r="AS64" s="432"/>
      <c r="AT64" s="387"/>
      <c r="AU64" s="380"/>
      <c r="AV64" s="380"/>
      <c r="AW64" s="388"/>
      <c r="AX64" s="388"/>
      <c r="AY64" s="388"/>
      <c r="AZ64" s="361"/>
      <c r="BA64" s="268"/>
      <c r="BB64" s="361"/>
    </row>
    <row r="65" spans="23:54" ht="30" customHeight="1">
      <c r="W65" s="432"/>
      <c r="X65" s="387"/>
      <c r="Y65" s="379"/>
      <c r="Z65" s="379"/>
      <c r="AA65" s="269"/>
      <c r="AB65" s="269"/>
      <c r="AC65" s="269"/>
      <c r="AD65" s="243"/>
      <c r="AE65" s="243"/>
      <c r="AF65" s="270"/>
      <c r="AH65" s="432"/>
      <c r="AI65" s="387"/>
      <c r="AJ65" s="379"/>
      <c r="AK65" s="379"/>
      <c r="AL65" s="269"/>
      <c r="AM65" s="269"/>
      <c r="AN65" s="269"/>
      <c r="AO65" s="243"/>
      <c r="AP65" s="243"/>
      <c r="AQ65" s="270"/>
      <c r="AS65" s="432"/>
      <c r="AT65" s="387"/>
      <c r="AU65" s="379"/>
      <c r="AV65" s="379"/>
      <c r="AW65" s="269"/>
      <c r="AX65" s="269"/>
      <c r="AY65" s="269"/>
      <c r="AZ65" s="243"/>
      <c r="BA65" s="243"/>
      <c r="BB65" s="270"/>
    </row>
    <row r="66" spans="23:54" ht="30" customHeight="1">
      <c r="W66" s="432"/>
      <c r="X66" s="387"/>
      <c r="Y66" s="380"/>
      <c r="Z66" s="380"/>
      <c r="AA66" s="381"/>
      <c r="AB66" s="381"/>
      <c r="AC66" s="381"/>
      <c r="AD66" s="361"/>
      <c r="AE66" s="268"/>
      <c r="AF66" s="361"/>
      <c r="AH66" s="432"/>
      <c r="AI66" s="387"/>
      <c r="AJ66" s="380"/>
      <c r="AK66" s="380"/>
      <c r="AL66" s="381"/>
      <c r="AM66" s="381"/>
      <c r="AN66" s="381"/>
      <c r="AO66" s="361"/>
      <c r="AP66" s="268"/>
      <c r="AQ66" s="361"/>
      <c r="AS66" s="432"/>
      <c r="AT66" s="387"/>
      <c r="AU66" s="380"/>
      <c r="AV66" s="380"/>
      <c r="AW66" s="381"/>
      <c r="AX66" s="381"/>
      <c r="AY66" s="381"/>
      <c r="AZ66" s="361"/>
      <c r="BA66" s="268"/>
      <c r="BB66" s="361"/>
    </row>
    <row r="67" spans="23:54" ht="30" customHeight="1">
      <c r="W67" s="432"/>
      <c r="X67" s="387"/>
      <c r="Y67" s="380"/>
      <c r="Z67" s="380"/>
      <c r="AA67" s="381"/>
      <c r="AB67" s="381"/>
      <c r="AC67" s="381"/>
      <c r="AD67" s="361"/>
      <c r="AE67" s="268"/>
      <c r="AF67" s="361"/>
      <c r="AH67" s="432"/>
      <c r="AI67" s="387"/>
      <c r="AJ67" s="380"/>
      <c r="AK67" s="380"/>
      <c r="AL67" s="381"/>
      <c r="AM67" s="381"/>
      <c r="AN67" s="381"/>
      <c r="AO67" s="361"/>
      <c r="AP67" s="268"/>
      <c r="AQ67" s="361"/>
      <c r="AS67" s="432"/>
      <c r="AT67" s="387"/>
      <c r="AU67" s="380"/>
      <c r="AV67" s="380"/>
      <c r="AW67" s="381"/>
      <c r="AX67" s="381"/>
      <c r="AY67" s="381"/>
      <c r="AZ67" s="361"/>
      <c r="BA67" s="268"/>
      <c r="BB67" s="361"/>
    </row>
    <row r="68" spans="23:54" ht="30" customHeight="1">
      <c r="W68" s="432"/>
      <c r="X68" s="387"/>
      <c r="Y68" s="380"/>
      <c r="Z68" s="380"/>
      <c r="AA68" s="381"/>
      <c r="AB68" s="381"/>
      <c r="AC68" s="381"/>
      <c r="AD68" s="361"/>
      <c r="AE68" s="268"/>
      <c r="AF68" s="361"/>
      <c r="AH68" s="432"/>
      <c r="AI68" s="387"/>
      <c r="AJ68" s="380"/>
      <c r="AK68" s="380"/>
      <c r="AL68" s="381"/>
      <c r="AM68" s="381"/>
      <c r="AN68" s="381"/>
      <c r="AO68" s="361"/>
      <c r="AP68" s="268"/>
      <c r="AQ68" s="361"/>
      <c r="AS68" s="432"/>
      <c r="AT68" s="387"/>
      <c r="AU68" s="380"/>
      <c r="AV68" s="380"/>
      <c r="AW68" s="381"/>
      <c r="AX68" s="381"/>
      <c r="AY68" s="381"/>
      <c r="AZ68" s="361"/>
      <c r="BA68" s="268"/>
      <c r="BB68" s="361"/>
    </row>
    <row r="69" spans="23:54" ht="30" customHeight="1">
      <c r="W69" s="432"/>
      <c r="X69" s="387"/>
      <c r="Y69" s="379"/>
      <c r="Z69" s="379"/>
      <c r="AA69" s="269"/>
      <c r="AB69" s="269"/>
      <c r="AC69" s="269"/>
      <c r="AD69" s="243"/>
      <c r="AE69" s="243"/>
      <c r="AF69" s="270"/>
      <c r="AH69" s="432"/>
      <c r="AI69" s="387"/>
      <c r="AJ69" s="379"/>
      <c r="AK69" s="379"/>
      <c r="AL69" s="269"/>
      <c r="AM69" s="269"/>
      <c r="AN69" s="269"/>
      <c r="AO69" s="243"/>
      <c r="AP69" s="243"/>
      <c r="AQ69" s="270"/>
      <c r="AS69" s="432"/>
      <c r="AT69" s="387"/>
      <c r="AU69" s="379"/>
      <c r="AV69" s="379"/>
      <c r="AW69" s="269"/>
      <c r="AX69" s="269"/>
      <c r="AY69" s="269"/>
      <c r="AZ69" s="243"/>
      <c r="BA69" s="243"/>
      <c r="BB69" s="270"/>
    </row>
    <row r="70" spans="23:54" ht="30" customHeight="1">
      <c r="W70" s="432"/>
      <c r="X70" s="387"/>
      <c r="Y70" s="380"/>
      <c r="Z70" s="380"/>
      <c r="AA70" s="381"/>
      <c r="AB70" s="381"/>
      <c r="AC70" s="381"/>
      <c r="AD70" s="361"/>
      <c r="AE70" s="268"/>
      <c r="AF70" s="361"/>
      <c r="AH70" s="432"/>
      <c r="AI70" s="387"/>
      <c r="AJ70" s="380"/>
      <c r="AK70" s="380"/>
      <c r="AL70" s="381"/>
      <c r="AM70" s="381"/>
      <c r="AN70" s="381"/>
      <c r="AO70" s="361"/>
      <c r="AP70" s="268"/>
      <c r="AQ70" s="361"/>
      <c r="AS70" s="432"/>
      <c r="AT70" s="387"/>
      <c r="AU70" s="380"/>
      <c r="AV70" s="380"/>
      <c r="AW70" s="381"/>
      <c r="AX70" s="381"/>
      <c r="AY70" s="381"/>
      <c r="AZ70" s="361"/>
      <c r="BA70" s="268"/>
      <c r="BB70" s="361"/>
    </row>
    <row r="71" spans="23:54" ht="30" customHeight="1">
      <c r="W71" s="432"/>
      <c r="X71" s="387"/>
      <c r="Y71" s="380"/>
      <c r="Z71" s="380"/>
      <c r="AA71" s="381"/>
      <c r="AB71" s="381"/>
      <c r="AC71" s="381"/>
      <c r="AD71" s="361"/>
      <c r="AE71" s="268"/>
      <c r="AF71" s="361"/>
      <c r="AH71" s="432"/>
      <c r="AI71" s="387"/>
      <c r="AJ71" s="380"/>
      <c r="AK71" s="380"/>
      <c r="AL71" s="381"/>
      <c r="AM71" s="381"/>
      <c r="AN71" s="381"/>
      <c r="AO71" s="361"/>
      <c r="AP71" s="268"/>
      <c r="AQ71" s="361"/>
      <c r="AS71" s="432"/>
      <c r="AT71" s="387"/>
      <c r="AU71" s="380"/>
      <c r="AV71" s="380"/>
      <c r="AW71" s="381"/>
      <c r="AX71" s="381"/>
      <c r="AY71" s="381"/>
      <c r="AZ71" s="361"/>
      <c r="BA71" s="268"/>
      <c r="BB71" s="361"/>
    </row>
    <row r="72" spans="23:54" ht="30" customHeight="1">
      <c r="W72" s="432"/>
      <c r="X72" s="387"/>
      <c r="Y72" s="380"/>
      <c r="Z72" s="380"/>
      <c r="AA72" s="381"/>
      <c r="AB72" s="381"/>
      <c r="AC72" s="381"/>
      <c r="AD72" s="361"/>
      <c r="AE72" s="268"/>
      <c r="AF72" s="361"/>
      <c r="AH72" s="432"/>
      <c r="AI72" s="387"/>
      <c r="AJ72" s="380"/>
      <c r="AK72" s="380"/>
      <c r="AL72" s="381"/>
      <c r="AM72" s="381"/>
      <c r="AN72" s="381"/>
      <c r="AO72" s="361"/>
      <c r="AP72" s="268"/>
      <c r="AQ72" s="361"/>
      <c r="AS72" s="432"/>
      <c r="AT72" s="387"/>
      <c r="AU72" s="380"/>
      <c r="AV72" s="380"/>
      <c r="AW72" s="381"/>
      <c r="AX72" s="381"/>
      <c r="AY72" s="381"/>
      <c r="AZ72" s="361"/>
      <c r="BA72" s="268"/>
      <c r="BB72" s="361"/>
    </row>
    <row r="73" spans="23:54" ht="30" customHeight="1">
      <c r="W73" s="432"/>
      <c r="X73" s="387"/>
      <c r="Y73" s="379"/>
      <c r="Z73" s="379"/>
      <c r="AA73" s="269"/>
      <c r="AB73" s="269"/>
      <c r="AC73" s="269"/>
      <c r="AD73" s="247"/>
      <c r="AE73" s="247"/>
      <c r="AF73" s="270"/>
      <c r="AH73" s="432"/>
      <c r="AI73" s="387"/>
      <c r="AJ73" s="379"/>
      <c r="AK73" s="379"/>
      <c r="AL73" s="269"/>
      <c r="AM73" s="269"/>
      <c r="AN73" s="269"/>
      <c r="AO73" s="247"/>
      <c r="AP73" s="247"/>
      <c r="AQ73" s="270"/>
      <c r="AS73" s="432"/>
      <c r="AT73" s="387"/>
      <c r="AU73" s="379"/>
      <c r="AV73" s="379"/>
      <c r="AW73" s="269"/>
      <c r="AX73" s="269"/>
      <c r="AY73" s="269"/>
      <c r="AZ73" s="247"/>
      <c r="BA73" s="247"/>
      <c r="BB73" s="270"/>
    </row>
    <row r="74" spans="23:54" ht="30" customHeight="1">
      <c r="W74" s="432"/>
      <c r="X74" s="387"/>
      <c r="Y74" s="380"/>
      <c r="Z74" s="380"/>
      <c r="AA74" s="381"/>
      <c r="AB74" s="381"/>
      <c r="AC74" s="381"/>
      <c r="AD74" s="358"/>
      <c r="AE74" s="271"/>
      <c r="AF74" s="358"/>
      <c r="AH74" s="432"/>
      <c r="AI74" s="387"/>
      <c r="AJ74" s="380"/>
      <c r="AK74" s="380"/>
      <c r="AL74" s="381"/>
      <c r="AM74" s="381"/>
      <c r="AN74" s="381"/>
      <c r="AO74" s="358"/>
      <c r="AP74" s="271"/>
      <c r="AQ74" s="358"/>
      <c r="AS74" s="432"/>
      <c r="AT74" s="387"/>
      <c r="AU74" s="380"/>
      <c r="AV74" s="380"/>
      <c r="AW74" s="381"/>
      <c r="AX74" s="381"/>
      <c r="AY74" s="381"/>
      <c r="AZ74" s="358"/>
      <c r="BA74" s="271"/>
      <c r="BB74" s="358"/>
    </row>
    <row r="75" spans="23:54" ht="30" customHeight="1">
      <c r="W75" s="432"/>
      <c r="X75" s="387"/>
      <c r="Y75" s="380"/>
      <c r="Z75" s="380"/>
      <c r="AA75" s="381"/>
      <c r="AB75" s="381"/>
      <c r="AC75" s="381"/>
      <c r="AD75" s="358"/>
      <c r="AE75" s="271"/>
      <c r="AF75" s="358"/>
      <c r="AH75" s="432"/>
      <c r="AI75" s="387"/>
      <c r="AJ75" s="380"/>
      <c r="AK75" s="380"/>
      <c r="AL75" s="381"/>
      <c r="AM75" s="381"/>
      <c r="AN75" s="381"/>
      <c r="AO75" s="358"/>
      <c r="AP75" s="271"/>
      <c r="AQ75" s="358"/>
      <c r="AS75" s="432"/>
      <c r="AT75" s="387"/>
      <c r="AU75" s="380"/>
      <c r="AV75" s="380"/>
      <c r="AW75" s="381"/>
      <c r="AX75" s="381"/>
      <c r="AY75" s="381"/>
      <c r="AZ75" s="358"/>
      <c r="BA75" s="271"/>
      <c r="BB75" s="358"/>
    </row>
    <row r="76" spans="23:54" ht="30" customHeight="1">
      <c r="W76" s="432"/>
      <c r="X76" s="387"/>
      <c r="Y76" s="380"/>
      <c r="Z76" s="380"/>
      <c r="AA76" s="381"/>
      <c r="AB76" s="381"/>
      <c r="AC76" s="381"/>
      <c r="AD76" s="358"/>
      <c r="AE76" s="271"/>
      <c r="AF76" s="358"/>
      <c r="AH76" s="432"/>
      <c r="AI76" s="387"/>
      <c r="AJ76" s="380"/>
      <c r="AK76" s="380"/>
      <c r="AL76" s="381"/>
      <c r="AM76" s="381"/>
      <c r="AN76" s="381"/>
      <c r="AO76" s="358"/>
      <c r="AP76" s="271"/>
      <c r="AQ76" s="358"/>
      <c r="AS76" s="432"/>
      <c r="AT76" s="387"/>
      <c r="AU76" s="380"/>
      <c r="AV76" s="380"/>
      <c r="AW76" s="381"/>
      <c r="AX76" s="381"/>
      <c r="AY76" s="381"/>
      <c r="AZ76" s="358"/>
      <c r="BA76" s="271"/>
      <c r="BB76" s="358"/>
    </row>
    <row r="77" spans="23:54" ht="30" customHeight="1"/>
    <row r="78" spans="23:54" ht="30" customHeight="1"/>
    <row r="79" spans="23:54" ht="30" customHeight="1"/>
    <row r="80" spans="23:54" ht="30" customHeight="1"/>
    <row r="81" ht="30" customHeight="1"/>
    <row r="82" ht="30" customHeight="1"/>
    <row r="83" ht="35.1" customHeight="1"/>
    <row r="84" ht="35.1" customHeight="1"/>
    <row r="85" ht="35.1" customHeight="1"/>
    <row r="86" ht="35.1" customHeight="1"/>
    <row r="87" ht="35.1" customHeight="1"/>
    <row r="88" ht="35.1" customHeight="1"/>
    <row r="89" ht="35.1" customHeight="1"/>
    <row r="90" ht="35.1" customHeight="1"/>
    <row r="91" ht="35.1" customHeight="1"/>
    <row r="92" ht="35.1" customHeight="1"/>
    <row r="93" ht="35.1" customHeight="1"/>
    <row r="94" ht="35.1" customHeight="1"/>
    <row r="95" ht="35.1" customHeight="1"/>
    <row r="96" ht="35.1" customHeight="1"/>
    <row r="97" ht="35.1" customHeight="1"/>
  </sheetData>
  <mergeCells count="360">
    <mergeCell ref="W2:AF2"/>
    <mergeCell ref="B3:N5"/>
    <mergeCell ref="P3:S3"/>
    <mergeCell ref="W3:W4"/>
    <mergeCell ref="X3:X4"/>
    <mergeCell ref="Y3:Z4"/>
    <mergeCell ref="AA3:AC4"/>
    <mergeCell ref="AD3:AD4"/>
    <mergeCell ref="B7:B8"/>
    <mergeCell ref="Y8:Z8"/>
    <mergeCell ref="AO5:AO7"/>
    <mergeCell ref="AS5:AS19"/>
    <mergeCell ref="AO9:AO11"/>
    <mergeCell ref="AZ3:AZ4"/>
    <mergeCell ref="W5:W19"/>
    <mergeCell ref="X5:X19"/>
    <mergeCell ref="Y5:Z7"/>
    <mergeCell ref="AA5:AC7"/>
    <mergeCell ref="AD5:AD7"/>
    <mergeCell ref="AF5:AF7"/>
    <mergeCell ref="AH5:AH19"/>
    <mergeCell ref="AO3:AO4"/>
    <mergeCell ref="AQ3:AQ4"/>
    <mergeCell ref="AS3:AS4"/>
    <mergeCell ref="AF3:AF4"/>
    <mergeCell ref="AH3:AH4"/>
    <mergeCell ref="P15:R15"/>
    <mergeCell ref="Y16:Z16"/>
    <mergeCell ref="AF13:AF15"/>
    <mergeCell ref="AO13:AO15"/>
    <mergeCell ref="AL13:AN15"/>
    <mergeCell ref="AZ9:AZ11"/>
    <mergeCell ref="B11:B18"/>
    <mergeCell ref="Y12:Z12"/>
    <mergeCell ref="Y13:Z15"/>
    <mergeCell ref="AA13:AC15"/>
    <mergeCell ref="AD13:AD15"/>
    <mergeCell ref="B9:B10"/>
    <mergeCell ref="Y9:Z11"/>
    <mergeCell ref="AA9:AC11"/>
    <mergeCell ref="AD9:AD11"/>
    <mergeCell ref="AF9:AF11"/>
    <mergeCell ref="AD22:AD23"/>
    <mergeCell ref="AF22:AF23"/>
    <mergeCell ref="AO17:AO19"/>
    <mergeCell ref="AZ17:AZ19"/>
    <mergeCell ref="AT5:AT19"/>
    <mergeCell ref="AU5:AV7"/>
    <mergeCell ref="AW5:AY7"/>
    <mergeCell ref="AU13:AV15"/>
    <mergeCell ref="Y17:Z19"/>
    <mergeCell ref="AA17:AC19"/>
    <mergeCell ref="AD17:AD19"/>
    <mergeCell ref="AF17:AF19"/>
    <mergeCell ref="AZ13:AZ15"/>
    <mergeCell ref="AZ5:AZ7"/>
    <mergeCell ref="B28:B42"/>
    <mergeCell ref="Y28:Z30"/>
    <mergeCell ref="AA28:AC30"/>
    <mergeCell ref="AD28:AD30"/>
    <mergeCell ref="AF28:AF30"/>
    <mergeCell ref="Y35:Z35"/>
    <mergeCell ref="W41:W42"/>
    <mergeCell ref="X41:X42"/>
    <mergeCell ref="AS24:AS38"/>
    <mergeCell ref="AH24:AH38"/>
    <mergeCell ref="AO24:AO26"/>
    <mergeCell ref="AO28:AO30"/>
    <mergeCell ref="W24:W38"/>
    <mergeCell ref="X24:X38"/>
    <mergeCell ref="Y24:Z26"/>
    <mergeCell ref="AA24:AC26"/>
    <mergeCell ref="AD24:AD26"/>
    <mergeCell ref="AF24:AF26"/>
    <mergeCell ref="Y27:Z27"/>
    <mergeCell ref="B19:B27"/>
    <mergeCell ref="W21:AF21"/>
    <mergeCell ref="W22:W23"/>
    <mergeCell ref="X22:X23"/>
    <mergeCell ref="Y22:Z23"/>
    <mergeCell ref="F48:I48"/>
    <mergeCell ref="G49:I49"/>
    <mergeCell ref="Y50:Z50"/>
    <mergeCell ref="H51:I51"/>
    <mergeCell ref="Y51:Z53"/>
    <mergeCell ref="AA51:AC53"/>
    <mergeCell ref="AD51:AD53"/>
    <mergeCell ref="AF51:AF53"/>
    <mergeCell ref="B46:N46"/>
    <mergeCell ref="Y46:Z46"/>
    <mergeCell ref="Y47:Z49"/>
    <mergeCell ref="AA47:AC49"/>
    <mergeCell ref="AD47:AD49"/>
    <mergeCell ref="AF47:AF49"/>
    <mergeCell ref="W59:AF59"/>
    <mergeCell ref="W60:W61"/>
    <mergeCell ref="X60:X61"/>
    <mergeCell ref="Y60:Z61"/>
    <mergeCell ref="AA60:AC61"/>
    <mergeCell ref="AD60:AD61"/>
    <mergeCell ref="AO55:AO57"/>
    <mergeCell ref="F53:K53"/>
    <mergeCell ref="F54:K54"/>
    <mergeCell ref="Y54:Z54"/>
    <mergeCell ref="F55:K55"/>
    <mergeCell ref="Y55:Z57"/>
    <mergeCell ref="AA55:AC57"/>
    <mergeCell ref="AD55:AD57"/>
    <mergeCell ref="AF55:AF57"/>
    <mergeCell ref="AO51:AO53"/>
    <mergeCell ref="W62:W76"/>
    <mergeCell ref="X62:X76"/>
    <mergeCell ref="Y62:Z64"/>
    <mergeCell ref="AA62:AC64"/>
    <mergeCell ref="AD62:AD64"/>
    <mergeCell ref="AF62:AF64"/>
    <mergeCell ref="AH62:AH76"/>
    <mergeCell ref="AO60:AO61"/>
    <mergeCell ref="AQ60:AQ61"/>
    <mergeCell ref="AF60:AF61"/>
    <mergeCell ref="AH60:AH61"/>
    <mergeCell ref="Y69:Z69"/>
    <mergeCell ref="AJ66:AK68"/>
    <mergeCell ref="AL66:AN68"/>
    <mergeCell ref="AJ69:AK69"/>
    <mergeCell ref="Y66:Z68"/>
    <mergeCell ref="AA66:AC68"/>
    <mergeCell ref="AD66:AD68"/>
    <mergeCell ref="AF66:AF68"/>
    <mergeCell ref="AZ62:AZ64"/>
    <mergeCell ref="Y65:Z65"/>
    <mergeCell ref="AO62:AO64"/>
    <mergeCell ref="AS62:AS76"/>
    <mergeCell ref="AO66:AO68"/>
    <mergeCell ref="AO74:AO76"/>
    <mergeCell ref="AZ74:AZ76"/>
    <mergeCell ref="Y74:Z76"/>
    <mergeCell ref="AA74:AC76"/>
    <mergeCell ref="AD74:AD76"/>
    <mergeCell ref="AF74:AF76"/>
    <mergeCell ref="AO70:AO72"/>
    <mergeCell ref="AZ70:AZ72"/>
    <mergeCell ref="Y73:Z73"/>
    <mergeCell ref="AJ70:AK72"/>
    <mergeCell ref="AL70:AN72"/>
    <mergeCell ref="Y70:Z72"/>
    <mergeCell ref="AA70:AC72"/>
    <mergeCell ref="AD70:AD72"/>
    <mergeCell ref="AF70:AF72"/>
    <mergeCell ref="W43:W49"/>
    <mergeCell ref="AI3:AI4"/>
    <mergeCell ref="AJ3:AK4"/>
    <mergeCell ref="AL3:AN4"/>
    <mergeCell ref="AP3:AP4"/>
    <mergeCell ref="AI5:AI19"/>
    <mergeCell ref="AJ5:AK7"/>
    <mergeCell ref="AL5:AN7"/>
    <mergeCell ref="AJ13:AK15"/>
    <mergeCell ref="AO43:AO45"/>
    <mergeCell ref="AO47:AO49"/>
    <mergeCell ref="Y43:Z45"/>
    <mergeCell ref="AA43:AC45"/>
    <mergeCell ref="AD43:AD45"/>
    <mergeCell ref="AF43:AF45"/>
    <mergeCell ref="AO41:AO42"/>
    <mergeCell ref="Y41:Z42"/>
    <mergeCell ref="AA41:AC42"/>
    <mergeCell ref="AD41:AD42"/>
    <mergeCell ref="AF41:AF42"/>
    <mergeCell ref="AH41:AH42"/>
    <mergeCell ref="W40:AF40"/>
    <mergeCell ref="AI24:AI38"/>
    <mergeCell ref="AJ24:AK26"/>
    <mergeCell ref="AI22:AI23"/>
    <mergeCell ref="AJ22:AK23"/>
    <mergeCell ref="AL22:AN23"/>
    <mergeCell ref="AP22:AP23"/>
    <mergeCell ref="AJ8:AK8"/>
    <mergeCell ref="AJ9:AK11"/>
    <mergeCell ref="AL9:AN11"/>
    <mergeCell ref="AJ12:AK12"/>
    <mergeCell ref="X43:X49"/>
    <mergeCell ref="AL24:AN26"/>
    <mergeCell ref="Y36:Z38"/>
    <mergeCell ref="AA36:AC38"/>
    <mergeCell ref="AD36:AD38"/>
    <mergeCell ref="AF36:AF38"/>
    <mergeCell ref="AO36:AO38"/>
    <mergeCell ref="AO32:AO34"/>
    <mergeCell ref="Y31:Z31"/>
    <mergeCell ref="Y32:Z34"/>
    <mergeCell ref="AA32:AC34"/>
    <mergeCell ref="AD32:AD34"/>
    <mergeCell ref="AF32:AF34"/>
    <mergeCell ref="AH22:AH23"/>
    <mergeCell ref="AO22:AO23"/>
    <mergeCell ref="AA22:AC23"/>
    <mergeCell ref="AH43:AH49"/>
    <mergeCell ref="AI43:AI49"/>
    <mergeCell ref="AJ43:AK45"/>
    <mergeCell ref="AL43:AN45"/>
    <mergeCell ref="AJ46:AK46"/>
    <mergeCell ref="AJ47:AK49"/>
    <mergeCell ref="AL47:AN49"/>
    <mergeCell ref="AJ35:AK35"/>
    <mergeCell ref="AJ36:AK38"/>
    <mergeCell ref="AL36:AN38"/>
    <mergeCell ref="AI41:AI42"/>
    <mergeCell ref="AJ41:AK42"/>
    <mergeCell ref="AL41:AN42"/>
    <mergeCell ref="AJ74:AK76"/>
    <mergeCell ref="AL74:AN76"/>
    <mergeCell ref="AT3:AT4"/>
    <mergeCell ref="AU3:AV4"/>
    <mergeCell ref="AW3:AY4"/>
    <mergeCell ref="BA3:BA4"/>
    <mergeCell ref="AI60:AI61"/>
    <mergeCell ref="AJ60:AK61"/>
    <mergeCell ref="AL60:AN61"/>
    <mergeCell ref="AI62:AI76"/>
    <mergeCell ref="AJ62:AK64"/>
    <mergeCell ref="AL62:AN64"/>
    <mergeCell ref="AJ65:AK65"/>
    <mergeCell ref="AJ50:AK50"/>
    <mergeCell ref="AJ51:AK53"/>
    <mergeCell ref="AL51:AN53"/>
    <mergeCell ref="AJ54:AK54"/>
    <mergeCell ref="AJ55:AK57"/>
    <mergeCell ref="AL55:AN57"/>
    <mergeCell ref="AP41:AP42"/>
    <mergeCell ref="AJ27:AK27"/>
    <mergeCell ref="AJ28:AK30"/>
    <mergeCell ref="AL28:AN30"/>
    <mergeCell ref="AJ31:AK31"/>
    <mergeCell ref="AW13:AY15"/>
    <mergeCell ref="AU16:AV16"/>
    <mergeCell ref="AU17:AV19"/>
    <mergeCell ref="AW17:AY19"/>
    <mergeCell ref="AU8:AV8"/>
    <mergeCell ref="AU9:AV11"/>
    <mergeCell ref="AW9:AY11"/>
    <mergeCell ref="AU12:AV12"/>
    <mergeCell ref="AJ73:AK73"/>
    <mergeCell ref="AJ32:AK34"/>
    <mergeCell ref="AL32:AN34"/>
    <mergeCell ref="AJ16:AK16"/>
    <mergeCell ref="AJ17:AK19"/>
    <mergeCell ref="AL17:AN19"/>
    <mergeCell ref="AS60:AS61"/>
    <mergeCell ref="AQ41:AQ42"/>
    <mergeCell ref="AS41:AS42"/>
    <mergeCell ref="AQ22:AQ23"/>
    <mergeCell ref="AS22:AS23"/>
    <mergeCell ref="AU32:AV34"/>
    <mergeCell ref="AW32:AY34"/>
    <mergeCell ref="AT22:AT23"/>
    <mergeCell ref="AU22:AV23"/>
    <mergeCell ref="AW22:AY23"/>
    <mergeCell ref="BA22:BA23"/>
    <mergeCell ref="AT24:AT38"/>
    <mergeCell ref="AU24:AV26"/>
    <mergeCell ref="AW24:AY26"/>
    <mergeCell ref="AU27:AV27"/>
    <mergeCell ref="AZ36:AZ38"/>
    <mergeCell ref="AZ32:AZ34"/>
    <mergeCell ref="AZ28:AZ30"/>
    <mergeCell ref="AZ24:AZ26"/>
    <mergeCell ref="AZ22:AZ23"/>
    <mergeCell ref="AE3:AE4"/>
    <mergeCell ref="AE22:AE23"/>
    <mergeCell ref="AE41:AE42"/>
    <mergeCell ref="AQ24:AQ26"/>
    <mergeCell ref="AQ28:AQ30"/>
    <mergeCell ref="AQ32:AQ34"/>
    <mergeCell ref="AU66:AV68"/>
    <mergeCell ref="AW66:AY68"/>
    <mergeCell ref="AU69:AV69"/>
    <mergeCell ref="AT60:AT61"/>
    <mergeCell ref="AU60:AV61"/>
    <mergeCell ref="AW60:AY61"/>
    <mergeCell ref="AT62:AT76"/>
    <mergeCell ref="AU62:AV64"/>
    <mergeCell ref="AW62:AY64"/>
    <mergeCell ref="AU65:AV65"/>
    <mergeCell ref="AU50:AV50"/>
    <mergeCell ref="AU51:AV53"/>
    <mergeCell ref="AW51:AY53"/>
    <mergeCell ref="AU54:AV54"/>
    <mergeCell ref="AU55:AV57"/>
    <mergeCell ref="AW55:AY57"/>
    <mergeCell ref="AS43:AS49"/>
    <mergeCell ref="AT43:AT49"/>
    <mergeCell ref="AQ70:AQ72"/>
    <mergeCell ref="AQ74:AQ76"/>
    <mergeCell ref="AS2:BB2"/>
    <mergeCell ref="BB3:BB4"/>
    <mergeCell ref="BB5:BB7"/>
    <mergeCell ref="BB9:BB11"/>
    <mergeCell ref="BB13:BB15"/>
    <mergeCell ref="AQ36:AQ38"/>
    <mergeCell ref="AH40:AQ40"/>
    <mergeCell ref="AQ43:AQ45"/>
    <mergeCell ref="AQ47:AQ49"/>
    <mergeCell ref="AQ51:AQ53"/>
    <mergeCell ref="AQ55:AQ57"/>
    <mergeCell ref="AH2:AQ2"/>
    <mergeCell ref="AQ5:AQ7"/>
    <mergeCell ref="AQ9:AQ11"/>
    <mergeCell ref="AQ13:AQ15"/>
    <mergeCell ref="AQ17:AQ19"/>
    <mergeCell ref="AH21:AQ21"/>
    <mergeCell ref="AU73:AV73"/>
    <mergeCell ref="AU74:AV76"/>
    <mergeCell ref="AW74:AY76"/>
    <mergeCell ref="AU70:AV72"/>
    <mergeCell ref="AW70:AY72"/>
    <mergeCell ref="BB17:BB19"/>
    <mergeCell ref="AS21:BB21"/>
    <mergeCell ref="BB22:BB23"/>
    <mergeCell ref="BB24:BB26"/>
    <mergeCell ref="BB28:BB30"/>
    <mergeCell ref="BB32:BB34"/>
    <mergeCell ref="AH59:AQ59"/>
    <mergeCell ref="AQ62:AQ64"/>
    <mergeCell ref="AQ66:AQ68"/>
    <mergeCell ref="AU43:AV45"/>
    <mergeCell ref="AW43:AY45"/>
    <mergeCell ref="AU46:AV46"/>
    <mergeCell ref="AU47:AV49"/>
    <mergeCell ref="AW47:AY49"/>
    <mergeCell ref="AU35:AV35"/>
    <mergeCell ref="AU36:AV38"/>
    <mergeCell ref="AW36:AY38"/>
    <mergeCell ref="AT41:AT42"/>
    <mergeCell ref="AU41:AV42"/>
    <mergeCell ref="AW41:AY42"/>
    <mergeCell ref="BA41:BA42"/>
    <mergeCell ref="AU28:AV30"/>
    <mergeCell ref="AW28:AY30"/>
    <mergeCell ref="AU31:AV31"/>
    <mergeCell ref="BB74:BB76"/>
    <mergeCell ref="BB55:BB57"/>
    <mergeCell ref="AS59:BB59"/>
    <mergeCell ref="BB60:BB61"/>
    <mergeCell ref="BB62:BB64"/>
    <mergeCell ref="BB66:BB68"/>
    <mergeCell ref="BB70:BB72"/>
    <mergeCell ref="BB36:BB38"/>
    <mergeCell ref="AS40:BB40"/>
    <mergeCell ref="BB41:BB42"/>
    <mergeCell ref="BB43:BB45"/>
    <mergeCell ref="BB47:BB49"/>
    <mergeCell ref="BB51:BB53"/>
    <mergeCell ref="AZ66:AZ68"/>
    <mergeCell ref="AZ60:AZ61"/>
    <mergeCell ref="AZ55:AZ57"/>
    <mergeCell ref="AZ51:AZ53"/>
    <mergeCell ref="AZ43:AZ45"/>
    <mergeCell ref="AZ47:AZ49"/>
    <mergeCell ref="AZ41:AZ42"/>
  </mergeCells>
  <conditionalFormatting sqref="N7:N42">
    <cfRule type="containsText" dxfId="9" priority="1" operator="containsText" text="CRITICAL">
      <formula>NOT(ISERROR(SEARCH("CRITICAL",N7)))</formula>
    </cfRule>
    <cfRule type="containsText" dxfId="8" priority="2" operator="containsText" text="STABLE">
      <formula>NOT(ISERROR(SEARCH("STABLE",N7)))</formula>
    </cfRule>
    <cfRule type="containsText" dxfId="7" priority="3" operator="containsText" text="PIPELINE">
      <formula>NOT(ISERROR(SEARCH("PIPELINE",N7)))</formula>
    </cfRule>
    <cfRule type="containsText" dxfId="6" priority="4" operator="containsText" text="UNDERPERFORMING">
      <formula>NOT(ISERROR(SEARCH("UNDERPERFORMING",N7)))</formula>
    </cfRule>
    <cfRule type="containsText" dxfId="5" priority="5" operator="containsText" text="INTERMEDIATE">
      <formula>NOT(ISERROR(SEARCH("INTERMEDIATE",N7)))</formula>
    </cfRule>
    <cfRule type="containsText" dxfId="4" priority="6" operator="containsText" text="TALENT">
      <formula>NOT(ISERROR(SEARCH("TALENT",N7)))</formula>
    </cfRule>
    <cfRule type="containsText" dxfId="3" priority="7" operator="containsText" text="UNDERPERFORMING">
      <formula>NOT(ISERROR(SEARCH("UNDERPERFORMING",N7)))</formula>
    </cfRule>
    <cfRule type="containsText" dxfId="2" priority="8" operator="containsText" text="INTERMEDIATE">
      <formula>NOT(ISERROR(SEARCH("INTERMEDIATE",N7)))</formula>
    </cfRule>
    <cfRule type="containsText" dxfId="1" priority="9" operator="containsText" text="TALENT">
      <formula>NOT(ISERROR(SEARCH("TALENT",N7)))</formula>
    </cfRule>
    <cfRule type="containsText" dxfId="0" priority="10" operator="containsText" text="&quot;TALENT&quot;">
      <formula>NOT(ISERROR(SEARCH("""TALENT""",N7)))</formula>
    </cfRule>
    <cfRule type="colorScale" priority="11">
      <colorScale>
        <cfvo type="formula" val="$C$35"/>
        <cfvo type="formula" val="$C$34"/>
        <cfvo type="formula" val="$C$33"/>
        <color rgb="FFFF7128"/>
        <color rgb="FFFFEB84"/>
        <color rgb="FFFFEF9C"/>
      </colorScale>
    </cfRule>
    <cfRule type="colorScale" priority="12">
      <colorScale>
        <cfvo type="min"/>
        <cfvo type="max"/>
        <color rgb="FFFF7128"/>
        <color rgb="FFFFEF9C"/>
      </colorScale>
    </cfRule>
  </conditionalFormatting>
  <dataValidations count="1">
    <dataValidation type="list" showInputMessage="1" showErrorMessage="1" sqref="N7:N42" xr:uid="{2389379D-F585-2C42-AEFE-29CA23680AE1}">
      <formula1>$C$13:$C$19</formula1>
    </dataValidation>
  </dataValidation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3">
        <x14:dataValidation type="list" allowBlank="1" showInputMessage="1" showErrorMessage="1" xr:uid="{E400B2AE-0EA3-3B49-B391-7D03A8059249}">
          <x14:formula1>
            <xm:f>LIB!$D$9:$D$19</xm:f>
          </x14:formula1>
          <xm:sqref>Y5:Z7 Y9:Z11 Y13:Z15 Y17:Z19 AJ5:AK7 AJ9:AK11 AJ13:AK15 AJ17:AK19 AU5:AV7 AU9:AV11 AU13:AV15 AU17:AV19</xm:sqref>
        </x14:dataValidation>
        <x14:dataValidation type="list" allowBlank="1" showInputMessage="1" showErrorMessage="1" xr:uid="{5D889858-C72F-C54F-93E6-6F2297FEAE85}">
          <x14:formula1>
            <xm:f>LIB!$D$20:$D$38</xm:f>
          </x14:formula1>
          <xm:sqref>Y24:Z26 Y28:Z30 Y32:Z34 Y36:Z38 AJ24:AK26 AJ28:AK30 AJ32:AK34 AJ36:AK38 AU24:AV26 AU28:AV30 AU32:AV34 AU36:AV38</xm:sqref>
        </x14:dataValidation>
        <x14:dataValidation type="list" allowBlank="1" showInputMessage="1" showErrorMessage="1" xr:uid="{A95A571E-594B-9244-9216-E3D277B7C717}">
          <x14:formula1>
            <xm:f>LIB!$D$43:$D$49</xm:f>
          </x14:formula1>
          <xm:sqref>Y43:Z45 Y47:Z49 Y51:Z53 Y55:Z57 AJ43:AK45 AJ47:AK49 AJ51:AK53 AJ55:AK57 AU43:AV45 AU47:AV49 AU51:AV53 AU55:AV57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F9719-C13B-4A7E-A46F-17B5516D279D}">
  <sheetPr>
    <tabColor theme="4"/>
  </sheetPr>
  <dimension ref="A2:S102"/>
  <sheetViews>
    <sheetView zoomScale="70" zoomScaleNormal="70" workbookViewId="0">
      <selection activeCell="A31" sqref="A31"/>
    </sheetView>
  </sheetViews>
  <sheetFormatPr defaultColWidth="8.875" defaultRowHeight="15.95"/>
  <cols>
    <col min="1" max="1" width="65.375" customWidth="1"/>
    <col min="4" max="4" width="30.625" customWidth="1"/>
  </cols>
  <sheetData>
    <row r="2" spans="1:19">
      <c r="A2" s="214"/>
    </row>
    <row r="3" spans="1:19">
      <c r="A3" s="214"/>
      <c r="K3" t="s">
        <v>292</v>
      </c>
      <c r="R3">
        <v>1</v>
      </c>
      <c r="S3" t="s">
        <v>117</v>
      </c>
    </row>
    <row r="4" spans="1:19">
      <c r="A4" s="214" t="s">
        <v>293</v>
      </c>
      <c r="K4" t="s">
        <v>294</v>
      </c>
      <c r="R4">
        <f>R3+1</f>
        <v>2</v>
      </c>
      <c r="S4" t="s">
        <v>117</v>
      </c>
    </row>
    <row r="5" spans="1:19">
      <c r="A5" s="214" t="s">
        <v>295</v>
      </c>
      <c r="K5" t="s">
        <v>296</v>
      </c>
      <c r="R5">
        <f t="shared" ref="R5:R68" si="0">R4+1</f>
        <v>3</v>
      </c>
      <c r="S5" t="s">
        <v>117</v>
      </c>
    </row>
    <row r="6" spans="1:19" ht="17.100000000000001">
      <c r="A6" s="123" t="s">
        <v>297</v>
      </c>
      <c r="K6" t="s">
        <v>298</v>
      </c>
      <c r="R6">
        <f t="shared" si="0"/>
        <v>4</v>
      </c>
      <c r="S6" t="s">
        <v>117</v>
      </c>
    </row>
    <row r="7" spans="1:19" ht="17.100000000000001">
      <c r="A7" s="123" t="s">
        <v>299</v>
      </c>
      <c r="K7" t="s">
        <v>300</v>
      </c>
      <c r="R7">
        <f t="shared" si="0"/>
        <v>5</v>
      </c>
      <c r="S7" t="s">
        <v>117</v>
      </c>
    </row>
    <row r="8" spans="1:19" ht="17.100000000000001">
      <c r="A8" s="123" t="s">
        <v>301</v>
      </c>
      <c r="K8" t="s">
        <v>302</v>
      </c>
      <c r="R8">
        <f t="shared" si="0"/>
        <v>6</v>
      </c>
      <c r="S8" t="s">
        <v>117</v>
      </c>
    </row>
    <row r="9" spans="1:19" ht="17.100000000000001">
      <c r="A9" s="123" t="s">
        <v>303</v>
      </c>
      <c r="D9" t="s">
        <v>286</v>
      </c>
      <c r="K9" t="s">
        <v>304</v>
      </c>
      <c r="R9">
        <f t="shared" si="0"/>
        <v>7</v>
      </c>
      <c r="S9" t="s">
        <v>117</v>
      </c>
    </row>
    <row r="10" spans="1:19" ht="17.100000000000001">
      <c r="A10" s="123" t="s">
        <v>305</v>
      </c>
      <c r="D10" t="s">
        <v>306</v>
      </c>
      <c r="K10" t="s">
        <v>307</v>
      </c>
      <c r="R10">
        <f t="shared" si="0"/>
        <v>8</v>
      </c>
      <c r="S10" t="s">
        <v>117</v>
      </c>
    </row>
    <row r="11" spans="1:19" ht="17.100000000000001">
      <c r="A11" s="123" t="s">
        <v>308</v>
      </c>
      <c r="D11" t="s">
        <v>309</v>
      </c>
      <c r="K11" t="s">
        <v>310</v>
      </c>
      <c r="R11">
        <f t="shared" si="0"/>
        <v>9</v>
      </c>
      <c r="S11" t="s">
        <v>117</v>
      </c>
    </row>
    <row r="12" spans="1:19" ht="17.100000000000001">
      <c r="A12" s="123" t="s">
        <v>311</v>
      </c>
      <c r="D12" t="s">
        <v>285</v>
      </c>
      <c r="K12" t="s">
        <v>312</v>
      </c>
      <c r="R12">
        <f t="shared" si="0"/>
        <v>10</v>
      </c>
      <c r="S12" t="s">
        <v>117</v>
      </c>
    </row>
    <row r="13" spans="1:19" ht="17.100000000000001">
      <c r="A13" s="123" t="s">
        <v>313</v>
      </c>
      <c r="D13" t="s">
        <v>314</v>
      </c>
      <c r="K13" t="s">
        <v>315</v>
      </c>
      <c r="R13">
        <f t="shared" si="0"/>
        <v>11</v>
      </c>
      <c r="S13" t="s">
        <v>117</v>
      </c>
    </row>
    <row r="14" spans="1:19" ht="17.100000000000001">
      <c r="A14" s="123" t="s">
        <v>11</v>
      </c>
      <c r="D14" t="s">
        <v>316</v>
      </c>
      <c r="K14" t="s">
        <v>317</v>
      </c>
      <c r="R14">
        <f t="shared" si="0"/>
        <v>12</v>
      </c>
      <c r="S14" t="s">
        <v>117</v>
      </c>
    </row>
    <row r="15" spans="1:19" ht="17.100000000000001">
      <c r="A15" s="123" t="s">
        <v>318</v>
      </c>
      <c r="D15" t="s">
        <v>319</v>
      </c>
      <c r="K15" t="s">
        <v>320</v>
      </c>
      <c r="R15">
        <f t="shared" si="0"/>
        <v>13</v>
      </c>
      <c r="S15" t="s">
        <v>117</v>
      </c>
    </row>
    <row r="16" spans="1:19" ht="17.100000000000001">
      <c r="A16" s="123" t="s">
        <v>321</v>
      </c>
      <c r="K16" t="s">
        <v>322</v>
      </c>
      <c r="R16">
        <f t="shared" si="0"/>
        <v>14</v>
      </c>
      <c r="S16" t="s">
        <v>117</v>
      </c>
    </row>
    <row r="17" spans="1:19" ht="17.100000000000001">
      <c r="A17" s="123" t="s">
        <v>323</v>
      </c>
      <c r="K17" t="s">
        <v>324</v>
      </c>
      <c r="R17">
        <f t="shared" si="0"/>
        <v>15</v>
      </c>
      <c r="S17" t="s">
        <v>117</v>
      </c>
    </row>
    <row r="18" spans="1:19" ht="17.100000000000001">
      <c r="A18" s="123" t="s">
        <v>325</v>
      </c>
      <c r="K18" t="s">
        <v>326</v>
      </c>
      <c r="R18">
        <f t="shared" si="0"/>
        <v>16</v>
      </c>
      <c r="S18" t="s">
        <v>117</v>
      </c>
    </row>
    <row r="19" spans="1:19" ht="17.100000000000001">
      <c r="A19" s="123" t="s">
        <v>327</v>
      </c>
      <c r="K19" t="s">
        <v>328</v>
      </c>
      <c r="R19">
        <f t="shared" si="0"/>
        <v>17</v>
      </c>
      <c r="S19" t="s">
        <v>117</v>
      </c>
    </row>
    <row r="20" spans="1:19" ht="17.100000000000001">
      <c r="A20" s="123" t="s">
        <v>329</v>
      </c>
      <c r="D20" t="s">
        <v>289</v>
      </c>
      <c r="K20" t="s">
        <v>330</v>
      </c>
      <c r="R20">
        <f t="shared" si="0"/>
        <v>18</v>
      </c>
      <c r="S20" t="s">
        <v>117</v>
      </c>
    </row>
    <row r="21" spans="1:19" ht="17.100000000000001">
      <c r="A21" s="123" t="s">
        <v>331</v>
      </c>
      <c r="D21" t="s">
        <v>332</v>
      </c>
      <c r="K21" t="s">
        <v>333</v>
      </c>
      <c r="R21">
        <f t="shared" si="0"/>
        <v>19</v>
      </c>
      <c r="S21" t="s">
        <v>117</v>
      </c>
    </row>
    <row r="22" spans="1:19" ht="17.100000000000001">
      <c r="A22" s="123" t="s">
        <v>334</v>
      </c>
      <c r="D22" t="s">
        <v>335</v>
      </c>
      <c r="K22" t="s">
        <v>336</v>
      </c>
      <c r="R22">
        <f t="shared" si="0"/>
        <v>20</v>
      </c>
      <c r="S22" t="s">
        <v>117</v>
      </c>
    </row>
    <row r="23" spans="1:19" ht="17.100000000000001">
      <c r="A23" s="123" t="s">
        <v>337</v>
      </c>
      <c r="D23" t="s">
        <v>338</v>
      </c>
      <c r="K23" t="s">
        <v>339</v>
      </c>
      <c r="R23">
        <f t="shared" si="0"/>
        <v>21</v>
      </c>
      <c r="S23" t="s">
        <v>117</v>
      </c>
    </row>
    <row r="24" spans="1:19">
      <c r="A24" s="214" t="s">
        <v>340</v>
      </c>
      <c r="D24" t="s">
        <v>341</v>
      </c>
      <c r="K24" t="s">
        <v>342</v>
      </c>
      <c r="R24">
        <f t="shared" si="0"/>
        <v>22</v>
      </c>
      <c r="S24" t="s">
        <v>117</v>
      </c>
    </row>
    <row r="25" spans="1:19">
      <c r="A25" s="214" t="s">
        <v>343</v>
      </c>
      <c r="D25" t="s">
        <v>344</v>
      </c>
      <c r="K25" t="s">
        <v>345</v>
      </c>
      <c r="R25">
        <f t="shared" si="0"/>
        <v>23</v>
      </c>
      <c r="S25" t="s">
        <v>117</v>
      </c>
    </row>
    <row r="26" spans="1:19">
      <c r="A26" s="214" t="s">
        <v>346</v>
      </c>
      <c r="D26" t="s">
        <v>347</v>
      </c>
      <c r="K26" t="s">
        <v>348</v>
      </c>
      <c r="R26">
        <f t="shared" si="0"/>
        <v>24</v>
      </c>
      <c r="S26" t="s">
        <v>117</v>
      </c>
    </row>
    <row r="27" spans="1:19">
      <c r="A27" s="214" t="s">
        <v>349</v>
      </c>
      <c r="D27" t="s">
        <v>350</v>
      </c>
      <c r="K27" t="s">
        <v>351</v>
      </c>
      <c r="R27">
        <f t="shared" si="0"/>
        <v>25</v>
      </c>
      <c r="S27" t="s">
        <v>117</v>
      </c>
    </row>
    <row r="28" spans="1:19">
      <c r="A28" s="214" t="s">
        <v>352</v>
      </c>
      <c r="D28" t="s">
        <v>353</v>
      </c>
      <c r="K28" t="s">
        <v>354</v>
      </c>
      <c r="R28">
        <f t="shared" si="0"/>
        <v>26</v>
      </c>
      <c r="S28" t="s">
        <v>117</v>
      </c>
    </row>
    <row r="29" spans="1:19">
      <c r="A29" s="214" t="s">
        <v>355</v>
      </c>
      <c r="D29" t="s">
        <v>356</v>
      </c>
      <c r="K29" t="s">
        <v>357</v>
      </c>
      <c r="R29">
        <f t="shared" si="0"/>
        <v>27</v>
      </c>
      <c r="S29" t="s">
        <v>117</v>
      </c>
    </row>
    <row r="30" spans="1:19">
      <c r="A30" s="214" t="s">
        <v>358</v>
      </c>
      <c r="D30" t="s">
        <v>359</v>
      </c>
      <c r="K30" t="s">
        <v>360</v>
      </c>
      <c r="R30">
        <f t="shared" si="0"/>
        <v>28</v>
      </c>
      <c r="S30" t="s">
        <v>117</v>
      </c>
    </row>
    <row r="31" spans="1:19">
      <c r="A31" s="214"/>
      <c r="D31" t="s">
        <v>361</v>
      </c>
      <c r="K31" t="s">
        <v>362</v>
      </c>
      <c r="R31">
        <f t="shared" si="0"/>
        <v>29</v>
      </c>
      <c r="S31" t="s">
        <v>117</v>
      </c>
    </row>
    <row r="32" spans="1:19">
      <c r="A32" s="214"/>
      <c r="D32" t="s">
        <v>363</v>
      </c>
      <c r="K32" t="s">
        <v>364</v>
      </c>
      <c r="R32">
        <f t="shared" si="0"/>
        <v>30</v>
      </c>
      <c r="S32" t="s">
        <v>117</v>
      </c>
    </row>
    <row r="33" spans="1:19">
      <c r="A33" s="214"/>
      <c r="D33" t="s">
        <v>365</v>
      </c>
      <c r="K33" t="s">
        <v>366</v>
      </c>
      <c r="R33">
        <f t="shared" si="0"/>
        <v>31</v>
      </c>
      <c r="S33" t="s">
        <v>117</v>
      </c>
    </row>
    <row r="34" spans="1:19">
      <c r="A34" s="214"/>
      <c r="D34" t="s">
        <v>367</v>
      </c>
      <c r="K34" t="s">
        <v>368</v>
      </c>
      <c r="R34">
        <f t="shared" si="0"/>
        <v>32</v>
      </c>
      <c r="S34" t="s">
        <v>117</v>
      </c>
    </row>
    <row r="35" spans="1:19">
      <c r="A35" s="214"/>
      <c r="D35" t="s">
        <v>369</v>
      </c>
      <c r="K35" t="s">
        <v>370</v>
      </c>
      <c r="R35">
        <f t="shared" si="0"/>
        <v>33</v>
      </c>
      <c r="S35" t="s">
        <v>117</v>
      </c>
    </row>
    <row r="36" spans="1:19">
      <c r="A36" s="214"/>
      <c r="D36" t="s">
        <v>371</v>
      </c>
      <c r="K36" t="s">
        <v>372</v>
      </c>
      <c r="R36">
        <f t="shared" si="0"/>
        <v>34</v>
      </c>
      <c r="S36" t="s">
        <v>117</v>
      </c>
    </row>
    <row r="37" spans="1:19">
      <c r="A37" s="214"/>
      <c r="D37" t="s">
        <v>111</v>
      </c>
      <c r="K37" t="s">
        <v>373</v>
      </c>
      <c r="R37">
        <f t="shared" si="0"/>
        <v>35</v>
      </c>
      <c r="S37" t="s">
        <v>117</v>
      </c>
    </row>
    <row r="38" spans="1:19">
      <c r="A38" s="214"/>
      <c r="D38" t="s">
        <v>374</v>
      </c>
      <c r="K38" t="s">
        <v>375</v>
      </c>
      <c r="R38">
        <f t="shared" si="0"/>
        <v>36</v>
      </c>
      <c r="S38" t="s">
        <v>117</v>
      </c>
    </row>
    <row r="39" spans="1:19">
      <c r="A39" s="214"/>
      <c r="K39" t="s">
        <v>376</v>
      </c>
      <c r="R39">
        <f t="shared" si="0"/>
        <v>37</v>
      </c>
      <c r="S39" t="s">
        <v>117</v>
      </c>
    </row>
    <row r="40" spans="1:19">
      <c r="A40" s="214"/>
      <c r="K40" t="s">
        <v>377</v>
      </c>
      <c r="R40">
        <f t="shared" si="0"/>
        <v>38</v>
      </c>
      <c r="S40" t="s">
        <v>117</v>
      </c>
    </row>
    <row r="41" spans="1:19">
      <c r="A41" s="214"/>
      <c r="K41" t="s">
        <v>378</v>
      </c>
      <c r="R41">
        <f t="shared" si="0"/>
        <v>39</v>
      </c>
      <c r="S41" t="s">
        <v>117</v>
      </c>
    </row>
    <row r="42" spans="1:19">
      <c r="A42" s="214"/>
      <c r="K42" t="s">
        <v>379</v>
      </c>
      <c r="R42">
        <f t="shared" si="0"/>
        <v>40</v>
      </c>
      <c r="S42" t="s">
        <v>115</v>
      </c>
    </row>
    <row r="43" spans="1:19">
      <c r="A43" s="214"/>
      <c r="D43" t="s">
        <v>291</v>
      </c>
      <c r="K43" t="s">
        <v>380</v>
      </c>
      <c r="R43">
        <f t="shared" si="0"/>
        <v>41</v>
      </c>
      <c r="S43" t="s">
        <v>115</v>
      </c>
    </row>
    <row r="44" spans="1:19">
      <c r="A44" s="214"/>
      <c r="D44" t="s">
        <v>381</v>
      </c>
      <c r="K44" t="s">
        <v>382</v>
      </c>
      <c r="R44">
        <f t="shared" si="0"/>
        <v>42</v>
      </c>
      <c r="S44" t="s">
        <v>115</v>
      </c>
    </row>
    <row r="45" spans="1:19">
      <c r="A45" s="214"/>
      <c r="D45" t="s">
        <v>383</v>
      </c>
      <c r="K45" t="s">
        <v>384</v>
      </c>
      <c r="R45">
        <f t="shared" si="0"/>
        <v>43</v>
      </c>
      <c r="S45" t="s">
        <v>115</v>
      </c>
    </row>
    <row r="46" spans="1:19">
      <c r="A46" s="214"/>
      <c r="K46" t="s">
        <v>385</v>
      </c>
      <c r="R46">
        <f t="shared" si="0"/>
        <v>44</v>
      </c>
      <c r="S46" t="s">
        <v>115</v>
      </c>
    </row>
    <row r="47" spans="1:19">
      <c r="A47" s="214"/>
      <c r="K47" t="s">
        <v>386</v>
      </c>
      <c r="R47">
        <f t="shared" si="0"/>
        <v>45</v>
      </c>
      <c r="S47" t="s">
        <v>115</v>
      </c>
    </row>
    <row r="48" spans="1:19">
      <c r="K48" t="s">
        <v>387</v>
      </c>
      <c r="R48">
        <f t="shared" si="0"/>
        <v>46</v>
      </c>
      <c r="S48" t="s">
        <v>115</v>
      </c>
    </row>
    <row r="49" spans="11:19">
      <c r="K49" t="s">
        <v>388</v>
      </c>
      <c r="R49">
        <f t="shared" si="0"/>
        <v>47</v>
      </c>
      <c r="S49" t="s">
        <v>115</v>
      </c>
    </row>
    <row r="50" spans="11:19">
      <c r="K50" t="s">
        <v>389</v>
      </c>
      <c r="R50">
        <f t="shared" si="0"/>
        <v>48</v>
      </c>
      <c r="S50" t="s">
        <v>115</v>
      </c>
    </row>
    <row r="51" spans="11:19">
      <c r="K51" t="s">
        <v>390</v>
      </c>
      <c r="R51">
        <f t="shared" si="0"/>
        <v>49</v>
      </c>
      <c r="S51" t="s">
        <v>115</v>
      </c>
    </row>
    <row r="52" spans="11:19">
      <c r="K52" t="s">
        <v>391</v>
      </c>
      <c r="R52">
        <f t="shared" si="0"/>
        <v>50</v>
      </c>
      <c r="S52" t="s">
        <v>115</v>
      </c>
    </row>
    <row r="53" spans="11:19">
      <c r="K53" t="s">
        <v>392</v>
      </c>
      <c r="R53">
        <f t="shared" si="0"/>
        <v>51</v>
      </c>
      <c r="S53" t="s">
        <v>115</v>
      </c>
    </row>
    <row r="54" spans="11:19">
      <c r="K54" t="s">
        <v>393</v>
      </c>
      <c r="R54">
        <f t="shared" si="0"/>
        <v>52</v>
      </c>
      <c r="S54" t="s">
        <v>115</v>
      </c>
    </row>
    <row r="55" spans="11:19">
      <c r="K55" t="s">
        <v>394</v>
      </c>
      <c r="R55">
        <f t="shared" si="0"/>
        <v>53</v>
      </c>
      <c r="S55" t="s">
        <v>115</v>
      </c>
    </row>
    <row r="56" spans="11:19">
      <c r="K56" t="s">
        <v>395</v>
      </c>
      <c r="R56">
        <f t="shared" si="0"/>
        <v>54</v>
      </c>
      <c r="S56" t="s">
        <v>115</v>
      </c>
    </row>
    <row r="57" spans="11:19">
      <c r="K57" t="s">
        <v>396</v>
      </c>
      <c r="R57">
        <f t="shared" si="0"/>
        <v>55</v>
      </c>
      <c r="S57" t="s">
        <v>115</v>
      </c>
    </row>
    <row r="58" spans="11:19">
      <c r="K58" t="s">
        <v>397</v>
      </c>
      <c r="R58">
        <f t="shared" si="0"/>
        <v>56</v>
      </c>
      <c r="S58" t="s">
        <v>115</v>
      </c>
    </row>
    <row r="59" spans="11:19">
      <c r="K59" t="s">
        <v>398</v>
      </c>
      <c r="R59">
        <f t="shared" si="0"/>
        <v>57</v>
      </c>
      <c r="S59" t="s">
        <v>115</v>
      </c>
    </row>
    <row r="60" spans="11:19">
      <c r="K60" t="s">
        <v>399</v>
      </c>
      <c r="R60">
        <f t="shared" si="0"/>
        <v>58</v>
      </c>
      <c r="S60" t="s">
        <v>115</v>
      </c>
    </row>
    <row r="61" spans="11:19">
      <c r="K61" t="s">
        <v>400</v>
      </c>
      <c r="R61">
        <f t="shared" si="0"/>
        <v>59</v>
      </c>
      <c r="S61" t="s">
        <v>115</v>
      </c>
    </row>
    <row r="62" spans="11:19">
      <c r="K62" s="115" t="s">
        <v>401</v>
      </c>
      <c r="R62">
        <f t="shared" si="0"/>
        <v>60</v>
      </c>
      <c r="S62" t="s">
        <v>113</v>
      </c>
    </row>
    <row r="63" spans="11:19">
      <c r="K63" t="s">
        <v>402</v>
      </c>
      <c r="R63">
        <f t="shared" si="0"/>
        <v>61</v>
      </c>
      <c r="S63" t="s">
        <v>113</v>
      </c>
    </row>
    <row r="64" spans="11:19">
      <c r="K64" t="s">
        <v>403</v>
      </c>
      <c r="R64">
        <f t="shared" si="0"/>
        <v>62</v>
      </c>
      <c r="S64" t="s">
        <v>113</v>
      </c>
    </row>
    <row r="65" spans="11:19">
      <c r="K65" t="s">
        <v>404</v>
      </c>
      <c r="R65">
        <f t="shared" si="0"/>
        <v>63</v>
      </c>
      <c r="S65" t="s">
        <v>113</v>
      </c>
    </row>
    <row r="66" spans="11:19">
      <c r="K66" t="s">
        <v>405</v>
      </c>
      <c r="R66">
        <f t="shared" si="0"/>
        <v>64</v>
      </c>
      <c r="S66" t="s">
        <v>113</v>
      </c>
    </row>
    <row r="67" spans="11:19">
      <c r="K67" t="s">
        <v>406</v>
      </c>
      <c r="R67">
        <f t="shared" si="0"/>
        <v>65</v>
      </c>
      <c r="S67" t="s">
        <v>113</v>
      </c>
    </row>
    <row r="68" spans="11:19">
      <c r="K68" t="s">
        <v>407</v>
      </c>
      <c r="R68">
        <f t="shared" si="0"/>
        <v>66</v>
      </c>
      <c r="S68" t="s">
        <v>113</v>
      </c>
    </row>
    <row r="69" spans="11:19">
      <c r="K69" t="s">
        <v>408</v>
      </c>
      <c r="R69">
        <f t="shared" ref="R69:R102" si="1">R68+1</f>
        <v>67</v>
      </c>
      <c r="S69" t="s">
        <v>113</v>
      </c>
    </row>
    <row r="70" spans="11:19">
      <c r="K70" t="s">
        <v>409</v>
      </c>
      <c r="R70">
        <f t="shared" si="1"/>
        <v>68</v>
      </c>
      <c r="S70" t="s">
        <v>113</v>
      </c>
    </row>
    <row r="71" spans="11:19">
      <c r="K71" t="s">
        <v>410</v>
      </c>
      <c r="R71">
        <f t="shared" si="1"/>
        <v>69</v>
      </c>
      <c r="S71" t="s">
        <v>113</v>
      </c>
    </row>
    <row r="72" spans="11:19">
      <c r="K72" t="s">
        <v>411</v>
      </c>
      <c r="R72">
        <f t="shared" si="1"/>
        <v>70</v>
      </c>
      <c r="S72" t="s">
        <v>113</v>
      </c>
    </row>
    <row r="73" spans="11:19">
      <c r="K73" t="s">
        <v>1</v>
      </c>
      <c r="R73">
        <f t="shared" si="1"/>
        <v>71</v>
      </c>
      <c r="S73" t="s">
        <v>113</v>
      </c>
    </row>
    <row r="74" spans="11:19">
      <c r="K74" t="s">
        <v>412</v>
      </c>
      <c r="R74">
        <f t="shared" si="1"/>
        <v>72</v>
      </c>
      <c r="S74" t="s">
        <v>113</v>
      </c>
    </row>
    <row r="75" spans="11:19">
      <c r="K75" t="s">
        <v>413</v>
      </c>
      <c r="R75">
        <f t="shared" si="1"/>
        <v>73</v>
      </c>
      <c r="S75" t="s">
        <v>113</v>
      </c>
    </row>
    <row r="76" spans="11:19">
      <c r="K76" t="s">
        <v>414</v>
      </c>
      <c r="R76">
        <f t="shared" si="1"/>
        <v>74</v>
      </c>
      <c r="S76" t="s">
        <v>113</v>
      </c>
    </row>
    <row r="77" spans="11:19">
      <c r="K77" s="116" t="s">
        <v>415</v>
      </c>
      <c r="R77">
        <f t="shared" si="1"/>
        <v>75</v>
      </c>
      <c r="S77" t="s">
        <v>113</v>
      </c>
    </row>
    <row r="78" spans="11:19">
      <c r="R78">
        <f t="shared" si="1"/>
        <v>76</v>
      </c>
      <c r="S78" t="s">
        <v>113</v>
      </c>
    </row>
    <row r="79" spans="11:19">
      <c r="R79">
        <f t="shared" si="1"/>
        <v>77</v>
      </c>
      <c r="S79" t="s">
        <v>113</v>
      </c>
    </row>
    <row r="80" spans="11:19">
      <c r="R80">
        <f t="shared" si="1"/>
        <v>78</v>
      </c>
      <c r="S80" t="s">
        <v>113</v>
      </c>
    </row>
    <row r="81" spans="18:19">
      <c r="R81">
        <f t="shared" si="1"/>
        <v>79</v>
      </c>
      <c r="S81" t="s">
        <v>113</v>
      </c>
    </row>
    <row r="82" spans="18:19">
      <c r="R82">
        <f t="shared" si="1"/>
        <v>80</v>
      </c>
      <c r="S82" t="s">
        <v>111</v>
      </c>
    </row>
    <row r="83" spans="18:19">
      <c r="R83">
        <f t="shared" si="1"/>
        <v>81</v>
      </c>
      <c r="S83" t="s">
        <v>111</v>
      </c>
    </row>
    <row r="84" spans="18:19">
      <c r="R84">
        <f t="shared" si="1"/>
        <v>82</v>
      </c>
      <c r="S84" t="s">
        <v>111</v>
      </c>
    </row>
    <row r="85" spans="18:19">
      <c r="R85">
        <f t="shared" si="1"/>
        <v>83</v>
      </c>
      <c r="S85" t="s">
        <v>111</v>
      </c>
    </row>
    <row r="86" spans="18:19">
      <c r="R86">
        <f t="shared" si="1"/>
        <v>84</v>
      </c>
      <c r="S86" t="s">
        <v>111</v>
      </c>
    </row>
    <row r="87" spans="18:19">
      <c r="R87">
        <f t="shared" si="1"/>
        <v>85</v>
      </c>
      <c r="S87" t="s">
        <v>111</v>
      </c>
    </row>
    <row r="88" spans="18:19">
      <c r="R88">
        <f t="shared" si="1"/>
        <v>86</v>
      </c>
      <c r="S88" t="s">
        <v>111</v>
      </c>
    </row>
    <row r="89" spans="18:19">
      <c r="R89">
        <f t="shared" si="1"/>
        <v>87</v>
      </c>
      <c r="S89" t="s">
        <v>111</v>
      </c>
    </row>
    <row r="90" spans="18:19">
      <c r="R90">
        <f t="shared" si="1"/>
        <v>88</v>
      </c>
      <c r="S90" t="s">
        <v>111</v>
      </c>
    </row>
    <row r="91" spans="18:19">
      <c r="R91">
        <f t="shared" si="1"/>
        <v>89</v>
      </c>
      <c r="S91" t="s">
        <v>111</v>
      </c>
    </row>
    <row r="92" spans="18:19">
      <c r="R92">
        <f t="shared" si="1"/>
        <v>90</v>
      </c>
      <c r="S92" t="s">
        <v>111</v>
      </c>
    </row>
    <row r="93" spans="18:19">
      <c r="R93">
        <f t="shared" si="1"/>
        <v>91</v>
      </c>
      <c r="S93" t="s">
        <v>111</v>
      </c>
    </row>
    <row r="94" spans="18:19">
      <c r="R94">
        <f t="shared" si="1"/>
        <v>92</v>
      </c>
      <c r="S94" t="s">
        <v>111</v>
      </c>
    </row>
    <row r="95" spans="18:19">
      <c r="R95">
        <f t="shared" si="1"/>
        <v>93</v>
      </c>
      <c r="S95" t="s">
        <v>111</v>
      </c>
    </row>
    <row r="96" spans="18:19">
      <c r="R96">
        <f t="shared" si="1"/>
        <v>94</v>
      </c>
      <c r="S96" t="s">
        <v>111</v>
      </c>
    </row>
    <row r="97" spans="18:19">
      <c r="R97">
        <f t="shared" si="1"/>
        <v>95</v>
      </c>
      <c r="S97" t="s">
        <v>111</v>
      </c>
    </row>
    <row r="98" spans="18:19">
      <c r="R98">
        <f t="shared" si="1"/>
        <v>96</v>
      </c>
      <c r="S98" t="s">
        <v>111</v>
      </c>
    </row>
    <row r="99" spans="18:19">
      <c r="R99">
        <f t="shared" si="1"/>
        <v>97</v>
      </c>
      <c r="S99" t="s">
        <v>111</v>
      </c>
    </row>
    <row r="100" spans="18:19">
      <c r="R100">
        <f t="shared" si="1"/>
        <v>98</v>
      </c>
      <c r="S100" t="s">
        <v>111</v>
      </c>
    </row>
    <row r="101" spans="18:19">
      <c r="R101">
        <f t="shared" si="1"/>
        <v>99</v>
      </c>
      <c r="S101" t="s">
        <v>111</v>
      </c>
    </row>
    <row r="102" spans="18:19">
      <c r="R102">
        <f t="shared" si="1"/>
        <v>100</v>
      </c>
      <c r="S102" t="s">
        <v>111</v>
      </c>
    </row>
  </sheetData>
  <sortState xmlns:xlrd2="http://schemas.microsoft.com/office/spreadsheetml/2017/richdata2" ref="K3:K77">
    <sortCondition ref="K3:K7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31257-230A-EA47-8A65-507C0FB95A6C}">
  <dimension ref="A1:H26"/>
  <sheetViews>
    <sheetView showGridLines="0" topLeftCell="D1" zoomScale="60" zoomScaleNormal="60" workbookViewId="0">
      <selection activeCell="D3" sqref="D3:D13"/>
    </sheetView>
  </sheetViews>
  <sheetFormatPr defaultColWidth="11" defaultRowHeight="15.95"/>
  <cols>
    <col min="1" max="1" width="2" customWidth="1"/>
    <col min="2" max="2" width="4.875" style="4" customWidth="1"/>
    <col min="3" max="3" width="29.125" style="4" customWidth="1"/>
    <col min="4" max="4" width="46.125" style="4" customWidth="1"/>
    <col min="5" max="5" width="47.375" style="4" customWidth="1"/>
    <col min="6" max="6" width="36.875" style="10" customWidth="1"/>
    <col min="7" max="7" width="28" style="4" bestFit="1" customWidth="1"/>
  </cols>
  <sheetData>
    <row r="1" spans="1:8" s="1" customFormat="1" ht="39" customHeight="1" thickBot="1">
      <c r="A1" s="2"/>
      <c r="B1" s="444" t="s">
        <v>416</v>
      </c>
      <c r="C1" s="444"/>
      <c r="D1" s="444"/>
      <c r="E1" s="3"/>
      <c r="F1" s="3"/>
      <c r="G1" s="3"/>
      <c r="H1" s="3"/>
    </row>
    <row r="2" spans="1:8" ht="60" customHeight="1" thickBot="1">
      <c r="B2" s="441" t="s">
        <v>417</v>
      </c>
      <c r="C2" s="442"/>
      <c r="D2" s="442"/>
      <c r="E2" s="442"/>
      <c r="F2" s="442"/>
      <c r="G2" s="443"/>
    </row>
    <row r="3" spans="1:8" ht="39.950000000000003" customHeight="1" thickBot="1">
      <c r="B3" s="8" t="s">
        <v>18</v>
      </c>
      <c r="C3" s="8" t="s">
        <v>418</v>
      </c>
      <c r="D3" s="8" t="s">
        <v>419</v>
      </c>
      <c r="E3" s="8" t="s">
        <v>420</v>
      </c>
      <c r="F3" s="8" t="s">
        <v>421</v>
      </c>
      <c r="G3" s="8" t="s">
        <v>422</v>
      </c>
    </row>
    <row r="4" spans="1:8" ht="75" customHeight="1" thickBot="1">
      <c r="B4" s="7">
        <v>1</v>
      </c>
      <c r="C4" s="12" t="s">
        <v>423</v>
      </c>
      <c r="D4" s="9" t="s">
        <v>424</v>
      </c>
      <c r="E4" s="9" t="s">
        <v>425</v>
      </c>
      <c r="F4" s="9" t="s">
        <v>426</v>
      </c>
      <c r="G4" s="13" t="s">
        <v>172</v>
      </c>
    </row>
    <row r="5" spans="1:8" ht="75" customHeight="1" thickBot="1">
      <c r="B5" s="7">
        <v>2</v>
      </c>
      <c r="C5" s="12" t="s">
        <v>427</v>
      </c>
      <c r="D5" s="9" t="s">
        <v>428</v>
      </c>
      <c r="E5" s="9" t="s">
        <v>429</v>
      </c>
      <c r="F5" s="9" t="s">
        <v>430</v>
      </c>
      <c r="G5" s="13" t="s">
        <v>431</v>
      </c>
    </row>
    <row r="6" spans="1:8" ht="75" customHeight="1" thickBot="1">
      <c r="B6" s="7">
        <v>3</v>
      </c>
      <c r="C6" s="12" t="s">
        <v>432</v>
      </c>
      <c r="D6" s="9" t="s">
        <v>433</v>
      </c>
      <c r="E6" s="9" t="s">
        <v>434</v>
      </c>
      <c r="F6" s="9" t="s">
        <v>435</v>
      </c>
      <c r="G6" s="13" t="s">
        <v>436</v>
      </c>
    </row>
    <row r="7" spans="1:8" ht="75" customHeight="1" thickBot="1">
      <c r="B7" s="7">
        <v>4</v>
      </c>
      <c r="C7" s="12" t="s">
        <v>54</v>
      </c>
      <c r="D7" s="9" t="s">
        <v>437</v>
      </c>
      <c r="E7" s="9" t="s">
        <v>438</v>
      </c>
      <c r="F7" s="9" t="s">
        <v>439</v>
      </c>
      <c r="G7" s="13" t="s">
        <v>440</v>
      </c>
    </row>
    <row r="8" spans="1:8" ht="75" customHeight="1" thickBot="1">
      <c r="B8" s="7">
        <v>5</v>
      </c>
      <c r="C8" s="12" t="s">
        <v>60</v>
      </c>
      <c r="D8" s="9" t="s">
        <v>441</v>
      </c>
      <c r="E8" s="9" t="s">
        <v>442</v>
      </c>
      <c r="F8" s="9" t="s">
        <v>443</v>
      </c>
      <c r="G8" s="13" t="s">
        <v>431</v>
      </c>
    </row>
    <row r="9" spans="1:8" ht="75" customHeight="1" thickBot="1">
      <c r="B9" s="7">
        <v>6</v>
      </c>
      <c r="C9" s="12" t="s">
        <v>444</v>
      </c>
      <c r="D9" s="9" t="s">
        <v>445</v>
      </c>
      <c r="E9" s="9" t="s">
        <v>446</v>
      </c>
      <c r="F9" s="9" t="s">
        <v>447</v>
      </c>
      <c r="G9" s="13" t="s">
        <v>172</v>
      </c>
    </row>
    <row r="10" spans="1:8" ht="75" customHeight="1" thickBot="1">
      <c r="B10" s="7">
        <v>7</v>
      </c>
      <c r="C10" s="12" t="s">
        <v>448</v>
      </c>
      <c r="D10" s="9" t="s">
        <v>449</v>
      </c>
      <c r="E10" s="9" t="s">
        <v>450</v>
      </c>
      <c r="F10" s="9" t="s">
        <v>451</v>
      </c>
      <c r="G10" s="13" t="s">
        <v>172</v>
      </c>
    </row>
    <row r="11" spans="1:8" ht="75" customHeight="1" thickBot="1">
      <c r="B11" s="7">
        <v>8</v>
      </c>
      <c r="C11" s="12" t="s">
        <v>452</v>
      </c>
      <c r="D11" s="9" t="s">
        <v>453</v>
      </c>
      <c r="E11" s="9" t="s">
        <v>454</v>
      </c>
      <c r="F11" s="9" t="s">
        <v>455</v>
      </c>
      <c r="G11" s="13" t="s">
        <v>172</v>
      </c>
    </row>
    <row r="12" spans="1:8" ht="75" customHeight="1" thickBot="1">
      <c r="B12" s="7">
        <v>9</v>
      </c>
      <c r="C12" s="12" t="s">
        <v>456</v>
      </c>
      <c r="D12" s="9" t="s">
        <v>457</v>
      </c>
      <c r="E12" s="9" t="s">
        <v>458</v>
      </c>
      <c r="F12" s="9" t="s">
        <v>459</v>
      </c>
      <c r="G12" s="13" t="s">
        <v>460</v>
      </c>
    </row>
    <row r="13" spans="1:8" ht="107.1" customHeight="1" thickBot="1">
      <c r="B13" s="7">
        <v>10</v>
      </c>
      <c r="C13" s="12" t="s">
        <v>461</v>
      </c>
      <c r="D13" s="9" t="s">
        <v>462</v>
      </c>
      <c r="E13" s="9" t="s">
        <v>463</v>
      </c>
      <c r="F13" s="9" t="s">
        <v>464</v>
      </c>
      <c r="G13" s="13" t="s">
        <v>436</v>
      </c>
    </row>
    <row r="16" spans="1:8">
      <c r="D16" s="5"/>
      <c r="E16" s="5"/>
    </row>
    <row r="17" spans="5:6">
      <c r="E17" s="5"/>
    </row>
    <row r="21" spans="5:6" ht="17.100000000000001" thickBot="1"/>
    <row r="22" spans="5:6">
      <c r="F22" s="11"/>
    </row>
    <row r="26" spans="5:6" ht="23.1">
      <c r="E26" s="6"/>
    </row>
  </sheetData>
  <mergeCells count="2">
    <mergeCell ref="B2:G2"/>
    <mergeCell ref="B1:D1"/>
  </mergeCells>
  <hyperlinks>
    <hyperlink ref="B1" r:id="rId1" location="Sheet7!A1" display="applewebdata://13B8B159-4A08-4FFC-B147-9564216AEA26/ - Sheet7!A1" xr:uid="{C8F62825-548B-48BC-B3AB-F865362A74AE}"/>
    <hyperlink ref="B1:D1" location="OVERVIEW!A1" display="&lt;- BACK TO OVERVIEW" xr:uid="{14E235D6-AE15-475B-B27B-1E02984F866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D6B1E-F2DE-4CF5-A280-F021E1EB9C7E}">
  <dimension ref="A1"/>
  <sheetViews>
    <sheetView zoomScale="80" zoomScaleNormal="80" workbookViewId="0">
      <selection activeCell="X13" sqref="X13"/>
    </sheetView>
  </sheetViews>
  <sheetFormatPr defaultColWidth="11" defaultRowHeight="15.9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79b2c9f-0815-4074-8de2-447ac5dceb11" xsi:nil="true"/>
    <lcf76f155ced4ddcb4097134ff3c332f xmlns="4661f7a9-50e0-4312-a58c-a009338bd14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3FC834B7EDABB43919F783B97ADA32B" ma:contentTypeVersion="11" ma:contentTypeDescription="Create a new document." ma:contentTypeScope="" ma:versionID="378b4eced1a7a2a1f950693e19eef12b">
  <xsd:schema xmlns:xsd="http://www.w3.org/2001/XMLSchema" xmlns:xs="http://www.w3.org/2001/XMLSchema" xmlns:p="http://schemas.microsoft.com/office/2006/metadata/properties" xmlns:ns2="4661f7a9-50e0-4312-a58c-a009338bd146" xmlns:ns3="779b2c9f-0815-4074-8de2-447ac5dceb11" targetNamespace="http://schemas.microsoft.com/office/2006/metadata/properties" ma:root="true" ma:fieldsID="ad62d4bc9cc1f224bd44b8630a8c1c8c" ns2:_="" ns3:_="">
    <xsd:import namespace="4661f7a9-50e0-4312-a58c-a009338bd146"/>
    <xsd:import namespace="779b2c9f-0815-4074-8de2-447ac5dceb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61f7a9-50e0-4312-a58c-a009338bd1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8a6fbc4-f701-4b59-92b1-c542526071b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9b2c9f-0815-4074-8de2-447ac5dceb1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9308c7d-011a-4a6d-8049-42efca32bcea}" ma:internalName="TaxCatchAll" ma:showField="CatchAllData" ma:web="779b2c9f-0815-4074-8de2-447ac5dceb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5912D9-6AE7-476F-AA5A-D6BDE4C60B65}"/>
</file>

<file path=customXml/itemProps2.xml><?xml version="1.0" encoding="utf-8"?>
<ds:datastoreItem xmlns:ds="http://schemas.openxmlformats.org/officeDocument/2006/customXml" ds:itemID="{2B0A9853-8FDF-4B96-9FB3-BF2E1118FA63}"/>
</file>

<file path=customXml/itemProps3.xml><?xml version="1.0" encoding="utf-8"?>
<ds:datastoreItem xmlns:ds="http://schemas.openxmlformats.org/officeDocument/2006/customXml" ds:itemID="{95A6BAD4-2706-4F96-8F66-86AA7193845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Muhammad Haq</cp:lastModifiedBy>
  <cp:revision/>
  <dcterms:created xsi:type="dcterms:W3CDTF">2023-01-10T11:53:11Z</dcterms:created>
  <dcterms:modified xsi:type="dcterms:W3CDTF">2025-12-09T19:41:19Z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0x01010033FC834B7EDABB43919F783B97ADA32B</vt:lpwstr>
  </property>
  <property fmtid="{D5CDD505-2E9C-101B-9397-08002B2CF9AE}" pid="3" name="MediaServiceImageTags">
    <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_activity">
    <vt:lpwstr>{"FileActivityType":"9","FileActivityTimeStamp":"2025-12-05T23:56:22.413Z","FileActivityUsersOnPage":[{"DisplayName":"Viktor Yoon","Id":"vy@joejuice.com"},{"DisplayName":"Trisha Sarns","Id":"trisha.sarns@joejuice.com"}],"FileActivityNavigationId":null}</vt:lpwstr>
  </property>
  <property fmtid="{D5CDD505-2E9C-101B-9397-08002B2CF9AE}" pid="9" name="TriggerFlowInfo">
    <vt:lpwstr/>
  </property>
</Properties>
</file>