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https://d.docs.live.net/6016789bf18d2ec2/Giliberto-Levy Index/CMPI NEW/Quarterly Results/Monitor Exhibits/"/>
    </mc:Choice>
  </mc:AlternateContent>
  <xr:revisionPtr revIDLastSave="33" documentId="8_{6E454528-9948-45C4-9917-87E7A30FB56F}" xr6:coauthVersionLast="45" xr6:coauthVersionMax="45" xr10:uidLastSave="{0D4B8AFA-1FD8-4551-8684-64B33812FE57}"/>
  <bookViews>
    <workbookView xWindow="-120" yWindow="-120" windowWidth="29040" windowHeight="15840" activeTab="6" xr2:uid="{00000000-000D-0000-FFFF-FFFF00000000}"/>
  </bookViews>
  <sheets>
    <sheet name="RSector (2)" sheetId="14" r:id="rId1"/>
    <sheet name="RSector" sheetId="1" r:id="rId2"/>
    <sheet name="RLTV (2)" sheetId="20" r:id="rId3"/>
    <sheet name="RCoup" sheetId="7" r:id="rId4"/>
    <sheet name="RTerm" sheetId="13" r:id="rId5"/>
    <sheet name="RDur" sheetId="5" r:id="rId6"/>
    <sheet name="RVinYr" sheetId="18" r:id="rId7"/>
  </sheets>
  <calcPr calcId="191029" iterateCount="250" iterateDelta="1.0000000000000001E-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9" i="18" l="1"/>
  <c r="Q28" i="18"/>
  <c r="Q27" i="18"/>
  <c r="Q26" i="18" l="1"/>
  <c r="Q25" i="18"/>
  <c r="Q24" i="18"/>
  <c r="Q23" i="18"/>
  <c r="Q22" i="18"/>
  <c r="Q21" i="18"/>
  <c r="Q20" i="18"/>
  <c r="Q19" i="18"/>
  <c r="Q18" i="18"/>
  <c r="Q17" i="18"/>
  <c r="Q16" i="18"/>
  <c r="Q15" i="18"/>
  <c r="Q14" i="18"/>
  <c r="Q13" i="18"/>
  <c r="Q12" i="18"/>
  <c r="Q11" i="18"/>
  <c r="Q10" i="18"/>
  <c r="P12" i="20"/>
  <c r="A20" i="20"/>
  <c r="A19" i="20"/>
  <c r="A18" i="20"/>
  <c r="P13" i="7"/>
  <c r="P17" i="7"/>
  <c r="P10" i="1"/>
  <c r="P11" i="1" s="1"/>
  <c r="P12" i="1" s="1"/>
  <c r="P13" i="1" s="1"/>
  <c r="P14" i="1" s="1"/>
  <c r="P15" i="1" s="1"/>
  <c r="P16" i="1" s="1"/>
  <c r="P10" i="7"/>
  <c r="P11" i="7"/>
  <c r="P12" i="7"/>
  <c r="P14" i="7"/>
  <c r="P15" i="7"/>
  <c r="P16" i="7"/>
  <c r="P18" i="7"/>
  <c r="P19" i="7" s="1"/>
  <c r="Q15" i="7"/>
  <c r="P20" i="5"/>
  <c r="Q19" i="5"/>
  <c r="Q14" i="5"/>
  <c r="P10" i="14"/>
  <c r="Q10" i="14"/>
  <c r="P11" i="14"/>
  <c r="Q11" i="14"/>
  <c r="P12" i="14"/>
  <c r="Q12" i="14"/>
  <c r="P13" i="14"/>
  <c r="Q13" i="14"/>
  <c r="P14" i="14"/>
  <c r="Q14" i="14"/>
  <c r="P20" i="13"/>
  <c r="Q16" i="13"/>
  <c r="Q10" i="13"/>
  <c r="P20" i="18"/>
  <c r="Q11" i="5"/>
  <c r="Q17" i="5"/>
  <c r="Q12" i="5"/>
  <c r="Q20" i="13"/>
  <c r="Q18" i="7"/>
  <c r="Q12" i="13"/>
  <c r="Q17" i="13"/>
  <c r="Q19" i="7"/>
  <c r="Q11" i="13"/>
  <c r="Q13" i="13"/>
  <c r="Q15" i="13"/>
  <c r="P10" i="20"/>
  <c r="P11" i="20"/>
  <c r="Q17" i="7"/>
  <c r="Q13" i="7"/>
  <c r="Q12" i="7"/>
  <c r="Q10" i="7"/>
  <c r="Q11" i="7"/>
  <c r="Q14" i="7"/>
  <c r="Q20" i="5"/>
  <c r="Q19" i="13"/>
  <c r="Q18" i="13"/>
  <c r="Q14" i="13"/>
  <c r="Q16" i="7"/>
  <c r="Q13" i="5"/>
  <c r="Q15" i="5"/>
  <c r="Q18" i="5"/>
  <c r="Q10" i="5"/>
  <c r="Q16" i="5"/>
</calcChain>
</file>

<file path=xl/sharedStrings.xml><?xml version="1.0" encoding="utf-8"?>
<sst xmlns="http://schemas.openxmlformats.org/spreadsheetml/2006/main" count="222" uniqueCount="94">
  <si>
    <t>Portfolio</t>
  </si>
  <si>
    <t>Pct. of</t>
  </si>
  <si>
    <t>Num. of</t>
  </si>
  <si>
    <t>Duration</t>
  </si>
  <si>
    <t>Yield</t>
  </si>
  <si>
    <t>Income</t>
  </si>
  <si>
    <t>Price</t>
  </si>
  <si>
    <t>Other</t>
  </si>
  <si>
    <t>Total</t>
  </si>
  <si>
    <t>Statistics</t>
  </si>
  <si>
    <t>Coupon</t>
  </si>
  <si>
    <t>Maturity</t>
  </si>
  <si>
    <t>Returns</t>
  </si>
  <si>
    <t>Averages</t>
  </si>
  <si>
    <t>Office</t>
  </si>
  <si>
    <t>Apartment</t>
  </si>
  <si>
    <t>Industrial</t>
  </si>
  <si>
    <t>Retail</t>
  </si>
  <si>
    <t>Duration Cell</t>
  </si>
  <si>
    <t>Coupon Rate</t>
  </si>
  <si>
    <t>Sector</t>
  </si>
  <si>
    <t>Investment-grade</t>
  </si>
  <si>
    <t>High-yield</t>
  </si>
  <si>
    <t>Credit Quality</t>
  </si>
  <si>
    <t>Maturity Cell</t>
  </si>
  <si>
    <t>`</t>
  </si>
  <si>
    <t>Returns (%)</t>
  </si>
  <si>
    <t>Last 3 months</t>
  </si>
  <si>
    <t>YTD</t>
  </si>
  <si>
    <t>Last 12</t>
  </si>
  <si>
    <t>Index</t>
  </si>
  <si>
    <t>Months</t>
  </si>
  <si>
    <t>Last 3</t>
  </si>
  <si>
    <t>Credit Losses (book value; bp)</t>
  </si>
  <si>
    <t>bp basis points</t>
  </si>
  <si>
    <t>Level</t>
  </si>
  <si>
    <t>Aggregate</t>
  </si>
  <si>
    <t>Minimum</t>
  </si>
  <si>
    <t>Maximum</t>
  </si>
  <si>
    <t>NA</t>
  </si>
  <si>
    <t>Credit quality definition</t>
  </si>
  <si>
    <t>Crossover</t>
  </si>
  <si>
    <t>Other Sectors</t>
  </si>
  <si>
    <t>Aggregate excludes Other Sectors (hotel/motel, mixed-use and miscellaneous)</t>
  </si>
  <si>
    <t>N/A</t>
  </si>
  <si>
    <t>Other Return is paydown return and compounding</t>
  </si>
  <si>
    <t>Book LTV</t>
  </si>
  <si>
    <t>Using Book Value</t>
  </si>
  <si>
    <t>Cohorts</t>
  </si>
  <si>
    <t>4.0% to 4.5%</t>
  </si>
  <si>
    <t>4.5% to 5.0%</t>
  </si>
  <si>
    <t>5.0% to 5.5%</t>
  </si>
  <si>
    <t>5.5% to 6.0%</t>
  </si>
  <si>
    <t>6.0% to 6.5%</t>
  </si>
  <si>
    <t>6.5% to 7.0%</t>
  </si>
  <si>
    <t>7.0% to 7.5%</t>
  </si>
  <si>
    <t>0 to 2 years</t>
  </si>
  <si>
    <t>2 to 4 years</t>
  </si>
  <si>
    <t>4 to 6 years</t>
  </si>
  <si>
    <t>6 to 8 years</t>
  </si>
  <si>
    <t>8 to 10 years</t>
  </si>
  <si>
    <t>10 to 12 years</t>
  </si>
  <si>
    <t>12 to 14 years</t>
  </si>
  <si>
    <t>14 to 16 years</t>
  </si>
  <si>
    <t>16 to 18 years</t>
  </si>
  <si>
    <t>18 to 20 years</t>
  </si>
  <si>
    <t>20 years or more</t>
  </si>
  <si>
    <t>0 to 1 year</t>
  </si>
  <si>
    <t>1 to 2 years</t>
  </si>
  <si>
    <t>2 to 3 years</t>
  </si>
  <si>
    <t>3 to 4 years</t>
  </si>
  <si>
    <t>4 to 5 years</t>
  </si>
  <si>
    <t>5 to 6 years</t>
  </si>
  <si>
    <t>6 to 7 years</t>
  </si>
  <si>
    <t>7 to 8 years</t>
  </si>
  <si>
    <t>8 to 9 years</t>
  </si>
  <si>
    <t>9 to 10 years</t>
  </si>
  <si>
    <t>10 years or more</t>
  </si>
  <si>
    <t>Index bases: Aggregate Dec. 1971 = 100; Total and major sectors Dec. 1977 = 100</t>
  </si>
  <si>
    <t>Others</t>
  </si>
  <si>
    <t>Vintage Year</t>
  </si>
  <si>
    <t>0.0% to 3.5%</t>
  </si>
  <si>
    <t>3.5% to 4.0%</t>
  </si>
  <si>
    <t>7.5% and above</t>
  </si>
  <si>
    <t>Mod.</t>
  </si>
  <si>
    <t>Performance by Property Sector</t>
  </si>
  <si>
    <t>Performance by Coupon Rate</t>
  </si>
  <si>
    <t>Performance by Remaining Term to Maturity</t>
  </si>
  <si>
    <t>Performance by Duration</t>
  </si>
  <si>
    <t>Performance by Vintage Year</t>
  </si>
  <si>
    <t>Performance by Book LTV Classification</t>
  </si>
  <si>
    <t>Giliberto-Levy Commercial Mortgage Index (G-L 1)</t>
  </si>
  <si>
    <t>before 2002</t>
  </si>
  <si>
    <t>For the quarter ended March 31, 2020 --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</si>
</sst>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color theme="0"/>
      <name val="Times New Roman"/>
      <family val="1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2" fontId="4" fillId="0" borderId="0" xfId="0" applyNumberFormat="1" applyFont="1"/>
    <xf numFmtId="1" fontId="4" fillId="0" borderId="0" xfId="0" applyNumberFormat="1" applyFont="1"/>
    <xf numFmtId="0" fontId="4" fillId="0" borderId="0" xfId="0" applyFont="1"/>
    <xf numFmtId="14" fontId="6" fillId="0" borderId="0" xfId="0" applyNumberFormat="1" applyFont="1"/>
    <xf numFmtId="0" fontId="6" fillId="0" borderId="0" xfId="0" applyFont="1"/>
    <xf numFmtId="0" fontId="7" fillId="0" borderId="1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2" xfId="0" applyFont="1" applyBorder="1" applyAlignment="1">
      <alignment horizontal="center"/>
    </xf>
    <xf numFmtId="2" fontId="6" fillId="0" borderId="0" xfId="0" applyNumberFormat="1" applyFont="1"/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/>
    <xf numFmtId="165" fontId="6" fillId="0" borderId="0" xfId="1" applyNumberFormat="1" applyFont="1"/>
    <xf numFmtId="165" fontId="6" fillId="0" borderId="0" xfId="0" applyNumberFormat="1" applyFont="1"/>
    <xf numFmtId="1" fontId="6" fillId="0" borderId="0" xfId="0" applyNumberFormat="1" applyFont="1"/>
    <xf numFmtId="0" fontId="6" fillId="0" borderId="0" xfId="0" applyFont="1" applyFill="1"/>
    <xf numFmtId="164" fontId="6" fillId="0" borderId="0" xfId="0" applyNumberFormat="1" applyFont="1" applyFill="1"/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Border="1"/>
    <xf numFmtId="0" fontId="6" fillId="0" borderId="7" xfId="0" applyFont="1" applyBorder="1"/>
    <xf numFmtId="165" fontId="6" fillId="0" borderId="0" xfId="1" applyNumberFormat="1" applyFont="1" applyBorder="1"/>
    <xf numFmtId="165" fontId="6" fillId="0" borderId="7" xfId="1" applyNumberFormat="1" applyFont="1" applyBorder="1"/>
    <xf numFmtId="0" fontId="6" fillId="0" borderId="8" xfId="0" applyFont="1" applyBorder="1"/>
    <xf numFmtId="165" fontId="6" fillId="0" borderId="1" xfId="1" applyNumberFormat="1" applyFont="1" applyBorder="1"/>
    <xf numFmtId="165" fontId="6" fillId="0" borderId="9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370374121229067E-2"/>
          <c:y val="0.1602791546758153"/>
          <c:w val="0.98074109546480592"/>
          <c:h val="0.6550539365011581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 algn="ctr" rtl="1"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481935130751111E-2"/>
                      <c:h val="0.171764629227665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55-4508-A626-452DE33B02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(2)'!$H$10:$H$14</c:f>
              <c:numCache>
                <c:formatCode>0.00</c:formatCode>
                <c:ptCount val="5"/>
                <c:pt idx="0">
                  <c:v>4.791105964217679</c:v>
                </c:pt>
                <c:pt idx="1">
                  <c:v>4.3693409397648431</c:v>
                </c:pt>
                <c:pt idx="2">
                  <c:v>4.84217926656203</c:v>
                </c:pt>
                <c:pt idx="3">
                  <c:v>4.3542625911587862</c:v>
                </c:pt>
                <c:pt idx="4">
                  <c:v>4.3578473155347908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30840"/>
        <c:axId val="387130448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(2)'!$P$10:$P$14</c:f>
              <c:numCache>
                <c:formatCode>0.00</c:formatCode>
                <c:ptCount val="5"/>
                <c:pt idx="0">
                  <c:v>4.5265868029069845</c:v>
                </c:pt>
                <c:pt idx="1">
                  <c:v>4.5265868029069845</c:v>
                </c:pt>
                <c:pt idx="2">
                  <c:v>4.5265868029069845</c:v>
                </c:pt>
                <c:pt idx="3">
                  <c:v>4.5265868029069845</c:v>
                </c:pt>
                <c:pt idx="4">
                  <c:v>4.5265868029069845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7312"/>
        <c:axId val="387127704"/>
      </c:lineChart>
      <c:catAx>
        <c:axId val="38713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30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304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30840"/>
        <c:crosses val="autoZero"/>
        <c:crossBetween val="between"/>
      </c:valAx>
      <c:catAx>
        <c:axId val="38712731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7704"/>
        <c:crosses val="autoZero"/>
        <c:auto val="0"/>
        <c:lblAlgn val="ctr"/>
        <c:lblOffset val="100"/>
        <c:noMultiLvlLbl val="0"/>
      </c:catAx>
      <c:valAx>
        <c:axId val="38712770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2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195147886158773E-2"/>
          <c:y val="0.16491242197130446"/>
          <c:w val="0.97735399487643859"/>
          <c:h val="0.649123363078538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(2)'!$N$10:$N$14</c:f>
              <c:numCache>
                <c:formatCode>0</c:formatCode>
                <c:ptCount val="5"/>
                <c:pt idx="0">
                  <c:v>2.2199999999999998</c:v>
                </c:pt>
                <c:pt idx="1">
                  <c:v>0.90999999999999992</c:v>
                </c:pt>
                <c:pt idx="2">
                  <c:v>2.59</c:v>
                </c:pt>
                <c:pt idx="3">
                  <c:v>1.4500000000000002</c:v>
                </c:pt>
                <c:pt idx="4">
                  <c:v>1.9163761850578711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28488"/>
        <c:axId val="38712888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(2)'!$Q$10:$Q$14</c:f>
              <c:numCache>
                <c:formatCode>0</c:formatCode>
                <c:ptCount val="5"/>
                <c:pt idx="0">
                  <c:v>1.6400000000000001</c:v>
                </c:pt>
                <c:pt idx="1">
                  <c:v>1.6400000000000001</c:v>
                </c:pt>
                <c:pt idx="2">
                  <c:v>1.6400000000000001</c:v>
                </c:pt>
                <c:pt idx="3">
                  <c:v>1.6400000000000001</c:v>
                </c:pt>
                <c:pt idx="4">
                  <c:v>1.6400000000000001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9272"/>
        <c:axId val="387129664"/>
      </c:lineChart>
      <c:catAx>
        <c:axId val="38712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2888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8488"/>
        <c:crosses val="autoZero"/>
        <c:crossBetween val="between"/>
      </c:valAx>
      <c:catAx>
        <c:axId val="38712927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9664"/>
        <c:crosses val="autoZero"/>
        <c:auto val="0"/>
        <c:lblAlgn val="ctr"/>
        <c:lblOffset val="100"/>
        <c:noMultiLvlLbl val="0"/>
      </c:catAx>
      <c:valAx>
        <c:axId val="38712966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9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0000017132690115"/>
          <c:w val="0.97678826936105634"/>
          <c:h val="0.621053163594061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RSector!$M$10:$M$14</c:f>
              <c:numCache>
                <c:formatCode>0.0%</c:formatCode>
                <c:ptCount val="5"/>
                <c:pt idx="0">
                  <c:v>0.21045949136458947</c:v>
                </c:pt>
                <c:pt idx="1">
                  <c:v>0.40100869708580356</c:v>
                </c:pt>
                <c:pt idx="2">
                  <c:v>0.17881799634469009</c:v>
                </c:pt>
                <c:pt idx="3">
                  <c:v>0.1372644301592483</c:v>
                </c:pt>
                <c:pt idx="4">
                  <c:v>7.2449385045668516E-2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3-44A4-B239-5C81268B0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31944"/>
        <c:axId val="282028808"/>
      </c:barChart>
      <c:catAx>
        <c:axId val="282031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8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028808"/>
        <c:scaling>
          <c:orientation val="minMax"/>
          <c:max val="0.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282031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7614515673666528"/>
          <c:w val="0.97466072478969612"/>
          <c:h val="0.6203471032957910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RSector!$F$10:$F$14</c:f>
              <c:numCache>
                <c:formatCode>0.00</c:formatCode>
                <c:ptCount val="5"/>
                <c:pt idx="0">
                  <c:v>-0.45800000000000002</c:v>
                </c:pt>
                <c:pt idx="1">
                  <c:v>-1.3046</c:v>
                </c:pt>
                <c:pt idx="2">
                  <c:v>-0.53359999999999996</c:v>
                </c:pt>
                <c:pt idx="3">
                  <c:v>-0.87229999999999996</c:v>
                </c:pt>
                <c:pt idx="4">
                  <c:v>-1.2437029886236339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29984"/>
        <c:axId val="2820292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RSector!$P$10:$P$14</c:f>
              <c:numCache>
                <c:formatCode>0.00</c:formatCode>
                <c:ptCount val="5"/>
                <c:pt idx="0">
                  <c:v>-0.92479999999999996</c:v>
                </c:pt>
                <c:pt idx="1">
                  <c:v>-0.92479999999999996</c:v>
                </c:pt>
                <c:pt idx="2">
                  <c:v>-0.92479999999999996</c:v>
                </c:pt>
                <c:pt idx="3">
                  <c:v>-0.92479999999999996</c:v>
                </c:pt>
                <c:pt idx="4">
                  <c:v>-0.92479999999999996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029592"/>
        <c:axId val="282030376"/>
      </c:lineChart>
      <c:catAx>
        <c:axId val="28202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0292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984"/>
        <c:crosses val="autoZero"/>
        <c:crossBetween val="between"/>
      </c:valAx>
      <c:catAx>
        <c:axId val="282029592"/>
        <c:scaling>
          <c:orientation val="minMax"/>
        </c:scaling>
        <c:delete val="1"/>
        <c:axPos val="b"/>
        <c:majorTickMark val="out"/>
        <c:minorTickMark val="none"/>
        <c:tickLblPos val="nextTo"/>
        <c:crossAx val="282030376"/>
        <c:crosses val="autoZero"/>
        <c:auto val="0"/>
        <c:lblAlgn val="ctr"/>
        <c:lblOffset val="100"/>
        <c:noMultiLvlLbl val="0"/>
      </c:catAx>
      <c:valAx>
        <c:axId val="2820303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22388705042979E-2"/>
          <c:y val="0.21328707742685585"/>
          <c:w val="0.97674631899335229"/>
          <c:h val="0.583917080824343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(2)'!$M$10:$M$12</c:f>
              <c:numCache>
                <c:formatCode>0.0%</c:formatCode>
                <c:ptCount val="3"/>
                <c:pt idx="0">
                  <c:v>0.95208971330308267</c:v>
                </c:pt>
                <c:pt idx="1">
                  <c:v>4.770788728758403E-2</c:v>
                </c:pt>
                <c:pt idx="2">
                  <c:v>2.0239940933326693E-4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1-46D4-AB56-2E259EDB4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1288"/>
        <c:axId val="515061680"/>
      </c:barChart>
      <c:catAx>
        <c:axId val="51506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06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061680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515061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43572890774019E-2"/>
          <c:y val="0.15972276381688036"/>
          <c:w val="0.97505004073314516"/>
          <c:h val="0.656252225247617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0.109118123850413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DAF-40AE-87C4-9C2F7C1BB95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9.75692116306336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DAF-40AE-87C4-9C2F7C1BB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(2)'!$F$10:$F$12</c:f>
              <c:numCache>
                <c:formatCode>0.00</c:formatCode>
                <c:ptCount val="3"/>
                <c:pt idx="0">
                  <c:v>-0.8579</c:v>
                </c:pt>
                <c:pt idx="1">
                  <c:v>-2.1318999999999999</c:v>
                </c:pt>
                <c:pt idx="2">
                  <c:v>-2.3641000000000001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2072"/>
        <c:axId val="604431824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'RLTV (2)'!$P$10:$P$12</c:f>
              <c:numCache>
                <c:formatCode>0.00</c:formatCode>
                <c:ptCount val="3"/>
                <c:pt idx="0">
                  <c:v>-0.92479999999999996</c:v>
                </c:pt>
                <c:pt idx="1">
                  <c:v>-0.92479999999999996</c:v>
                </c:pt>
                <c:pt idx="2">
                  <c:v>-0.92479999999999996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784"/>
        <c:axId val="604432608"/>
      </c:lineChart>
      <c:catAx>
        <c:axId val="51506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82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15062072"/>
        <c:crosses val="autoZero"/>
        <c:crossBetween val="between"/>
      </c:valAx>
      <c:catAx>
        <c:axId val="604433784"/>
        <c:scaling>
          <c:orientation val="minMax"/>
        </c:scaling>
        <c:delete val="1"/>
        <c:axPos val="b"/>
        <c:majorTickMark val="out"/>
        <c:minorTickMark val="none"/>
        <c:tickLblPos val="nextTo"/>
        <c:crossAx val="604432608"/>
        <c:crosses val="autoZero"/>
        <c:auto val="0"/>
        <c:lblAlgn val="ctr"/>
        <c:lblOffset val="100"/>
        <c:noMultiLvlLbl val="0"/>
      </c:catAx>
      <c:valAx>
        <c:axId val="60443260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2377660582489795"/>
          <c:w val="0.97678826936105634"/>
          <c:h val="0.57692406189231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3.5%</c:v>
                </c:pt>
                <c:pt idx="1">
                  <c:v>4.0%</c:v>
                </c:pt>
                <c:pt idx="2">
                  <c:v>4.5%</c:v>
                </c:pt>
                <c:pt idx="3">
                  <c:v>5.0%</c:v>
                </c:pt>
                <c:pt idx="4">
                  <c:v>5.5%</c:v>
                </c:pt>
                <c:pt idx="5">
                  <c:v>6.0%</c:v>
                </c:pt>
                <c:pt idx="6">
                  <c:v>6.5%</c:v>
                </c:pt>
                <c:pt idx="7">
                  <c:v>7.0%</c:v>
                </c:pt>
                <c:pt idx="8">
                  <c:v>7.5%</c:v>
                </c:pt>
                <c:pt idx="9">
                  <c:v>&gt;7.5%</c:v>
                </c:pt>
              </c:strCache>
            </c:strRef>
          </c:cat>
          <c:val>
            <c:numRef>
              <c:f>RCoup!$M$10:$M$19</c:f>
              <c:numCache>
                <c:formatCode>0.0%</c:formatCode>
                <c:ptCount val="10"/>
                <c:pt idx="0">
                  <c:v>0.1281223878806356</c:v>
                </c:pt>
                <c:pt idx="1">
                  <c:v>0.32623045980058202</c:v>
                </c:pt>
                <c:pt idx="2">
                  <c:v>0.30991359023957299</c:v>
                </c:pt>
                <c:pt idx="3">
                  <c:v>0.12995916657554041</c:v>
                </c:pt>
                <c:pt idx="4">
                  <c:v>4.0263410400047744E-2</c:v>
                </c:pt>
                <c:pt idx="5">
                  <c:v>3.1346836790040154E-2</c:v>
                </c:pt>
                <c:pt idx="6">
                  <c:v>1.6913308298702013E-2</c:v>
                </c:pt>
                <c:pt idx="7">
                  <c:v>5.4734426146661585E-3</c:v>
                </c:pt>
                <c:pt idx="8">
                  <c:v>5.0010048270717738E-3</c:v>
                </c:pt>
                <c:pt idx="9">
                  <c:v>6.7763925731410962E-3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3-40CA-B370-90CBB164D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2216"/>
        <c:axId val="604430256"/>
      </c:barChart>
      <c:catAx>
        <c:axId val="60443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4430256"/>
        <c:scaling>
          <c:orientation val="minMax"/>
          <c:max val="0.4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4432216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619718309859155"/>
          <c:w val="0.97466072478969612"/>
          <c:h val="0.6514084507042253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3.5%</c:v>
                </c:pt>
                <c:pt idx="1">
                  <c:v>4.0%</c:v>
                </c:pt>
                <c:pt idx="2">
                  <c:v>4.5%</c:v>
                </c:pt>
                <c:pt idx="3">
                  <c:v>5.0%</c:v>
                </c:pt>
                <c:pt idx="4">
                  <c:v>5.5%</c:v>
                </c:pt>
                <c:pt idx="5">
                  <c:v>6.0%</c:v>
                </c:pt>
                <c:pt idx="6">
                  <c:v>6.5%</c:v>
                </c:pt>
                <c:pt idx="7">
                  <c:v>7.0%</c:v>
                </c:pt>
                <c:pt idx="8">
                  <c:v>7.5%</c:v>
                </c:pt>
                <c:pt idx="9">
                  <c:v>&gt;7.5%</c:v>
                </c:pt>
              </c:strCache>
            </c:strRef>
          </c:cat>
          <c:val>
            <c:numRef>
              <c:f>RCoup!$F$10:$F$19</c:f>
              <c:numCache>
                <c:formatCode>0.00</c:formatCode>
                <c:ptCount val="10"/>
                <c:pt idx="0">
                  <c:v>-1.2069000000000001</c:v>
                </c:pt>
                <c:pt idx="1">
                  <c:v>-1</c:v>
                </c:pt>
                <c:pt idx="2">
                  <c:v>-1.2556</c:v>
                </c:pt>
                <c:pt idx="3">
                  <c:v>-0.79220000000000002</c:v>
                </c:pt>
                <c:pt idx="4">
                  <c:v>0.39240000000000003</c:v>
                </c:pt>
                <c:pt idx="5">
                  <c:v>0.59109999999999996</c:v>
                </c:pt>
                <c:pt idx="6">
                  <c:v>0.68830000000000002</c:v>
                </c:pt>
                <c:pt idx="7">
                  <c:v>0.66249999999999998</c:v>
                </c:pt>
                <c:pt idx="8">
                  <c:v>0.97289999999999999</c:v>
                </c:pt>
                <c:pt idx="9">
                  <c:v>0.84860000000000002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0648"/>
        <c:axId val="60443104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RCoup!$Q$10:$Q$19</c:f>
              <c:numCache>
                <c:formatCode>0.00</c:formatCode>
                <c:ptCount val="10"/>
                <c:pt idx="0">
                  <c:v>-0.92479999999999996</c:v>
                </c:pt>
                <c:pt idx="1">
                  <c:v>-0.92479999999999996</c:v>
                </c:pt>
                <c:pt idx="2">
                  <c:v>-0.92479999999999996</c:v>
                </c:pt>
                <c:pt idx="3">
                  <c:v>-0.92479999999999996</c:v>
                </c:pt>
                <c:pt idx="4">
                  <c:v>-0.92479999999999996</c:v>
                </c:pt>
                <c:pt idx="5">
                  <c:v>-0.92479999999999996</c:v>
                </c:pt>
                <c:pt idx="6">
                  <c:v>-0.92479999999999996</c:v>
                </c:pt>
                <c:pt idx="7">
                  <c:v>-0.92479999999999996</c:v>
                </c:pt>
                <c:pt idx="8">
                  <c:v>-0.92479999999999996</c:v>
                </c:pt>
                <c:pt idx="9">
                  <c:v>-0.92479999999999996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392"/>
        <c:axId val="600423856"/>
      </c:lineChart>
      <c:catAx>
        <c:axId val="60443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0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0648"/>
        <c:crosses val="autoZero"/>
        <c:crossBetween val="between"/>
      </c:valAx>
      <c:catAx>
        <c:axId val="60443339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3856"/>
        <c:crosses val="autoZero"/>
        <c:auto val="0"/>
        <c:lblAlgn val="ctr"/>
        <c:lblOffset val="100"/>
        <c:noMultiLvlLbl val="0"/>
      </c:catAx>
      <c:valAx>
        <c:axId val="60042385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87413590290357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3197733109837117E-3"/>
                  <c:y val="5.521426123038446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1-4532-9A64-90A8C6DAAA2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RTerm!$M$10:$M$20</c:f>
              <c:numCache>
                <c:formatCode>0.0%</c:formatCode>
                <c:ptCount val="11"/>
                <c:pt idx="0">
                  <c:v>0.11223314690894944</c:v>
                </c:pt>
                <c:pt idx="1">
                  <c:v>0.14613158415454366</c:v>
                </c:pt>
                <c:pt idx="2">
                  <c:v>0.18982535343289525</c:v>
                </c:pt>
                <c:pt idx="3">
                  <c:v>0.18115558720588232</c:v>
                </c:pt>
                <c:pt idx="4">
                  <c:v>0.16638832314749005</c:v>
                </c:pt>
                <c:pt idx="5">
                  <c:v>5.4028927933548049E-2</c:v>
                </c:pt>
                <c:pt idx="6">
                  <c:v>4.1124047776632415E-2</c:v>
                </c:pt>
                <c:pt idx="7">
                  <c:v>3.4881992888344801E-2</c:v>
                </c:pt>
                <c:pt idx="8">
                  <c:v>2.3441357588951675E-2</c:v>
                </c:pt>
                <c:pt idx="9">
                  <c:v>2.0160737607997435E-2</c:v>
                </c:pt>
                <c:pt idx="10">
                  <c:v>3.0628941354764846E-2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1-4532-9A64-90A8C6DAA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3464"/>
        <c:axId val="600425424"/>
      </c:barChart>
      <c:catAx>
        <c:axId val="60042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0425424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0423464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16319499781289948"/>
          <c:w val="0.92815797981828307"/>
          <c:h val="0.6527799912515979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RTerm!$F$10:$F$20</c:f>
              <c:numCache>
                <c:formatCode>0.00</c:formatCode>
                <c:ptCount val="11"/>
                <c:pt idx="0">
                  <c:v>0.49759999999999999</c:v>
                </c:pt>
                <c:pt idx="1">
                  <c:v>-3.3799999999999997E-2</c:v>
                </c:pt>
                <c:pt idx="2">
                  <c:v>-0.44400000000000001</c:v>
                </c:pt>
                <c:pt idx="3">
                  <c:v>-0.87380000000000002</c:v>
                </c:pt>
                <c:pt idx="4">
                  <c:v>-1.6335999999999999</c:v>
                </c:pt>
                <c:pt idx="5">
                  <c:v>-1.5309999999999999</c:v>
                </c:pt>
                <c:pt idx="6">
                  <c:v>-1.9241999999999999</c:v>
                </c:pt>
                <c:pt idx="7">
                  <c:v>-2.4529999999999998</c:v>
                </c:pt>
                <c:pt idx="8">
                  <c:v>-2.3294999999999999</c:v>
                </c:pt>
                <c:pt idx="9">
                  <c:v>-3.05</c:v>
                </c:pt>
                <c:pt idx="10">
                  <c:v>-3.3391999999999999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6208"/>
        <c:axId val="6004266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RTerm!$Q$10:$Q$20</c:f>
              <c:numCache>
                <c:formatCode>0.00</c:formatCode>
                <c:ptCount val="11"/>
                <c:pt idx="0">
                  <c:v>-0.92479999999999996</c:v>
                </c:pt>
                <c:pt idx="1">
                  <c:v>-0.92479999999999996</c:v>
                </c:pt>
                <c:pt idx="2">
                  <c:v>-0.92479999999999996</c:v>
                </c:pt>
                <c:pt idx="3">
                  <c:v>-0.92479999999999996</c:v>
                </c:pt>
                <c:pt idx="4">
                  <c:v>-0.92479999999999996</c:v>
                </c:pt>
                <c:pt idx="5">
                  <c:v>-0.92479999999999996</c:v>
                </c:pt>
                <c:pt idx="6">
                  <c:v>-0.92479999999999996</c:v>
                </c:pt>
                <c:pt idx="7">
                  <c:v>-0.92479999999999996</c:v>
                </c:pt>
                <c:pt idx="8">
                  <c:v>-0.92479999999999996</c:v>
                </c:pt>
                <c:pt idx="9">
                  <c:v>-0.92479999999999996</c:v>
                </c:pt>
                <c:pt idx="10">
                  <c:v>-0.92479999999999996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23072"/>
        <c:axId val="600424248"/>
      </c:lineChart>
      <c:catAx>
        <c:axId val="60042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6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04266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6208"/>
        <c:crosses val="autoZero"/>
        <c:crossBetween val="between"/>
      </c:valAx>
      <c:catAx>
        <c:axId val="60042307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4248"/>
        <c:crosses val="autoZero"/>
        <c:auto val="0"/>
        <c:lblAlgn val="ctr"/>
        <c:lblOffset val="100"/>
        <c:noMultiLvlLbl val="0"/>
      </c:catAx>
      <c:valAx>
        <c:axId val="6004242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3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02024441270084E-2"/>
          <c:y val="0.21328707742685585"/>
          <c:w val="0.92639260055692185"/>
          <c:h val="0.60839264708644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RDur!$M$10:$M$20</c:f>
              <c:numCache>
                <c:formatCode>0.0%</c:formatCode>
                <c:ptCount val="11"/>
                <c:pt idx="0">
                  <c:v>4.7449628302614996E-2</c:v>
                </c:pt>
                <c:pt idx="1">
                  <c:v>7.1560707771339452E-2</c:v>
                </c:pt>
                <c:pt idx="2">
                  <c:v>9.0027073321451323E-2</c:v>
                </c:pt>
                <c:pt idx="3">
                  <c:v>0.10496104228468507</c:v>
                </c:pt>
                <c:pt idx="4">
                  <c:v>0.13042108313543907</c:v>
                </c:pt>
                <c:pt idx="5">
                  <c:v>0.13996610012431507</c:v>
                </c:pt>
                <c:pt idx="6">
                  <c:v>0.12638310397829888</c:v>
                </c:pt>
                <c:pt idx="7">
                  <c:v>0.11457664898996514</c:v>
                </c:pt>
                <c:pt idx="8">
                  <c:v>7.5415787600526155E-2</c:v>
                </c:pt>
                <c:pt idx="9">
                  <c:v>3.6473723554389763E-2</c:v>
                </c:pt>
                <c:pt idx="10">
                  <c:v>6.2765100936975057E-2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2-4A52-9776-90A7537C8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6960"/>
        <c:axId val="384027352"/>
      </c:barChart>
      <c:catAx>
        <c:axId val="38402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7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02735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696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20448425065811371"/>
          <c:w val="0.92815797981828307"/>
          <c:h val="0.6102024899256328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RDur!$F$10:$F$20</c:f>
              <c:numCache>
                <c:formatCode>0.00</c:formatCode>
                <c:ptCount val="11"/>
                <c:pt idx="0">
                  <c:v>0.60950000000000004</c:v>
                </c:pt>
                <c:pt idx="1">
                  <c:v>0.377</c:v>
                </c:pt>
                <c:pt idx="2">
                  <c:v>4.8300000000000003E-2</c:v>
                </c:pt>
                <c:pt idx="3">
                  <c:v>-0.1699</c:v>
                </c:pt>
                <c:pt idx="4">
                  <c:v>-0.43590000000000001</c:v>
                </c:pt>
                <c:pt idx="5">
                  <c:v>-0.81920000000000004</c:v>
                </c:pt>
                <c:pt idx="6">
                  <c:v>-1.2073</c:v>
                </c:pt>
                <c:pt idx="7">
                  <c:v>-1.6776</c:v>
                </c:pt>
                <c:pt idx="8">
                  <c:v>-2.2077</c:v>
                </c:pt>
                <c:pt idx="9">
                  <c:v>-2.5009999999999999</c:v>
                </c:pt>
                <c:pt idx="10">
                  <c:v>-3.5137999999999998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5784"/>
        <c:axId val="384028136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RDur!$Q$10:$Q$20</c:f>
              <c:numCache>
                <c:formatCode>0.00</c:formatCode>
                <c:ptCount val="11"/>
                <c:pt idx="0">
                  <c:v>-0.92479999999999996</c:v>
                </c:pt>
                <c:pt idx="1">
                  <c:v>-0.92479999999999996</c:v>
                </c:pt>
                <c:pt idx="2">
                  <c:v>-0.92479999999999996</c:v>
                </c:pt>
                <c:pt idx="3">
                  <c:v>-0.92479999999999996</c:v>
                </c:pt>
                <c:pt idx="4">
                  <c:v>-0.92479999999999996</c:v>
                </c:pt>
                <c:pt idx="5">
                  <c:v>-0.92479999999999996</c:v>
                </c:pt>
                <c:pt idx="6">
                  <c:v>-0.92479999999999996</c:v>
                </c:pt>
                <c:pt idx="7">
                  <c:v>-0.92479999999999996</c:v>
                </c:pt>
                <c:pt idx="8">
                  <c:v>-0.92479999999999996</c:v>
                </c:pt>
                <c:pt idx="9">
                  <c:v>-0.92479999999999996</c:v>
                </c:pt>
                <c:pt idx="10">
                  <c:v>-0.92479999999999996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27744"/>
        <c:axId val="384026176"/>
      </c:lineChart>
      <c:catAx>
        <c:axId val="384025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8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402813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5784"/>
        <c:crosses val="autoZero"/>
        <c:crossBetween val="between"/>
      </c:valAx>
      <c:catAx>
        <c:axId val="384027744"/>
        <c:scaling>
          <c:orientation val="minMax"/>
        </c:scaling>
        <c:delete val="1"/>
        <c:axPos val="b"/>
        <c:majorTickMark val="out"/>
        <c:minorTickMark val="none"/>
        <c:tickLblPos val="nextTo"/>
        <c:crossAx val="384026176"/>
        <c:crosses val="autoZero"/>
        <c:auto val="0"/>
        <c:lblAlgn val="ctr"/>
        <c:lblOffset val="100"/>
        <c:noMultiLvlLbl val="0"/>
      </c:catAx>
      <c:valAx>
        <c:axId val="3840261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7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24476419902104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1583184070019292E-2"/>
                  <c:y val="-5.1891482532085975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EF-42C9-A292-5369348D6C5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RVinYr!$A$10:$A$29</c:f>
              <c:strCache>
                <c:ptCount val="20"/>
                <c:pt idx="0">
                  <c:v>before 2002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RVinYr!$M$10:$M$29</c:f>
              <c:numCache>
                <c:formatCode>0.0%</c:formatCode>
                <c:ptCount val="20"/>
                <c:pt idx="0">
                  <c:v>7.9931756343743325E-3</c:v>
                </c:pt>
                <c:pt idx="1">
                  <c:v>4.6774398761413984E-3</c:v>
                </c:pt>
                <c:pt idx="2">
                  <c:v>4.2095017465694981E-3</c:v>
                </c:pt>
                <c:pt idx="3">
                  <c:v>4.3582864608381405E-3</c:v>
                </c:pt>
                <c:pt idx="4">
                  <c:v>9.6840093937479027E-3</c:v>
                </c:pt>
                <c:pt idx="5">
                  <c:v>7.5339551991102866E-3</c:v>
                </c:pt>
                <c:pt idx="6">
                  <c:v>5.0105965222946034E-3</c:v>
                </c:pt>
                <c:pt idx="7">
                  <c:v>1.2603311725187534E-3</c:v>
                </c:pt>
                <c:pt idx="8">
                  <c:v>2.2846191369265607E-3</c:v>
                </c:pt>
                <c:pt idx="9">
                  <c:v>1.5433649453891673E-2</c:v>
                </c:pt>
                <c:pt idx="10">
                  <c:v>4.5093043147527524E-2</c:v>
                </c:pt>
                <c:pt idx="11">
                  <c:v>4.4472570850077046E-2</c:v>
                </c:pt>
                <c:pt idx="12">
                  <c:v>8.1634441575605912E-2</c:v>
                </c:pt>
                <c:pt idx="13">
                  <c:v>9.136144710959522E-2</c:v>
                </c:pt>
                <c:pt idx="14">
                  <c:v>0.12183992051471479</c:v>
                </c:pt>
                <c:pt idx="15">
                  <c:v>0.13201228258927553</c:v>
                </c:pt>
                <c:pt idx="16">
                  <c:v>0.12141412828456931</c:v>
                </c:pt>
                <c:pt idx="17">
                  <c:v>0.15214618936051208</c:v>
                </c:pt>
                <c:pt idx="18">
                  <c:v>0.13385061046918623</c:v>
                </c:pt>
                <c:pt idx="19">
                  <c:v>1.3729801502523193E-2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F-42C9-A292-5369348D6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8920"/>
        <c:axId val="384029312"/>
      </c:barChart>
      <c:catAx>
        <c:axId val="38402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9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02931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892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592271670979041E-2"/>
          <c:y val="0.20524888462789698"/>
          <c:w val="0.95145901696853286"/>
          <c:h val="0.542120525069953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RVinYr!$A$10:$A$28</c:f>
              <c:strCache>
                <c:ptCount val="19"/>
                <c:pt idx="0">
                  <c:v>before 2002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strCache>
            </c:strRef>
          </c:cat>
          <c:val>
            <c:numRef>
              <c:f>RVinYr!$F$10:$F$29</c:f>
              <c:numCache>
                <c:formatCode>0.00</c:formatCode>
                <c:ptCount val="20"/>
                <c:pt idx="0">
                  <c:v>0.82969999999999999</c:v>
                </c:pt>
                <c:pt idx="1">
                  <c:v>0.78190000000000004</c:v>
                </c:pt>
                <c:pt idx="2">
                  <c:v>0.45629999999999998</c:v>
                </c:pt>
                <c:pt idx="3">
                  <c:v>0.25309999999999999</c:v>
                </c:pt>
                <c:pt idx="4">
                  <c:v>0.53200000000000003</c:v>
                </c:pt>
                <c:pt idx="5">
                  <c:v>0.68630000000000002</c:v>
                </c:pt>
                <c:pt idx="6">
                  <c:v>0.80779999999999996</c:v>
                </c:pt>
                <c:pt idx="7">
                  <c:v>0.69359999999999999</c:v>
                </c:pt>
                <c:pt idx="8">
                  <c:v>0.89219999999999999</c:v>
                </c:pt>
                <c:pt idx="9">
                  <c:v>0.64780000000000004</c:v>
                </c:pt>
                <c:pt idx="10">
                  <c:v>0.44240000000000002</c:v>
                </c:pt>
                <c:pt idx="11">
                  <c:v>-2.5000000000000001E-3</c:v>
                </c:pt>
                <c:pt idx="12">
                  <c:v>-0.22869999999999999</c:v>
                </c:pt>
                <c:pt idx="13">
                  <c:v>-0.48980000000000001</c:v>
                </c:pt>
                <c:pt idx="14">
                  <c:v>-0.69389999999999996</c:v>
                </c:pt>
                <c:pt idx="15">
                  <c:v>-0.90580000000000005</c:v>
                </c:pt>
                <c:pt idx="16">
                  <c:v>-1.1601999999999999</c:v>
                </c:pt>
                <c:pt idx="17">
                  <c:v>-1.5565</c:v>
                </c:pt>
                <c:pt idx="18">
                  <c:v>-1.9988999999999999</c:v>
                </c:pt>
                <c:pt idx="19">
                  <c:v>-5.5342000000000002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544928"/>
        <c:axId val="521545712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RVinYr!$A$10:$A$29</c:f>
              <c:strCache>
                <c:ptCount val="20"/>
                <c:pt idx="0">
                  <c:v>before 2002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RVinYr!$Q$10:$Q$29</c:f>
              <c:numCache>
                <c:formatCode>0.00</c:formatCode>
                <c:ptCount val="20"/>
                <c:pt idx="0">
                  <c:v>-0.92479999999999996</c:v>
                </c:pt>
                <c:pt idx="1">
                  <c:v>-0.92479999999999996</c:v>
                </c:pt>
                <c:pt idx="2">
                  <c:v>-0.92479999999999996</c:v>
                </c:pt>
                <c:pt idx="3">
                  <c:v>-0.92479999999999996</c:v>
                </c:pt>
                <c:pt idx="4">
                  <c:v>-0.92479999999999996</c:v>
                </c:pt>
                <c:pt idx="5">
                  <c:v>-0.92479999999999996</c:v>
                </c:pt>
                <c:pt idx="6">
                  <c:v>-0.92479999999999996</c:v>
                </c:pt>
                <c:pt idx="7">
                  <c:v>-0.92479999999999996</c:v>
                </c:pt>
                <c:pt idx="8">
                  <c:v>-0.92479999999999996</c:v>
                </c:pt>
                <c:pt idx="9">
                  <c:v>-0.92479999999999996</c:v>
                </c:pt>
                <c:pt idx="10">
                  <c:v>-0.92479999999999996</c:v>
                </c:pt>
                <c:pt idx="11">
                  <c:v>-0.92479999999999996</c:v>
                </c:pt>
                <c:pt idx="12">
                  <c:v>-0.92479999999999996</c:v>
                </c:pt>
                <c:pt idx="13">
                  <c:v>-0.92479999999999996</c:v>
                </c:pt>
                <c:pt idx="14">
                  <c:v>-0.92479999999999996</c:v>
                </c:pt>
                <c:pt idx="15">
                  <c:v>-0.92479999999999996</c:v>
                </c:pt>
                <c:pt idx="16">
                  <c:v>-0.92479999999999996</c:v>
                </c:pt>
                <c:pt idx="17">
                  <c:v>-0.92479999999999996</c:v>
                </c:pt>
                <c:pt idx="18">
                  <c:v>-0.92479999999999996</c:v>
                </c:pt>
                <c:pt idx="19">
                  <c:v>-0.92479999999999996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545320"/>
        <c:axId val="521542184"/>
      </c:lineChart>
      <c:catAx>
        <c:axId val="52154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457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2154571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4928"/>
        <c:crosses val="autoZero"/>
        <c:crossBetween val="between"/>
      </c:valAx>
      <c:catAx>
        <c:axId val="521545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542184"/>
        <c:crosses val="autoZero"/>
        <c:auto val="0"/>
        <c:lblAlgn val="ctr"/>
        <c:lblOffset val="100"/>
        <c:noMultiLvlLbl val="0"/>
      </c:catAx>
      <c:valAx>
        <c:axId val="52154218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5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152400</xdr:rowOff>
    </xdr:from>
    <xdr:to>
      <xdr:col>7</xdr:col>
      <xdr:colOff>594360</xdr:colOff>
      <xdr:row>43</xdr:row>
      <xdr:rowOff>145676</xdr:rowOff>
    </xdr:to>
    <xdr:graphicFrame macro="">
      <xdr:nvGraphicFramePr>
        <xdr:cNvPr id="22533" name="Chart 3">
          <a:extLst>
            <a:ext uri="{FF2B5EF4-FFF2-40B4-BE49-F238E27FC236}">
              <a16:creationId xmlns:a16="http://schemas.microsoft.com/office/drawing/2014/main" id="{00000000-0008-0000-0000-000005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23</xdr:row>
      <xdr:rowOff>156882</xdr:rowOff>
    </xdr:from>
    <xdr:to>
      <xdr:col>16</xdr:col>
      <xdr:colOff>449580</xdr:colOff>
      <xdr:row>44</xdr:row>
      <xdr:rowOff>11205</xdr:rowOff>
    </xdr:to>
    <xdr:graphicFrame macro="">
      <xdr:nvGraphicFramePr>
        <xdr:cNvPr id="22534" name="Chart 4">
          <a:extLst>
            <a:ext uri="{FF2B5EF4-FFF2-40B4-BE49-F238E27FC236}">
              <a16:creationId xmlns:a16="http://schemas.microsoft.com/office/drawing/2014/main" id="{00000000-0008-0000-0000-000006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0.01036</cdr:x>
      <cdr:y>0.07211</cdr:y>
    </cdr:from>
    <cdr:to>
      <cdr:x>0.39056</cdr:x>
      <cdr:y>0.19365</cdr:y>
    </cdr:to>
    <cdr:sp macro="" textlink="">
      <cdr:nvSpPr>
        <cdr:cNvPr id="67586" name="Text Box 2">
          <a:extLst xmlns:a="http://schemas.openxmlformats.org/drawingml/2006/main">
            <a:ext uri="{FF2B5EF4-FFF2-40B4-BE49-F238E27FC236}">
              <a16:creationId xmlns:a16="http://schemas.microsoft.com/office/drawing/2014/main" id="{721531D7-7272-4D05-9DA7-7B81298C841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716"/>
          <a:ext cx="1958504" cy="266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months; in percent</a:t>
          </a:r>
        </a:p>
      </cdr:txBody>
    </cdr:sp>
  </cdr:relSizeAnchor>
  <cdr:relSizeAnchor xmlns:cdr="http://schemas.openxmlformats.org/drawingml/2006/chartDrawing">
    <cdr:from>
      <cdr:x>0.01036</cdr:x>
      <cdr:y>0.02431</cdr:y>
    </cdr:from>
    <cdr:to>
      <cdr:x>0.33279</cdr:x>
      <cdr:y>0.14941</cdr:y>
    </cdr:to>
    <cdr:sp macro="" textlink="">
      <cdr:nvSpPr>
        <cdr:cNvPr id="67587" name="Text Box 3">
          <a:extLst xmlns:a="http://schemas.openxmlformats.org/drawingml/2006/main">
            <a:ext uri="{FF2B5EF4-FFF2-40B4-BE49-F238E27FC236}">
              <a16:creationId xmlns:a16="http://schemas.microsoft.com/office/drawing/2014/main" id="{B17C94E1-2CF0-45AD-8B02-742B1B05108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882" cy="274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0.07417</cdr:y>
    </cdr:from>
    <cdr:to>
      <cdr:x>0.30267</cdr:x>
      <cdr:y>0.19662</cdr:y>
    </cdr:to>
    <cdr:sp macro="" textlink="">
      <cdr:nvSpPr>
        <cdr:cNvPr id="95233" name="Text Box 1">
          <a:extLst xmlns:a="http://schemas.openxmlformats.org/drawingml/2006/main">
            <a:ext uri="{FF2B5EF4-FFF2-40B4-BE49-F238E27FC236}">
              <a16:creationId xmlns:a16="http://schemas.microsoft.com/office/drawing/2014/main" id="{7B17D928-9345-45CB-8832-8AC356E245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28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</a:t>
          </a:r>
        </a:p>
      </cdr:txBody>
    </cdr:sp>
  </cdr:relSizeAnchor>
  <cdr:relSizeAnchor xmlns:cdr="http://schemas.openxmlformats.org/drawingml/2006/chartDrawing">
    <cdr:from>
      <cdr:x>0.01217</cdr:x>
      <cdr:y>0.02448</cdr:y>
    </cdr:from>
    <cdr:to>
      <cdr:x>0.39121</cdr:x>
      <cdr:y>0.15025</cdr:y>
    </cdr:to>
    <cdr:sp macro="" textlink="">
      <cdr:nvSpPr>
        <cdr:cNvPr id="95234" name="Text Box 2">
          <a:extLst xmlns:a="http://schemas.openxmlformats.org/drawingml/2006/main">
            <a:ext uri="{FF2B5EF4-FFF2-40B4-BE49-F238E27FC236}">
              <a16:creationId xmlns:a16="http://schemas.microsoft.com/office/drawing/2014/main" id="{40C57335-F093-4AB3-A2C8-E5846BD519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7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Credit Effect by Sector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7620</xdr:rowOff>
    </xdr:from>
    <xdr:to>
      <xdr:col>14</xdr:col>
      <xdr:colOff>0</xdr:colOff>
      <xdr:row>43</xdr:row>
      <xdr:rowOff>145676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7620</xdr:rowOff>
    </xdr:from>
    <xdr:to>
      <xdr:col>5</xdr:col>
      <xdr:colOff>579120</xdr:colOff>
      <xdr:row>43</xdr:row>
      <xdr:rowOff>145676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0.0438</cdr:y>
    </cdr:from>
    <cdr:to>
      <cdr:x>0.41999</cdr:x>
      <cdr:y>0.12736</cdr:y>
    </cdr:to>
    <cdr:sp macro="" textlink="">
      <cdr:nvSpPr>
        <cdr:cNvPr id="4097" name="Text Box 1">
          <a:extLst xmlns:a="http://schemas.openxmlformats.org/drawingml/2006/main">
            <a:ext uri="{FF2B5EF4-FFF2-40B4-BE49-F238E27FC236}">
              <a16:creationId xmlns:a16="http://schemas.microsoft.com/office/drawing/2014/main" id="{A27627EF-3B64-44EC-8DAD-23991AC493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96642"/>
          <a:ext cx="1738938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Sector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0.07227</cdr:y>
    </cdr:from>
    <cdr:to>
      <cdr:x>0.33852</cdr:x>
      <cdr:y>0.19471</cdr:y>
    </cdr:to>
    <cdr:sp macro="" textlink="">
      <cdr:nvSpPr>
        <cdr:cNvPr id="99329" name="Text Box 1">
          <a:extLst xmlns:a="http://schemas.openxmlformats.org/drawingml/2006/main">
            <a:ext uri="{FF2B5EF4-FFF2-40B4-BE49-F238E27FC236}">
              <a16:creationId xmlns:a16="http://schemas.microsoft.com/office/drawing/2014/main" id="{5C32D7DC-BF3B-42C3-B148-8B81425C0B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4950"/>
          <a:ext cx="1272540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0.02448</cdr:y>
    </cdr:from>
    <cdr:to>
      <cdr:x>0.43774</cdr:x>
      <cdr:y>0.15025</cdr:y>
    </cdr:to>
    <cdr:sp macro="" textlink="">
      <cdr:nvSpPr>
        <cdr:cNvPr id="99330" name="Text Box 2">
          <a:extLst xmlns:a="http://schemas.openxmlformats.org/drawingml/2006/main">
            <a:ext uri="{FF2B5EF4-FFF2-40B4-BE49-F238E27FC236}">
              <a16:creationId xmlns:a16="http://schemas.microsoft.com/office/drawing/2014/main" id="{7DE614D9-9230-41A0-9223-D150F910AC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3138</xdr:rowOff>
    </xdr:from>
    <xdr:to>
      <xdr:col>13</xdr:col>
      <xdr:colOff>592455</xdr:colOff>
      <xdr:row>44</xdr:row>
      <xdr:rowOff>44823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30480</xdr:colOff>
      <xdr:row>44</xdr:row>
      <xdr:rowOff>0</xdr:rowOff>
    </xdr:to>
    <xdr:graphicFrame macro="">
      <xdr:nvGraphicFramePr>
        <xdr:cNvPr id="3" name="Chart 10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112059</xdr:colOff>
      <xdr:row>14</xdr:row>
      <xdr:rowOff>11206</xdr:rowOff>
    </xdr:from>
    <xdr:to>
      <xdr:col>9</xdr:col>
      <xdr:colOff>134471</xdr:colOff>
      <xdr:row>20</xdr:row>
      <xdr:rowOff>22412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5145342-E4C0-45C0-9CBD-3CA1A003C51A}"/>
            </a:ext>
          </a:extLst>
        </xdr:cNvPr>
        <xdr:cNvSpPr txBox="1"/>
      </xdr:nvSpPr>
      <xdr:spPr>
        <a:xfrm>
          <a:off x="3003177" y="2812677"/>
          <a:ext cx="2678206" cy="1154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note that</a:t>
          </a:r>
          <a:r>
            <a:rPr lang="en-US" sz="1100" baseline="0"/>
            <a:t> all G-L 1 loans are senior loans. "Crossover" loans are those with LTVs above 70% and below 85%.  They are not subordinate positions that "attach" at 75% LTV and go up to 85% of the capital stack.</a:t>
          </a:r>
          <a:endParaRPr lang="en-US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0.01348</cdr:x>
      <cdr:y>0.0573</cdr:y>
    </cdr:from>
    <cdr:to>
      <cdr:x>0.51245</cdr:x>
      <cdr:y>0.14059</cdr:y>
    </cdr:to>
    <cdr:sp macro="" textlink="">
      <cdr:nvSpPr>
        <cdr:cNvPr id="18433" name="Text Box 1">
          <a:extLst xmlns:a="http://schemas.openxmlformats.org/drawingml/2006/main">
            <a:ext uri="{FF2B5EF4-FFF2-40B4-BE49-F238E27FC236}">
              <a16:creationId xmlns:a16="http://schemas.microsoft.com/office/drawing/2014/main" id="{CA61E496-9055-4E0E-910D-1C0D75025B3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419" y="126887"/>
          <a:ext cx="2125390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Credit Quality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0.01341</cdr:x>
      <cdr:y>0.0718</cdr:y>
    </cdr:from>
    <cdr:to>
      <cdr:x>0.33334</cdr:x>
      <cdr:y>0.19288</cdr:y>
    </cdr:to>
    <cdr:sp macro="" textlink="">
      <cdr:nvSpPr>
        <cdr:cNvPr id="68609" name="Text Box 1">
          <a:extLst xmlns:a="http://schemas.openxmlformats.org/drawingml/2006/main">
            <a:ext uri="{FF2B5EF4-FFF2-40B4-BE49-F238E27FC236}">
              <a16:creationId xmlns:a16="http://schemas.microsoft.com/office/drawing/2014/main" id="{31AC3F62-6A30-4FD6-8363-8678CD098C3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575"/>
          <a:ext cx="1272578" cy="266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0.01341</cdr:x>
      <cdr:y>0.02422</cdr:y>
    </cdr:from>
    <cdr:to>
      <cdr:x>0.50949</cdr:x>
      <cdr:y>0.14888</cdr:y>
    </cdr:to>
    <cdr:sp macro="" textlink="">
      <cdr:nvSpPr>
        <cdr:cNvPr id="68610" name="Text Box 2">
          <a:extLst xmlns:a="http://schemas.openxmlformats.org/drawingml/2006/main">
            <a:ext uri="{FF2B5EF4-FFF2-40B4-BE49-F238E27FC236}">
              <a16:creationId xmlns:a16="http://schemas.microsoft.com/office/drawing/2014/main" id="{BCB6EF47-BE06-44EA-87BB-EF5236A3594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973222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Credit Quality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14</xdr:col>
      <xdr:colOff>0</xdr:colOff>
      <xdr:row>44</xdr:row>
      <xdr:rowOff>134470</xdr:rowOff>
    </xdr:to>
    <xdr:graphicFrame macro="">
      <xdr:nvGraphicFramePr>
        <xdr:cNvPr id="13316" name="Chart 2">
          <a:extLst>
            <a:ext uri="{FF2B5EF4-FFF2-40B4-BE49-F238E27FC236}">
              <a16:creationId xmlns:a16="http://schemas.microsoft.com/office/drawing/2014/main" id="{00000000-0008-0000-03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33617</xdr:colOff>
      <xdr:row>22</xdr:row>
      <xdr:rowOff>134469</xdr:rowOff>
    </xdr:from>
    <xdr:to>
      <xdr:col>6</xdr:col>
      <xdr:colOff>18825</xdr:colOff>
      <xdr:row>44</xdr:row>
      <xdr:rowOff>123264</xdr:rowOff>
    </xdr:to>
    <xdr:graphicFrame macro="">
      <xdr:nvGraphicFramePr>
        <xdr:cNvPr id="13317" name="Chart 3">
          <a:extLst>
            <a:ext uri="{FF2B5EF4-FFF2-40B4-BE49-F238E27FC236}">
              <a16:creationId xmlns:a16="http://schemas.microsoft.com/office/drawing/2014/main" id="{00000000-0008-0000-0300-000005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0.04665</cdr:y>
    </cdr:from>
    <cdr:to>
      <cdr:x>0.48779</cdr:x>
      <cdr:y>0.12412</cdr:y>
    </cdr:to>
    <cdr:sp macro="" textlink="">
      <cdr:nvSpPr>
        <cdr:cNvPr id="15361" name="Text Box 1">
          <a:extLst xmlns:a="http://schemas.openxmlformats.org/drawingml/2006/main">
            <a:ext uri="{FF2B5EF4-FFF2-40B4-BE49-F238E27FC236}">
              <a16:creationId xmlns:a16="http://schemas.microsoft.com/office/drawing/2014/main" id="{94DFA1A2-4489-4FF1-B1FE-E655FD72518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103305"/>
          <a:ext cx="2028248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Coupon Rate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0.07306</cdr:y>
    </cdr:from>
    <cdr:to>
      <cdr:x>0.33852</cdr:x>
      <cdr:y>0.19596</cdr:y>
    </cdr:to>
    <cdr:sp macro="" textlink="">
      <cdr:nvSpPr>
        <cdr:cNvPr id="76801" name="Text Box 1">
          <a:extLst xmlns:a="http://schemas.openxmlformats.org/drawingml/2006/main">
            <a:ext uri="{FF2B5EF4-FFF2-40B4-BE49-F238E27FC236}">
              <a16:creationId xmlns:a16="http://schemas.microsoft.com/office/drawing/2014/main" id="{4DE01B59-2346-41A5-9739-E30C3045DE3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6116"/>
          <a:ext cx="1272540" cy="2669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0.02456</cdr:y>
    </cdr:from>
    <cdr:to>
      <cdr:x>0.43774</cdr:x>
      <cdr:y>0.15079</cdr:y>
    </cdr:to>
    <cdr:sp macro="" textlink="">
      <cdr:nvSpPr>
        <cdr:cNvPr id="76802" name="Text Box 2">
          <a:extLst xmlns:a="http://schemas.openxmlformats.org/drawingml/2006/main">
            <a:ext uri="{FF2B5EF4-FFF2-40B4-BE49-F238E27FC236}">
              <a16:creationId xmlns:a16="http://schemas.microsoft.com/office/drawing/2014/main" id="{797EBD9C-13EC-473B-8DD4-29829345A6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Coupon Rate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592455</xdr:colOff>
      <xdr:row>43</xdr:row>
      <xdr:rowOff>145676</xdr:rowOff>
    </xdr:to>
    <xdr:graphicFrame macro="">
      <xdr:nvGraphicFramePr>
        <xdr:cNvPr id="19460" name="Chart 2">
          <a:extLst>
            <a:ext uri="{FF2B5EF4-FFF2-40B4-BE49-F238E27FC236}">
              <a16:creationId xmlns:a16="http://schemas.microsoft.com/office/drawing/2014/main" id="{00000000-0008-0000-0400-000004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448</xdr:colOff>
      <xdr:row>43</xdr:row>
      <xdr:rowOff>134470</xdr:rowOff>
    </xdr:to>
    <xdr:graphicFrame macro="">
      <xdr:nvGraphicFramePr>
        <xdr:cNvPr id="19461" name="Chart 3">
          <a:extLst>
            <a:ext uri="{FF2B5EF4-FFF2-40B4-BE49-F238E27FC236}">
              <a16:creationId xmlns:a16="http://schemas.microsoft.com/office/drawing/2014/main" id="{00000000-0008-0000-0400-000005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0.0125</cdr:x>
      <cdr:y>0.03322</cdr:y>
    </cdr:from>
    <cdr:to>
      <cdr:x>0.48302</cdr:x>
      <cdr:y>0.11068</cdr:y>
    </cdr:to>
    <cdr:sp macro="" textlink="">
      <cdr:nvSpPr>
        <cdr:cNvPr id="21505" name="Text Box 1">
          <a:extLst xmlns:a="http://schemas.openxmlformats.org/drawingml/2006/main">
            <a:ext uri="{FF2B5EF4-FFF2-40B4-BE49-F238E27FC236}">
              <a16:creationId xmlns:a16="http://schemas.microsoft.com/office/drawing/2014/main" id="{4F715910-2B7E-4591-B4E8-E82813B788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73556"/>
          <a:ext cx="2004203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Maturity Cell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0.07323</cdr:y>
    </cdr:from>
    <cdr:to>
      <cdr:x>0.33729</cdr:x>
      <cdr:y>0.19431</cdr:y>
    </cdr:to>
    <cdr:sp macro="" textlink="">
      <cdr:nvSpPr>
        <cdr:cNvPr id="83969" name="Text Box 1">
          <a:extLst xmlns:a="http://schemas.openxmlformats.org/drawingml/2006/main">
            <a:ext uri="{FF2B5EF4-FFF2-40B4-BE49-F238E27FC236}">
              <a16:creationId xmlns:a16="http://schemas.microsoft.com/office/drawing/2014/main" id="{2A032448-2F2A-4E2F-9DF7-C6516B5D7D7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718"/>
          <a:ext cx="1272849" cy="266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0.02422</cdr:y>
    </cdr:from>
    <cdr:to>
      <cdr:x>0.43603</cdr:x>
      <cdr:y>0.14888</cdr:y>
    </cdr:to>
    <cdr:sp macro="" textlink="">
      <cdr:nvSpPr>
        <cdr:cNvPr id="83970" name="Text Box 2">
          <a:extLst xmlns:a="http://schemas.openxmlformats.org/drawingml/2006/main">
            <a:ext uri="{FF2B5EF4-FFF2-40B4-BE49-F238E27FC236}">
              <a16:creationId xmlns:a16="http://schemas.microsoft.com/office/drawing/2014/main" id="{6CCAF4F4-1EED-45EA-A8F6-1245E1E34B3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10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Maturity Cell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586740</xdr:colOff>
      <xdr:row>43</xdr:row>
      <xdr:rowOff>134470</xdr:rowOff>
    </xdr:to>
    <xdr:graphicFrame macro="">
      <xdr:nvGraphicFramePr>
        <xdr:cNvPr id="6148" name="Chart 2"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6</xdr:col>
      <xdr:colOff>448</xdr:colOff>
      <xdr:row>43</xdr:row>
      <xdr:rowOff>134470</xdr:rowOff>
    </xdr:to>
    <xdr:graphicFrame macro="">
      <xdr:nvGraphicFramePr>
        <xdr:cNvPr id="6149" name="Chart 3">
          <a:extLst>
            <a:ext uri="{FF2B5EF4-FFF2-40B4-BE49-F238E27FC236}">
              <a16:creationId xmlns:a16="http://schemas.microsoft.com/office/drawing/2014/main" id="{00000000-0008-0000-0500-00000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0.01254</cdr:x>
      <cdr:y>0.03619</cdr:y>
    </cdr:from>
    <cdr:to>
      <cdr:x>0.49044</cdr:x>
      <cdr:y>0.11366</cdr:y>
    </cdr:to>
    <cdr:sp macro="" textlink="">
      <cdr:nvSpPr>
        <cdr:cNvPr id="8193" name="Text Box 1">
          <a:extLst xmlns:a="http://schemas.openxmlformats.org/drawingml/2006/main">
            <a:ext uri="{FF2B5EF4-FFF2-40B4-BE49-F238E27FC236}">
              <a16:creationId xmlns:a16="http://schemas.microsoft.com/office/drawing/2014/main" id="{01C06817-0F1A-42BA-B569-0F8CC0CB6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24" y="80144"/>
          <a:ext cx="2028376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Duration Cell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0.07362</cdr:y>
    </cdr:from>
    <cdr:to>
      <cdr:x>0.33729</cdr:x>
      <cdr:y>0.19561</cdr:y>
    </cdr:to>
    <cdr:sp macro="" textlink="">
      <cdr:nvSpPr>
        <cdr:cNvPr id="89089" name="Text Box 1">
          <a:extLst xmlns:a="http://schemas.openxmlformats.org/drawingml/2006/main">
            <a:ext uri="{FF2B5EF4-FFF2-40B4-BE49-F238E27FC236}">
              <a16:creationId xmlns:a16="http://schemas.microsoft.com/office/drawing/2014/main" id="{B2439785-69E7-4920-A4B6-DEDBC6C66E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453"/>
          <a:ext cx="1272849" cy="266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0.02439</cdr:y>
    </cdr:from>
    <cdr:to>
      <cdr:x>0.49027</cdr:x>
      <cdr:y>0.14971</cdr:y>
    </cdr:to>
    <cdr:sp macro="" textlink="">
      <cdr:nvSpPr>
        <cdr:cNvPr id="89090" name="Text Box 2">
          <a:extLst xmlns:a="http://schemas.openxmlformats.org/drawingml/2006/main">
            <a:ext uri="{FF2B5EF4-FFF2-40B4-BE49-F238E27FC236}">
              <a16:creationId xmlns:a16="http://schemas.microsoft.com/office/drawing/2014/main" id="{53471A49-B69B-41CD-B2AA-0797DFD5849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Duration Cell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32</xdr:row>
      <xdr:rowOff>0</xdr:rowOff>
    </xdr:from>
    <xdr:to>
      <xdr:col>14</xdr:col>
      <xdr:colOff>425824</xdr:colOff>
      <xdr:row>53</xdr:row>
      <xdr:rowOff>33618</xdr:rowOff>
    </xdr:to>
    <xdr:graphicFrame macro="">
      <xdr:nvGraphicFramePr>
        <xdr:cNvPr id="55300" name="Chart 2">
          <a:extLst>
            <a:ext uri="{FF2B5EF4-FFF2-40B4-BE49-F238E27FC236}">
              <a16:creationId xmlns:a16="http://schemas.microsoft.com/office/drawing/2014/main" id="{00000000-0008-0000-0600-000004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156881</xdr:rowOff>
    </xdr:from>
    <xdr:to>
      <xdr:col>6</xdr:col>
      <xdr:colOff>448</xdr:colOff>
      <xdr:row>53</xdr:row>
      <xdr:rowOff>22412</xdr:rowOff>
    </xdr:to>
    <xdr:graphicFrame macro="">
      <xdr:nvGraphicFramePr>
        <xdr:cNvPr id="55301" name="Chart 3">
          <a:extLst>
            <a:ext uri="{FF2B5EF4-FFF2-40B4-BE49-F238E27FC236}">
              <a16:creationId xmlns:a16="http://schemas.microsoft.com/office/drawing/2014/main" id="{00000000-0008-0000-0600-000005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0.0125</cdr:x>
      <cdr:y>0.05343</cdr:y>
    </cdr:from>
    <cdr:to>
      <cdr:x>0.51284</cdr:x>
      <cdr:y>0.1309</cdr:y>
    </cdr:to>
    <cdr:sp macro="" textlink="">
      <cdr:nvSpPr>
        <cdr:cNvPr id="57345" name="Text Box 1">
          <a:extLst xmlns:a="http://schemas.openxmlformats.org/drawingml/2006/main">
            <a:ext uri="{FF2B5EF4-FFF2-40B4-BE49-F238E27FC236}">
              <a16:creationId xmlns:a16="http://schemas.microsoft.com/office/drawing/2014/main" id="{F930BED8-930D-489B-A601-689D3F721D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118318"/>
          <a:ext cx="2131224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Vintage Cohort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0.07417</cdr:y>
    </cdr:from>
    <cdr:to>
      <cdr:x>0.33729</cdr:x>
      <cdr:y>0.19662</cdr:y>
    </cdr:to>
    <cdr:sp macro="" textlink="">
      <cdr:nvSpPr>
        <cdr:cNvPr id="91137" name="Text Box 1">
          <a:extLst xmlns:a="http://schemas.openxmlformats.org/drawingml/2006/main">
            <a:ext uri="{FF2B5EF4-FFF2-40B4-BE49-F238E27FC236}">
              <a16:creationId xmlns:a16="http://schemas.microsoft.com/office/drawing/2014/main" id="{2DB8296E-E355-4A82-91E5-7B95FEFC28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49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0.02448</cdr:y>
    </cdr:from>
    <cdr:to>
      <cdr:x>0.49027</cdr:x>
      <cdr:y>0.15025</cdr:y>
    </cdr:to>
    <cdr:sp macro="" textlink="">
      <cdr:nvSpPr>
        <cdr:cNvPr id="91138" name="Text Box 2">
          <a:extLst xmlns:a="http://schemas.openxmlformats.org/drawingml/2006/main">
            <a:ext uri="{FF2B5EF4-FFF2-40B4-BE49-F238E27FC236}">
              <a16:creationId xmlns:a16="http://schemas.microsoft.com/office/drawing/2014/main" id="{96F89724-F085-456A-B493-13FCE7CCD65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Vintage Cohort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zoomScale="85" workbookViewId="0">
      <selection activeCell="A4" sqref="A4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7" width="8.85546875" style="1"/>
    <col min="8" max="8" width="9" style="1" bestFit="1" customWidth="1"/>
    <col min="9" max="9" width="3.7109375" style="1" customWidth="1"/>
    <col min="10" max="10" width="9.7109375" style="1" bestFit="1" customWidth="1"/>
    <col min="11" max="11" width="3" style="1" customWidth="1"/>
    <col min="12" max="16384" width="8.85546875" style="1"/>
  </cols>
  <sheetData>
    <row r="1" spans="1:17" ht="21" x14ac:dyDescent="0.35">
      <c r="A1" s="34" t="s">
        <v>91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26</v>
      </c>
      <c r="D6" s="9"/>
      <c r="E6" s="9"/>
      <c r="F6" s="9"/>
      <c r="G6" s="7"/>
      <c r="H6" s="7"/>
      <c r="I6" s="7"/>
      <c r="J6" s="7"/>
      <c r="K6" s="7"/>
      <c r="L6" s="8" t="s">
        <v>33</v>
      </c>
      <c r="M6" s="9"/>
      <c r="N6" s="9"/>
    </row>
    <row r="7" spans="1:17" ht="15" x14ac:dyDescent="0.25">
      <c r="A7" s="7"/>
      <c r="B7" s="7"/>
      <c r="C7" s="10" t="s">
        <v>27</v>
      </c>
      <c r="D7" s="10"/>
      <c r="E7" s="10"/>
      <c r="F7" s="10"/>
      <c r="G7" s="11" t="s">
        <v>28</v>
      </c>
      <c r="H7" s="11" t="s">
        <v>29</v>
      </c>
      <c r="I7" s="7"/>
      <c r="J7" s="12" t="s">
        <v>30</v>
      </c>
      <c r="K7" s="7"/>
      <c r="L7" s="12" t="s">
        <v>32</v>
      </c>
      <c r="M7" s="12"/>
      <c r="N7" s="12" t="s">
        <v>29</v>
      </c>
    </row>
    <row r="8" spans="1:17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14" t="s">
        <v>8</v>
      </c>
      <c r="H8" s="14" t="s">
        <v>31</v>
      </c>
      <c r="I8" s="7"/>
      <c r="J8" s="14" t="s">
        <v>35</v>
      </c>
      <c r="K8" s="7"/>
      <c r="L8" s="14" t="s">
        <v>31</v>
      </c>
      <c r="M8" s="14" t="s">
        <v>28</v>
      </c>
      <c r="N8" s="14" t="s">
        <v>31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14</v>
      </c>
      <c r="B10" s="7"/>
      <c r="C10" s="15">
        <v>1.0145999999999999</v>
      </c>
      <c r="D10" s="15">
        <v>-1.4500999999999999</v>
      </c>
      <c r="E10" s="15">
        <v>-2.2499999999999999E-2</v>
      </c>
      <c r="F10" s="15">
        <v>-0.45800000000000002</v>
      </c>
      <c r="G10" s="15">
        <v>-0.45800000000000002</v>
      </c>
      <c r="H10" s="15">
        <v>4.791105964217679</v>
      </c>
      <c r="I10" s="15"/>
      <c r="J10" s="15">
        <v>2251.0459864761847</v>
      </c>
      <c r="K10" s="7"/>
      <c r="L10" s="16">
        <v>0.49</v>
      </c>
      <c r="M10" s="16">
        <v>0.49</v>
      </c>
      <c r="N10" s="16">
        <v>2.2199999999999998</v>
      </c>
      <c r="P10" s="3">
        <f>$H$15</f>
        <v>4.5265868029069845</v>
      </c>
      <c r="Q10" s="4">
        <f>$N$15</f>
        <v>1.6400000000000001</v>
      </c>
    </row>
    <row r="11" spans="1:17" ht="15" x14ac:dyDescent="0.25">
      <c r="A11" s="7" t="s">
        <v>15</v>
      </c>
      <c r="B11" s="7"/>
      <c r="C11" s="15">
        <v>0.95250000000000001</v>
      </c>
      <c r="D11" s="15">
        <v>-2.2546999999999997</v>
      </c>
      <c r="E11" s="15">
        <v>-2.3999999999999994E-3</v>
      </c>
      <c r="F11" s="15">
        <v>-1.3046</v>
      </c>
      <c r="G11" s="15">
        <v>-1.3046</v>
      </c>
      <c r="H11" s="15">
        <v>4.3693409397648431</v>
      </c>
      <c r="I11" s="15"/>
      <c r="J11" s="15">
        <v>2901.295897010205</v>
      </c>
      <c r="K11" s="7"/>
      <c r="L11" s="16">
        <v>0.24</v>
      </c>
      <c r="M11" s="16">
        <v>0.24</v>
      </c>
      <c r="N11" s="16">
        <v>0.90999999999999992</v>
      </c>
      <c r="P11" s="3">
        <f>$H$15</f>
        <v>4.5265868029069845</v>
      </c>
      <c r="Q11" s="4">
        <f>$N$15</f>
        <v>1.6400000000000001</v>
      </c>
    </row>
    <row r="12" spans="1:17" ht="15" x14ac:dyDescent="0.25">
      <c r="A12" s="7" t="s">
        <v>17</v>
      </c>
      <c r="B12" s="7"/>
      <c r="C12" s="15">
        <v>1.0368999999999999</v>
      </c>
      <c r="D12" s="15">
        <v>-1.5390999999999999</v>
      </c>
      <c r="E12" s="15">
        <v>-3.1399999999999997E-2</v>
      </c>
      <c r="F12" s="15">
        <v>-0.53359999999999996</v>
      </c>
      <c r="G12" s="15">
        <v>-0.53359999999999996</v>
      </c>
      <c r="H12" s="15">
        <v>4.84217926656203</v>
      </c>
      <c r="I12" s="15"/>
      <c r="J12" s="15">
        <v>2676.1646376892099</v>
      </c>
      <c r="K12" s="7"/>
      <c r="L12" s="16">
        <v>0.61</v>
      </c>
      <c r="M12" s="16">
        <v>0.61</v>
      </c>
      <c r="N12" s="16">
        <v>2.59</v>
      </c>
      <c r="P12" s="3">
        <f>$H$15</f>
        <v>4.5265868029069845</v>
      </c>
      <c r="Q12" s="4">
        <f>$N$15</f>
        <v>1.6400000000000001</v>
      </c>
    </row>
    <row r="13" spans="1:17" ht="15" x14ac:dyDescent="0.25">
      <c r="A13" s="7" t="s">
        <v>16</v>
      </c>
      <c r="B13" s="7"/>
      <c r="C13" s="15">
        <v>0.95209999999999995</v>
      </c>
      <c r="D13" s="15">
        <v>-1.8055999999999999</v>
      </c>
      <c r="E13" s="15">
        <v>-1.8800000000000001E-2</v>
      </c>
      <c r="F13" s="15">
        <v>-0.87229999999999996</v>
      </c>
      <c r="G13" s="15">
        <v>-0.87229999999999996</v>
      </c>
      <c r="H13" s="15">
        <v>4.3542625911587862</v>
      </c>
      <c r="I13" s="15"/>
      <c r="J13" s="15">
        <v>2618.3170560736867</v>
      </c>
      <c r="K13" s="7"/>
      <c r="L13" s="16">
        <v>0.33999999999999997</v>
      </c>
      <c r="M13" s="16">
        <v>0.33999999999999997</v>
      </c>
      <c r="N13" s="16">
        <v>1.4500000000000002</v>
      </c>
      <c r="P13" s="3">
        <f>$H$15</f>
        <v>4.5265868029069845</v>
      </c>
      <c r="Q13" s="4">
        <f>$N$15</f>
        <v>1.6400000000000001</v>
      </c>
    </row>
    <row r="14" spans="1:17" ht="15" x14ac:dyDescent="0.25">
      <c r="A14" s="7" t="s">
        <v>42</v>
      </c>
      <c r="B14" s="7"/>
      <c r="C14" s="15">
        <v>1.022881211144679</v>
      </c>
      <c r="D14" s="15">
        <v>-2.2512577633160364</v>
      </c>
      <c r="E14" s="15">
        <v>-1.5326436452276404E-2</v>
      </c>
      <c r="F14" s="15">
        <v>-1.2437029886236339</v>
      </c>
      <c r="G14" s="15">
        <v>-1.2437029886236339</v>
      </c>
      <c r="H14" s="15">
        <v>4.3578473155347908</v>
      </c>
      <c r="I14" s="15"/>
      <c r="J14" s="17" t="s">
        <v>44</v>
      </c>
      <c r="K14" s="7"/>
      <c r="L14" s="16">
        <v>0.42565697131908364</v>
      </c>
      <c r="M14" s="16">
        <v>0.42565697131908364</v>
      </c>
      <c r="N14" s="16">
        <v>1.9163761850578711</v>
      </c>
      <c r="P14" s="3">
        <f>$H$15</f>
        <v>4.5265868029069845</v>
      </c>
      <c r="Q14" s="4">
        <f>$N$15</f>
        <v>1.6400000000000001</v>
      </c>
    </row>
    <row r="15" spans="1:17" ht="15" x14ac:dyDescent="0.25">
      <c r="A15" s="13" t="s">
        <v>8</v>
      </c>
      <c r="B15" s="7"/>
      <c r="C15" s="15">
        <v>0.98580000000000001</v>
      </c>
      <c r="D15" s="15">
        <v>-1.8957000000000002</v>
      </c>
      <c r="E15" s="15">
        <v>-1.49E-2</v>
      </c>
      <c r="F15" s="15">
        <v>-0.92479999999999996</v>
      </c>
      <c r="G15" s="15">
        <v>-0.92479999999999996</v>
      </c>
      <c r="H15" s="15">
        <v>4.5265868029069845</v>
      </c>
      <c r="I15" s="15"/>
      <c r="J15" s="15">
        <v>2448.0224428100805</v>
      </c>
      <c r="K15" s="7"/>
      <c r="L15" s="16">
        <v>0.38</v>
      </c>
      <c r="M15" s="16">
        <v>0.38</v>
      </c>
      <c r="N15" s="16">
        <v>1.6400000000000001</v>
      </c>
    </row>
    <row r="16" spans="1:17" ht="15" x14ac:dyDescent="0.25">
      <c r="A16" s="7" t="s">
        <v>36</v>
      </c>
      <c r="B16" s="7"/>
      <c r="C16" s="15">
        <v>0.98293730727183748</v>
      </c>
      <c r="D16" s="15">
        <v>-1.8656312878936032</v>
      </c>
      <c r="E16" s="15">
        <v>-1.5035211830224413E-2</v>
      </c>
      <c r="F16" s="15">
        <v>-0.89772919245199012</v>
      </c>
      <c r="G16" s="15">
        <v>-0.89772919245199012</v>
      </c>
      <c r="H16" s="15">
        <v>4.5418379126345609</v>
      </c>
      <c r="I16" s="15"/>
      <c r="J16" s="15">
        <v>3960.9014055574585</v>
      </c>
      <c r="K16" s="7"/>
      <c r="L16" s="16">
        <v>0.38377817205267672</v>
      </c>
      <c r="M16" s="16">
        <v>0.38377817205267672</v>
      </c>
      <c r="N16" s="16">
        <v>1.6415031304218759</v>
      </c>
    </row>
    <row r="17" spans="1:14" ht="15" x14ac:dyDescent="0.25">
      <c r="A17" s="7"/>
      <c r="B17" s="7"/>
      <c r="C17" s="7"/>
      <c r="D17" s="7"/>
      <c r="E17" s="7"/>
      <c r="F17" s="7"/>
      <c r="G17" s="15"/>
      <c r="H17" s="15"/>
      <c r="I17" s="15"/>
      <c r="J17" s="15"/>
      <c r="K17" s="7"/>
      <c r="L17" s="16"/>
      <c r="M17" s="16"/>
      <c r="N17" s="16"/>
    </row>
    <row r="18" spans="1:14" ht="15" x14ac:dyDescent="0.25">
      <c r="A18" s="7" t="s">
        <v>43</v>
      </c>
      <c r="B18" s="7"/>
      <c r="C18" s="7"/>
      <c r="D18" s="7"/>
      <c r="E18" s="7"/>
      <c r="F18" s="7"/>
      <c r="G18" s="15"/>
      <c r="H18" s="15"/>
      <c r="I18" s="15"/>
      <c r="J18" s="15"/>
      <c r="K18" s="7"/>
      <c r="L18" s="16"/>
      <c r="M18" s="16"/>
      <c r="N18" s="16"/>
    </row>
    <row r="19" spans="1:14" ht="15" x14ac:dyDescent="0.25">
      <c r="A19" s="7" t="s">
        <v>45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7" t="s">
        <v>78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5" x14ac:dyDescent="0.25">
      <c r="A22" s="7" t="s">
        <v>34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9" spans="1:14" x14ac:dyDescent="0.2">
      <c r="A29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0"/>
  <sheetViews>
    <sheetView zoomScale="85" zoomScaleNormal="85" workbookViewId="0">
      <selection activeCell="A4" sqref="A4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3" width="8.85546875" style="1"/>
    <col min="14" max="14" width="10.42578125" style="1" customWidth="1"/>
    <col min="15" max="16384" width="8.85546875" style="1"/>
  </cols>
  <sheetData>
    <row r="1" spans="1:16" ht="21" x14ac:dyDescent="0.35">
      <c r="A1" s="34" t="s">
        <v>91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6" ht="21" x14ac:dyDescent="0.35">
      <c r="A2" s="34" t="s">
        <v>85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6" ht="15.75" x14ac:dyDescent="0.25">
      <c r="A3" s="2"/>
    </row>
    <row r="4" spans="1:16" ht="15" x14ac:dyDescent="0.25">
      <c r="A4" s="6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26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6" ht="15" x14ac:dyDescent="0.25">
      <c r="A7" s="7"/>
      <c r="B7" s="7"/>
      <c r="C7" s="7"/>
      <c r="D7" s="7"/>
      <c r="E7" s="7"/>
      <c r="F7" s="7"/>
      <c r="G7" s="7"/>
      <c r="H7" s="12" t="s">
        <v>84</v>
      </c>
      <c r="I7" s="12"/>
      <c r="J7" s="12"/>
      <c r="K7" s="12"/>
      <c r="L7" s="12"/>
      <c r="M7" s="12" t="s">
        <v>1</v>
      </c>
      <c r="N7" s="12" t="s">
        <v>2</v>
      </c>
    </row>
    <row r="8" spans="1:16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48</v>
      </c>
    </row>
    <row r="9" spans="1:16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6" ht="15" x14ac:dyDescent="0.25">
      <c r="A10" s="7" t="s">
        <v>14</v>
      </c>
      <c r="B10" s="7"/>
      <c r="C10" s="15">
        <v>1.0145999999999999</v>
      </c>
      <c r="D10" s="15">
        <v>-1.4500999999999999</v>
      </c>
      <c r="E10" s="15">
        <v>-2.2499999999999999E-2</v>
      </c>
      <c r="F10" s="15">
        <v>-0.45800000000000002</v>
      </c>
      <c r="G10" s="7"/>
      <c r="H10" s="15">
        <v>4.8</v>
      </c>
      <c r="I10" s="15">
        <v>4.3190999999999997</v>
      </c>
      <c r="J10" s="15">
        <v>6.77</v>
      </c>
      <c r="K10" s="18">
        <v>102.21</v>
      </c>
      <c r="L10" s="15">
        <v>3.5693999999999999</v>
      </c>
      <c r="M10" s="19">
        <v>0.21045949136458947</v>
      </c>
      <c r="N10" s="7">
        <v>2564</v>
      </c>
      <c r="P10" s="3">
        <f>F15</f>
        <v>-0.92479999999999996</v>
      </c>
    </row>
    <row r="11" spans="1:16" ht="15" x14ac:dyDescent="0.25">
      <c r="A11" s="7" t="s">
        <v>15</v>
      </c>
      <c r="B11" s="7"/>
      <c r="C11" s="15">
        <v>0.95250000000000001</v>
      </c>
      <c r="D11" s="15">
        <v>-2.2546999999999997</v>
      </c>
      <c r="E11" s="15">
        <v>-2.3999999999999994E-3</v>
      </c>
      <c r="F11" s="15">
        <v>-1.3046</v>
      </c>
      <c r="G11" s="7"/>
      <c r="H11" s="15">
        <v>5.84</v>
      </c>
      <c r="I11" s="15">
        <v>4.0899000000000001</v>
      </c>
      <c r="J11" s="15">
        <v>8.0299999999999994</v>
      </c>
      <c r="K11" s="18">
        <v>101.79</v>
      </c>
      <c r="L11" s="15">
        <v>3.6345000000000001</v>
      </c>
      <c r="M11" s="19">
        <v>0.40100869708580356</v>
      </c>
      <c r="N11" s="7">
        <v>5423</v>
      </c>
      <c r="P11" s="3">
        <f t="shared" ref="P11:P16" si="0">P10</f>
        <v>-0.92479999999999996</v>
      </c>
    </row>
    <row r="12" spans="1:16" ht="15" x14ac:dyDescent="0.25">
      <c r="A12" s="7" t="s">
        <v>17</v>
      </c>
      <c r="B12" s="7"/>
      <c r="C12" s="15">
        <v>1.0368999999999999</v>
      </c>
      <c r="D12" s="15">
        <v>-1.5390999999999999</v>
      </c>
      <c r="E12" s="15">
        <v>-3.1399999999999997E-2</v>
      </c>
      <c r="F12" s="15">
        <v>-0.53359999999999996</v>
      </c>
      <c r="G12" s="7"/>
      <c r="H12" s="15">
        <v>4.96</v>
      </c>
      <c r="I12" s="15">
        <v>4.4218999999999999</v>
      </c>
      <c r="J12" s="15">
        <v>7.15</v>
      </c>
      <c r="K12" s="18">
        <v>102.09</v>
      </c>
      <c r="L12" s="15">
        <v>3.6718999999999999</v>
      </c>
      <c r="M12" s="19">
        <v>0.17881799634469009</v>
      </c>
      <c r="N12" s="7">
        <v>3965</v>
      </c>
      <c r="P12" s="3">
        <f t="shared" si="0"/>
        <v>-0.92479999999999996</v>
      </c>
    </row>
    <row r="13" spans="1:16" ht="15" x14ac:dyDescent="0.25">
      <c r="A13" s="7" t="s">
        <v>16</v>
      </c>
      <c r="B13" s="7"/>
      <c r="C13" s="15">
        <v>0.95209999999999995</v>
      </c>
      <c r="D13" s="15">
        <v>-1.8055999999999999</v>
      </c>
      <c r="E13" s="15">
        <v>-1.8800000000000001E-2</v>
      </c>
      <c r="F13" s="15">
        <v>-0.87229999999999996</v>
      </c>
      <c r="G13" s="7"/>
      <c r="H13" s="15">
        <v>5.03</v>
      </c>
      <c r="I13" s="15">
        <v>4.0728999999999997</v>
      </c>
      <c r="J13" s="15">
        <v>7.01</v>
      </c>
      <c r="K13" s="18">
        <v>102.14</v>
      </c>
      <c r="L13" s="15">
        <v>3.4331</v>
      </c>
      <c r="M13" s="19">
        <v>0.1372644301592483</v>
      </c>
      <c r="N13" s="7">
        <v>2720</v>
      </c>
      <c r="P13" s="3">
        <f t="shared" si="0"/>
        <v>-0.92479999999999996</v>
      </c>
    </row>
    <row r="14" spans="1:16" ht="15" x14ac:dyDescent="0.25">
      <c r="A14" s="7" t="s">
        <v>79</v>
      </c>
      <c r="B14" s="7"/>
      <c r="C14" s="15">
        <v>1.022881211144679</v>
      </c>
      <c r="D14" s="15">
        <v>-2.2512577633160364</v>
      </c>
      <c r="E14" s="15">
        <v>-1.5326436452276404E-2</v>
      </c>
      <c r="F14" s="15">
        <v>-1.2437029886236339</v>
      </c>
      <c r="G14" s="7"/>
      <c r="H14" s="15">
        <v>5.5469139312367846</v>
      </c>
      <c r="I14" s="15">
        <v>4.3554856914422855</v>
      </c>
      <c r="J14" s="15">
        <v>8.499886845620102</v>
      </c>
      <c r="K14" s="18">
        <v>100.30035318305001</v>
      </c>
      <c r="L14" s="15">
        <v>3.9930223460051346</v>
      </c>
      <c r="M14" s="19">
        <v>7.2449385045668516E-2</v>
      </c>
      <c r="N14" s="7">
        <v>1313</v>
      </c>
      <c r="P14" s="3">
        <f t="shared" si="0"/>
        <v>-0.92479999999999996</v>
      </c>
    </row>
    <row r="15" spans="1:16" ht="15" x14ac:dyDescent="0.25">
      <c r="A15" s="13" t="s">
        <v>8</v>
      </c>
      <c r="B15" s="7"/>
      <c r="C15" s="15">
        <v>0.98580000000000001</v>
      </c>
      <c r="D15" s="15">
        <v>-1.8957000000000002</v>
      </c>
      <c r="E15" s="15">
        <v>-1.49E-2</v>
      </c>
      <c r="F15" s="15">
        <v>-0.92479999999999996</v>
      </c>
      <c r="G15" s="7"/>
      <c r="H15" s="15">
        <v>5.33</v>
      </c>
      <c r="I15" s="15">
        <v>4.2144000000000004</v>
      </c>
      <c r="J15" s="15">
        <v>7.5</v>
      </c>
      <c r="K15" s="18">
        <v>101.87</v>
      </c>
      <c r="L15" s="15">
        <v>3.6257999999999999</v>
      </c>
      <c r="M15" s="20">
        <v>0.99999999999999989</v>
      </c>
      <c r="N15" s="21">
        <v>15985</v>
      </c>
      <c r="P15" s="3">
        <f t="shared" si="0"/>
        <v>-0.92479999999999996</v>
      </c>
    </row>
    <row r="16" spans="1:16" ht="15" x14ac:dyDescent="0.25">
      <c r="A16" s="7" t="s">
        <v>36</v>
      </c>
      <c r="B16" s="7"/>
      <c r="C16" s="15">
        <v>0.98293730727183748</v>
      </c>
      <c r="D16" s="15">
        <v>-1.8656312878936032</v>
      </c>
      <c r="E16" s="15">
        <v>-1.5035211830224413E-2</v>
      </c>
      <c r="F16" s="15">
        <v>-0.89772919245199012</v>
      </c>
      <c r="G16" s="7"/>
      <c r="H16" s="15">
        <v>5.3145064168218026</v>
      </c>
      <c r="I16" s="15">
        <v>4.2033939626983878</v>
      </c>
      <c r="J16" s="15">
        <v>7.4235117872863023</v>
      </c>
      <c r="K16" s="18">
        <v>101.99492783118001</v>
      </c>
      <c r="L16" s="15">
        <v>3.5971347333505648</v>
      </c>
      <c r="M16" s="19">
        <v>0.92755061495433144</v>
      </c>
      <c r="N16" s="7">
        <v>14672</v>
      </c>
      <c r="P16" s="3">
        <f t="shared" si="0"/>
        <v>-0.92479999999999996</v>
      </c>
    </row>
    <row r="17" spans="1:14" ht="1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7" t="s">
        <v>43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30" spans="1:14" x14ac:dyDescent="0.2">
      <c r="A30" s="1" t="s">
        <v>25</v>
      </c>
    </row>
  </sheetData>
  <mergeCells count="2">
    <mergeCell ref="A1:N1"/>
    <mergeCell ref="A2:N2"/>
  </mergeCells>
  <pageMargins left="0.75" right="0.75" top="1" bottom="1" header="0.5" footer="0.5"/>
  <pageSetup scale="87"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1"/>
  <sheetViews>
    <sheetView zoomScale="85" workbookViewId="0">
      <selection activeCell="A4" sqref="A4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3" width="10.5703125" style="1" customWidth="1"/>
    <col min="4" max="4" width="10.85546875" style="1" customWidth="1"/>
    <col min="5" max="6" width="8.85546875" style="1"/>
    <col min="7" max="7" width="4.140625" style="1" customWidth="1"/>
    <col min="8" max="16384" width="8.85546875" style="1"/>
  </cols>
  <sheetData>
    <row r="1" spans="1:16" ht="21" x14ac:dyDescent="0.35">
      <c r="A1" s="34" t="s">
        <v>91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6" ht="21" x14ac:dyDescent="0.35">
      <c r="A2" s="34" t="s">
        <v>90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6" x14ac:dyDescent="0.2">
      <c r="A3"/>
    </row>
    <row r="4" spans="1:16" ht="15" x14ac:dyDescent="0.25">
      <c r="A4" s="6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6" ht="15" x14ac:dyDescent="0.25">
      <c r="A7" s="13" t="s">
        <v>23</v>
      </c>
      <c r="B7" s="7"/>
      <c r="C7" s="7"/>
      <c r="D7" s="7"/>
      <c r="E7" s="7"/>
      <c r="F7" s="7"/>
      <c r="G7" s="7"/>
      <c r="H7" s="12" t="s">
        <v>84</v>
      </c>
      <c r="I7" s="12"/>
      <c r="J7" s="12"/>
      <c r="K7" s="12"/>
      <c r="L7" s="12"/>
      <c r="M7" s="12" t="s">
        <v>1</v>
      </c>
      <c r="N7" s="12" t="s">
        <v>2</v>
      </c>
    </row>
    <row r="8" spans="1:16" ht="15.75" thickBot="1" x14ac:dyDescent="0.3">
      <c r="A8" s="13" t="s">
        <v>47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48</v>
      </c>
    </row>
    <row r="9" spans="1:16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</row>
    <row r="10" spans="1:16" ht="15" x14ac:dyDescent="0.25">
      <c r="A10" s="7" t="s">
        <v>21</v>
      </c>
      <c r="B10" s="7"/>
      <c r="C10" s="15">
        <v>0.98660000000000003</v>
      </c>
      <c r="D10" s="15">
        <v>-1.8280000000000001</v>
      </c>
      <c r="E10" s="15">
        <v>-1.6500000000000001E-2</v>
      </c>
      <c r="F10" s="15">
        <v>-0.8579</v>
      </c>
      <c r="G10" s="7"/>
      <c r="H10" s="15">
        <v>5.25</v>
      </c>
      <c r="I10" s="15">
        <v>4.2186000000000003</v>
      </c>
      <c r="J10" s="15">
        <v>7.4</v>
      </c>
      <c r="K10" s="18">
        <v>102.01</v>
      </c>
      <c r="L10" s="15">
        <v>3.5994999999999999</v>
      </c>
      <c r="M10" s="19">
        <v>0.95208971330308267</v>
      </c>
      <c r="N10" s="22">
        <v>15371</v>
      </c>
      <c r="P10" s="3">
        <f>$F$13</f>
        <v>-0.92479999999999996</v>
      </c>
    </row>
    <row r="11" spans="1:16" ht="15" x14ac:dyDescent="0.25">
      <c r="A11" s="7" t="s">
        <v>41</v>
      </c>
      <c r="B11" s="7"/>
      <c r="C11" s="15">
        <v>0.96840000000000004</v>
      </c>
      <c r="D11" s="15">
        <v>-3.1166999999999998</v>
      </c>
      <c r="E11" s="15">
        <v>1.6400000000000001E-2</v>
      </c>
      <c r="F11" s="15">
        <v>-2.1318999999999999</v>
      </c>
      <c r="G11" s="7"/>
      <c r="H11" s="15">
        <v>6.98</v>
      </c>
      <c r="I11" s="15">
        <v>4.1315</v>
      </c>
      <c r="J11" s="15">
        <v>9.6199999999999992</v>
      </c>
      <c r="K11" s="18">
        <v>99.1</v>
      </c>
      <c r="L11" s="15">
        <v>4.1444000000000001</v>
      </c>
      <c r="M11" s="19">
        <v>4.770788728758403E-2</v>
      </c>
      <c r="N11" s="7">
        <v>612</v>
      </c>
      <c r="P11" s="3">
        <f>$F$13</f>
        <v>-0.92479999999999996</v>
      </c>
    </row>
    <row r="12" spans="1:16" ht="15" x14ac:dyDescent="0.25">
      <c r="A12" s="7" t="s">
        <v>22</v>
      </c>
      <c r="B12" s="7"/>
      <c r="C12" s="15">
        <v>1.0414000000000001</v>
      </c>
      <c r="D12" s="15">
        <v>-3.4255999999999998</v>
      </c>
      <c r="E12" s="15">
        <v>2.01E-2</v>
      </c>
      <c r="F12" s="15">
        <v>-2.3641000000000001</v>
      </c>
      <c r="G12" s="7"/>
      <c r="H12" s="15">
        <v>6.53</v>
      </c>
      <c r="I12" s="15">
        <v>4.1116999999999999</v>
      </c>
      <c r="J12" s="15">
        <v>8.4499999999999993</v>
      </c>
      <c r="K12" s="23">
        <v>90.49</v>
      </c>
      <c r="L12" s="15">
        <v>5.1615000000000002</v>
      </c>
      <c r="M12" s="19">
        <v>2.0239940933326693E-4</v>
      </c>
      <c r="N12" s="22">
        <v>2</v>
      </c>
      <c r="P12" s="3">
        <f>$F$13</f>
        <v>-0.92479999999999996</v>
      </c>
    </row>
    <row r="13" spans="1:16" ht="15" x14ac:dyDescent="0.25">
      <c r="A13" s="13" t="s">
        <v>8</v>
      </c>
      <c r="B13" s="7"/>
      <c r="C13" s="15">
        <v>0.98580000000000001</v>
      </c>
      <c r="D13" s="15">
        <v>-1.8957000000000002</v>
      </c>
      <c r="E13" s="15">
        <v>-1.49E-2</v>
      </c>
      <c r="F13" s="15">
        <v>-0.92479999999999996</v>
      </c>
      <c r="G13" s="7"/>
      <c r="H13" s="15">
        <v>5.33</v>
      </c>
      <c r="I13" s="15">
        <v>4.2144000000000004</v>
      </c>
      <c r="J13" s="15">
        <v>7.5</v>
      </c>
      <c r="K13" s="18">
        <v>101.87</v>
      </c>
      <c r="L13" s="15">
        <v>3.6257999999999999</v>
      </c>
      <c r="M13" s="19">
        <v>1</v>
      </c>
      <c r="N13" s="7">
        <v>15985</v>
      </c>
      <c r="P13" s="5"/>
    </row>
    <row r="14" spans="1:16" ht="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6" ht="15" x14ac:dyDescent="0.25">
      <c r="A15" s="35" t="s">
        <v>40</v>
      </c>
      <c r="B15" s="36"/>
      <c r="C15" s="36"/>
      <c r="D15" s="24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6" ht="15" x14ac:dyDescent="0.25">
      <c r="A16" s="25"/>
      <c r="B16" s="26"/>
      <c r="C16" s="37" t="s">
        <v>46</v>
      </c>
      <c r="D16" s="38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5" x14ac:dyDescent="0.25">
      <c r="A17" s="25"/>
      <c r="B17" s="26"/>
      <c r="C17" s="26" t="s">
        <v>37</v>
      </c>
      <c r="D17" s="27" t="s">
        <v>38</v>
      </c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25" t="str">
        <f>A10</f>
        <v>Investment-grade</v>
      </c>
      <c r="B18" s="26"/>
      <c r="C18" s="33" t="s">
        <v>39</v>
      </c>
      <c r="D18" s="29">
        <v>0.7</v>
      </c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5" x14ac:dyDescent="0.25">
      <c r="A19" s="25" t="str">
        <f>A11</f>
        <v>Crossover</v>
      </c>
      <c r="B19" s="26"/>
      <c r="C19" s="28">
        <v>0.70099999999999996</v>
      </c>
      <c r="D19" s="29">
        <v>0.85</v>
      </c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30" t="str">
        <f>A12</f>
        <v>High-yield</v>
      </c>
      <c r="B20" s="9"/>
      <c r="C20" s="31">
        <v>0.85099999999999998</v>
      </c>
      <c r="D20" s="32" t="s">
        <v>39</v>
      </c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31" spans="1:14" x14ac:dyDescent="0.2">
      <c r="A31" s="1" t="s">
        <v>25</v>
      </c>
    </row>
  </sheetData>
  <mergeCells count="4">
    <mergeCell ref="A1:N1"/>
    <mergeCell ref="A15:C15"/>
    <mergeCell ref="C16:D16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4"/>
  <sheetViews>
    <sheetView zoomScale="85" workbookViewId="0">
      <selection activeCell="A4" sqref="A4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8" ht="21" x14ac:dyDescent="0.35">
      <c r="A1" s="34" t="s">
        <v>91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8" ht="21" x14ac:dyDescent="0.35">
      <c r="A2" s="34" t="s">
        <v>86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8" ht="15.75" x14ac:dyDescent="0.25">
      <c r="A3" s="2"/>
    </row>
    <row r="4" spans="1:18" ht="15" x14ac:dyDescent="0.25">
      <c r="A4" s="6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8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8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8" ht="15" x14ac:dyDescent="0.25">
      <c r="A7" s="7"/>
      <c r="B7" s="7"/>
      <c r="C7" s="7"/>
      <c r="D7" s="7"/>
      <c r="E7" s="7"/>
      <c r="F7" s="7"/>
      <c r="G7" s="7"/>
      <c r="H7" s="12" t="s">
        <v>84</v>
      </c>
      <c r="I7" s="12"/>
      <c r="J7" s="12"/>
      <c r="K7" s="12"/>
      <c r="L7" s="12"/>
      <c r="M7" s="12" t="s">
        <v>1</v>
      </c>
      <c r="N7" s="12" t="s">
        <v>2</v>
      </c>
    </row>
    <row r="8" spans="1:18" ht="15.75" thickBot="1" x14ac:dyDescent="0.3">
      <c r="A8" s="13" t="s">
        <v>19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48</v>
      </c>
    </row>
    <row r="9" spans="1:18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  <c r="Q9" s="5"/>
      <c r="R9" s="5"/>
    </row>
    <row r="10" spans="1:18" ht="15" x14ac:dyDescent="0.25">
      <c r="A10" s="7" t="s">
        <v>81</v>
      </c>
      <c r="B10" s="7"/>
      <c r="C10" s="15">
        <v>0.79990000000000006</v>
      </c>
      <c r="D10" s="15">
        <v>-2.0121000000000002</v>
      </c>
      <c r="E10" s="15">
        <v>5.3000000000000009E-3</v>
      </c>
      <c r="F10" s="15">
        <v>-1.2069000000000001</v>
      </c>
      <c r="G10" s="7"/>
      <c r="H10" s="15">
        <v>5.28</v>
      </c>
      <c r="I10" s="15">
        <v>3.2970999999999999</v>
      </c>
      <c r="J10" s="15">
        <v>6.91</v>
      </c>
      <c r="K10" s="18">
        <v>97.74</v>
      </c>
      <c r="L10" s="15">
        <v>3.5941999999999998</v>
      </c>
      <c r="M10" s="19">
        <v>0.1281223878806356</v>
      </c>
      <c r="N10" s="7">
        <v>1335</v>
      </c>
      <c r="P10" s="5" t="str">
        <f>RIGHT(A10,4)</f>
        <v>3.5%</v>
      </c>
      <c r="Q10" s="3">
        <f>$F$20</f>
        <v>-0.92479999999999996</v>
      </c>
      <c r="R10" s="5"/>
    </row>
    <row r="11" spans="1:18" ht="15" x14ac:dyDescent="0.25">
      <c r="A11" s="7" t="s">
        <v>82</v>
      </c>
      <c r="B11" s="7"/>
      <c r="C11" s="15">
        <v>0.89790000000000003</v>
      </c>
      <c r="D11" s="15">
        <v>-1.8958999999999999</v>
      </c>
      <c r="E11" s="15">
        <v>-2E-3</v>
      </c>
      <c r="F11" s="15">
        <v>-1</v>
      </c>
      <c r="G11" s="7"/>
      <c r="H11" s="15">
        <v>5.35</v>
      </c>
      <c r="I11" s="15">
        <v>3.7913000000000001</v>
      </c>
      <c r="J11" s="15">
        <v>7.07</v>
      </c>
      <c r="K11" s="18">
        <v>100.36</v>
      </c>
      <c r="L11" s="15">
        <v>3.6158999999999999</v>
      </c>
      <c r="M11" s="19">
        <v>0.32623045980058202</v>
      </c>
      <c r="N11" s="7">
        <v>3712</v>
      </c>
      <c r="P11" s="5" t="str">
        <f t="shared" ref="P11:P18" si="0">RIGHT(A11,4)</f>
        <v>4.0%</v>
      </c>
      <c r="Q11" s="3">
        <f t="shared" ref="Q11:Q19" si="1">$F$20</f>
        <v>-0.92479999999999996</v>
      </c>
      <c r="R11" s="5"/>
    </row>
    <row r="12" spans="1:18" ht="15" x14ac:dyDescent="0.25">
      <c r="A12" s="7" t="s">
        <v>49</v>
      </c>
      <c r="B12" s="7"/>
      <c r="C12" s="15">
        <v>0.98129999999999995</v>
      </c>
      <c r="D12" s="15">
        <v>-2.2315</v>
      </c>
      <c r="E12" s="15">
        <v>-5.4000000000000003E-3</v>
      </c>
      <c r="F12" s="15">
        <v>-1.2556</v>
      </c>
      <c r="G12" s="7"/>
      <c r="H12" s="15">
        <v>5.98</v>
      </c>
      <c r="I12" s="15">
        <v>4.2480000000000002</v>
      </c>
      <c r="J12" s="15">
        <v>8.6300000000000008</v>
      </c>
      <c r="K12" s="18">
        <v>102.61</v>
      </c>
      <c r="L12" s="15">
        <v>3.7073</v>
      </c>
      <c r="M12" s="19">
        <v>0.30991359023957299</v>
      </c>
      <c r="N12" s="7">
        <v>3891</v>
      </c>
      <c r="P12" s="5" t="str">
        <f t="shared" si="0"/>
        <v>4.5%</v>
      </c>
      <c r="Q12" s="3">
        <f t="shared" si="1"/>
        <v>-0.92479999999999996</v>
      </c>
      <c r="R12" s="5"/>
    </row>
    <row r="13" spans="1:18" ht="15" x14ac:dyDescent="0.25">
      <c r="A13" s="7" t="s">
        <v>50</v>
      </c>
      <c r="B13" s="7"/>
      <c r="C13" s="15">
        <v>1.0851999999999999</v>
      </c>
      <c r="D13" s="15">
        <v>-1.8604000000000001</v>
      </c>
      <c r="E13" s="15">
        <v>-1.6999999999999998E-2</v>
      </c>
      <c r="F13" s="15">
        <v>-0.79220000000000002</v>
      </c>
      <c r="G13" s="7"/>
      <c r="H13" s="15">
        <v>5.48</v>
      </c>
      <c r="I13" s="15">
        <v>4.7275</v>
      </c>
      <c r="J13" s="15">
        <v>8.15</v>
      </c>
      <c r="K13" s="18">
        <v>104.92</v>
      </c>
      <c r="L13" s="15">
        <v>3.6823999999999999</v>
      </c>
      <c r="M13" s="19">
        <v>0.12995916657554041</v>
      </c>
      <c r="N13" s="7">
        <v>1966</v>
      </c>
      <c r="P13" s="5" t="str">
        <f t="shared" si="0"/>
        <v>5.0%</v>
      </c>
      <c r="Q13" s="3">
        <f t="shared" si="1"/>
        <v>-0.92479999999999996</v>
      </c>
      <c r="R13" s="5"/>
    </row>
    <row r="14" spans="1:18" ht="15" x14ac:dyDescent="0.25">
      <c r="A14" s="7" t="s">
        <v>51</v>
      </c>
      <c r="B14" s="7"/>
      <c r="C14" s="15">
        <v>1.2222</v>
      </c>
      <c r="D14" s="15">
        <v>-0.78019999999999989</v>
      </c>
      <c r="E14" s="15">
        <v>-4.9599999999999998E-2</v>
      </c>
      <c r="F14" s="15">
        <v>0.39240000000000003</v>
      </c>
      <c r="G14" s="7"/>
      <c r="H14" s="15">
        <v>3.73</v>
      </c>
      <c r="I14" s="15">
        <v>5.2374999999999998</v>
      </c>
      <c r="J14" s="15">
        <v>5.91</v>
      </c>
      <c r="K14" s="18">
        <v>105.49</v>
      </c>
      <c r="L14" s="15">
        <v>3.4424999999999999</v>
      </c>
      <c r="M14" s="19">
        <v>4.0263410400047744E-2</v>
      </c>
      <c r="N14" s="7">
        <v>1030</v>
      </c>
      <c r="P14" s="5" t="str">
        <f t="shared" si="0"/>
        <v>5.5%</v>
      </c>
      <c r="Q14" s="3">
        <f t="shared" si="1"/>
        <v>-0.92479999999999996</v>
      </c>
      <c r="R14" s="5"/>
    </row>
    <row r="15" spans="1:18" ht="15" x14ac:dyDescent="0.25">
      <c r="A15" s="7" t="s">
        <v>52</v>
      </c>
      <c r="B15" s="7"/>
      <c r="C15" s="15">
        <v>1.3396999999999999</v>
      </c>
      <c r="D15" s="15">
        <v>-0.65289999999999992</v>
      </c>
      <c r="E15" s="15">
        <v>-9.5699999999999993E-2</v>
      </c>
      <c r="F15" s="15">
        <v>0.59109999999999996</v>
      </c>
      <c r="G15" s="7"/>
      <c r="H15" s="15">
        <v>3.06</v>
      </c>
      <c r="I15" s="15">
        <v>5.7465999999999999</v>
      </c>
      <c r="J15" s="15">
        <v>5.21</v>
      </c>
      <c r="K15" s="18">
        <v>105.82</v>
      </c>
      <c r="L15" s="15">
        <v>3.3776999999999999</v>
      </c>
      <c r="M15" s="19">
        <v>3.1346836790040154E-2</v>
      </c>
      <c r="N15" s="7">
        <v>1334</v>
      </c>
      <c r="P15" s="5" t="str">
        <f t="shared" si="0"/>
        <v>6.0%</v>
      </c>
      <c r="Q15" s="3">
        <f t="shared" si="1"/>
        <v>-0.92479999999999996</v>
      </c>
      <c r="R15" s="5"/>
    </row>
    <row r="16" spans="1:18" ht="15" x14ac:dyDescent="0.25">
      <c r="A16" s="7" t="s">
        <v>53</v>
      </c>
      <c r="B16" s="7"/>
      <c r="C16" s="15">
        <v>1.4399</v>
      </c>
      <c r="D16" s="15">
        <v>-0.59999999999999987</v>
      </c>
      <c r="E16" s="15">
        <v>-0.15160000000000001</v>
      </c>
      <c r="F16" s="15">
        <v>0.68830000000000002</v>
      </c>
      <c r="G16" s="7"/>
      <c r="H16" s="15">
        <v>3.1</v>
      </c>
      <c r="I16" s="15">
        <v>6.2432999999999996</v>
      </c>
      <c r="J16" s="15">
        <v>5.48</v>
      </c>
      <c r="K16" s="18">
        <v>107.11</v>
      </c>
      <c r="L16" s="15">
        <v>3.3731</v>
      </c>
      <c r="M16" s="19">
        <v>1.6913308298702013E-2</v>
      </c>
      <c r="N16" s="7">
        <v>1034</v>
      </c>
      <c r="P16" s="5" t="str">
        <f t="shared" si="0"/>
        <v>6.5%</v>
      </c>
      <c r="Q16" s="3">
        <f t="shared" si="1"/>
        <v>-0.92479999999999996</v>
      </c>
      <c r="R16" s="5"/>
    </row>
    <row r="17" spans="1:18" ht="15" x14ac:dyDescent="0.25">
      <c r="A17" s="7" t="s">
        <v>54</v>
      </c>
      <c r="B17" s="7"/>
      <c r="C17" s="15">
        <v>1.5548999999999999</v>
      </c>
      <c r="D17" s="15">
        <v>-0.70229999999999992</v>
      </c>
      <c r="E17" s="15">
        <v>-0.19009999999999999</v>
      </c>
      <c r="F17" s="15">
        <v>0.66249999999999998</v>
      </c>
      <c r="G17" s="7"/>
      <c r="H17" s="15">
        <v>3.12</v>
      </c>
      <c r="I17" s="15">
        <v>6.7122999999999999</v>
      </c>
      <c r="J17" s="15">
        <v>5.51</v>
      </c>
      <c r="K17" s="18">
        <v>107.66</v>
      </c>
      <c r="L17" s="15">
        <v>3.3677999999999999</v>
      </c>
      <c r="M17" s="19">
        <v>5.4734426146661585E-3</v>
      </c>
      <c r="N17" s="7">
        <v>370</v>
      </c>
      <c r="P17" s="5" t="str">
        <f t="shared" si="0"/>
        <v>7.0%</v>
      </c>
      <c r="Q17" s="3">
        <f t="shared" si="1"/>
        <v>-0.92479999999999996</v>
      </c>
      <c r="R17" s="5"/>
    </row>
    <row r="18" spans="1:18" ht="15" x14ac:dyDescent="0.25">
      <c r="A18" s="7" t="s">
        <v>55</v>
      </c>
      <c r="B18" s="7"/>
      <c r="C18" s="15">
        <v>1.665</v>
      </c>
      <c r="D18" s="15">
        <v>-0.47250000000000003</v>
      </c>
      <c r="E18" s="15">
        <v>-0.21960000000000002</v>
      </c>
      <c r="F18" s="15">
        <v>0.97289999999999999</v>
      </c>
      <c r="G18" s="7"/>
      <c r="H18" s="15">
        <v>2.95</v>
      </c>
      <c r="I18" s="15">
        <v>7.2595999999999998</v>
      </c>
      <c r="J18" s="15">
        <v>5.39</v>
      </c>
      <c r="K18" s="18">
        <v>108.04</v>
      </c>
      <c r="L18" s="15">
        <v>3.2728000000000002</v>
      </c>
      <c r="M18" s="19">
        <v>5.0010048270717738E-3</v>
      </c>
      <c r="N18" s="7">
        <v>350</v>
      </c>
      <c r="P18" s="5" t="str">
        <f t="shared" si="0"/>
        <v>7.5%</v>
      </c>
      <c r="Q18" s="3">
        <f t="shared" si="1"/>
        <v>-0.92479999999999996</v>
      </c>
      <c r="R18" s="5"/>
    </row>
    <row r="19" spans="1:18" ht="15" x14ac:dyDescent="0.25">
      <c r="A19" s="7" t="s">
        <v>83</v>
      </c>
      <c r="B19" s="7"/>
      <c r="C19" s="15">
        <v>1.8648</v>
      </c>
      <c r="D19" s="15">
        <v>-0.76019999999999999</v>
      </c>
      <c r="E19" s="15">
        <v>-0.25600000000000001</v>
      </c>
      <c r="F19" s="15">
        <v>0.84860000000000002</v>
      </c>
      <c r="G19" s="7"/>
      <c r="H19" s="15">
        <v>2.06</v>
      </c>
      <c r="I19" s="15">
        <v>8.0558999999999994</v>
      </c>
      <c r="J19" s="15">
        <v>3.82</v>
      </c>
      <c r="K19" s="18">
        <v>106.84</v>
      </c>
      <c r="L19" s="15">
        <v>3.2225000000000001</v>
      </c>
      <c r="M19" s="19">
        <v>6.7763925731410962E-3</v>
      </c>
      <c r="N19" s="7">
        <v>963</v>
      </c>
      <c r="P19" s="5" t="str">
        <f>"&gt;"&amp;P18</f>
        <v>&gt;7.5%</v>
      </c>
      <c r="Q19" s="3">
        <f t="shared" si="1"/>
        <v>-0.92479999999999996</v>
      </c>
      <c r="R19" s="5"/>
    </row>
    <row r="20" spans="1:18" ht="15" x14ac:dyDescent="0.25">
      <c r="A20" s="13" t="s">
        <v>8</v>
      </c>
      <c r="B20" s="7"/>
      <c r="C20" s="15">
        <v>0.98580000000000001</v>
      </c>
      <c r="D20" s="15">
        <v>-1.8957000000000002</v>
      </c>
      <c r="E20" s="15">
        <v>-1.49E-2</v>
      </c>
      <c r="F20" s="15">
        <v>-0.92479999999999996</v>
      </c>
      <c r="G20" s="7"/>
      <c r="H20" s="15">
        <v>5.33</v>
      </c>
      <c r="I20" s="15">
        <v>4.2144000000000004</v>
      </c>
      <c r="J20" s="15">
        <v>7.5</v>
      </c>
      <c r="K20" s="18">
        <v>101.87</v>
      </c>
      <c r="L20" s="15">
        <v>3.6257999999999999</v>
      </c>
      <c r="M20" s="19">
        <v>1</v>
      </c>
      <c r="N20" s="7">
        <v>15985</v>
      </c>
      <c r="P20" s="5"/>
      <c r="Q20" s="5"/>
      <c r="R20" s="5"/>
    </row>
    <row r="24" spans="1:18" x14ac:dyDescent="0.2">
      <c r="A24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"/>
  <sheetViews>
    <sheetView zoomScale="85" workbookViewId="0">
      <selection activeCell="A4" sqref="A4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4" t="s">
        <v>91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84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24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48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56</v>
      </c>
      <c r="B10" s="7"/>
      <c r="C10" s="15">
        <v>1.1351</v>
      </c>
      <c r="D10" s="15">
        <v>-0.60829999999999995</v>
      </c>
      <c r="E10" s="15">
        <v>-2.9200000000000004E-2</v>
      </c>
      <c r="F10" s="15">
        <v>0.49759999999999999</v>
      </c>
      <c r="G10" s="7"/>
      <c r="H10" s="15">
        <v>1.02</v>
      </c>
      <c r="I10" s="15">
        <v>4.6452</v>
      </c>
      <c r="J10" s="15">
        <v>1.0900000000000001</v>
      </c>
      <c r="K10" s="18">
        <v>101.32</v>
      </c>
      <c r="L10" s="15">
        <v>3.2277999999999998</v>
      </c>
      <c r="M10" s="19">
        <v>0.11223314690894944</v>
      </c>
      <c r="N10" s="7">
        <v>2503</v>
      </c>
      <c r="P10" s="5">
        <v>2</v>
      </c>
      <c r="Q10" s="3">
        <f>$F$21</f>
        <v>-0.92479999999999996</v>
      </c>
    </row>
    <row r="11" spans="1:17" ht="15" x14ac:dyDescent="0.25">
      <c r="A11" s="7" t="s">
        <v>57</v>
      </c>
      <c r="B11" s="7"/>
      <c r="C11" s="15">
        <v>1.0044999999999999</v>
      </c>
      <c r="D11" s="15">
        <v>-1.0118</v>
      </c>
      <c r="E11" s="15">
        <v>-2.6499999999999999E-2</v>
      </c>
      <c r="F11" s="15">
        <v>-3.3799999999999997E-2</v>
      </c>
      <c r="G11" s="7"/>
      <c r="H11" s="15">
        <v>2.73</v>
      </c>
      <c r="I11" s="15">
        <v>4.2252000000000001</v>
      </c>
      <c r="J11" s="15">
        <v>3.06</v>
      </c>
      <c r="K11" s="18">
        <v>102.25</v>
      </c>
      <c r="L11" s="15">
        <v>3.3733</v>
      </c>
      <c r="M11" s="19">
        <v>0.14613158415454366</v>
      </c>
      <c r="N11" s="7">
        <v>2612</v>
      </c>
      <c r="P11" s="5">
        <v>4</v>
      </c>
      <c r="Q11" s="3">
        <f t="shared" ref="Q11:Q20" si="0">$F$21</f>
        <v>-0.92479999999999996</v>
      </c>
    </row>
    <row r="12" spans="1:17" ht="15" x14ac:dyDescent="0.25">
      <c r="A12" s="7" t="s">
        <v>58</v>
      </c>
      <c r="B12" s="7"/>
      <c r="C12" s="15">
        <v>0.97030000000000005</v>
      </c>
      <c r="D12" s="15">
        <v>-1.3931</v>
      </c>
      <c r="E12" s="15">
        <v>-2.12E-2</v>
      </c>
      <c r="F12" s="15">
        <v>-0.44400000000000001</v>
      </c>
      <c r="G12" s="7"/>
      <c r="H12" s="15">
        <v>4.28</v>
      </c>
      <c r="I12" s="15">
        <v>4.1296999999999997</v>
      </c>
      <c r="J12" s="15">
        <v>5.03</v>
      </c>
      <c r="K12" s="18">
        <v>102.46</v>
      </c>
      <c r="L12" s="15">
        <v>3.4933999999999998</v>
      </c>
      <c r="M12" s="19">
        <v>0.18982535343289525</v>
      </c>
      <c r="N12" s="7">
        <v>2990</v>
      </c>
      <c r="P12" s="5">
        <v>6</v>
      </c>
      <c r="Q12" s="3">
        <f t="shared" si="0"/>
        <v>-0.92479999999999996</v>
      </c>
    </row>
    <row r="13" spans="1:17" ht="15" x14ac:dyDescent="0.25">
      <c r="A13" s="7" t="s">
        <v>59</v>
      </c>
      <c r="B13" s="7"/>
      <c r="C13" s="15">
        <v>0.94210000000000005</v>
      </c>
      <c r="D13" s="15">
        <v>-1.8063</v>
      </c>
      <c r="E13" s="15">
        <v>-9.6000000000000009E-3</v>
      </c>
      <c r="F13" s="15">
        <v>-0.87380000000000002</v>
      </c>
      <c r="G13" s="7"/>
      <c r="H13" s="15">
        <v>5.67</v>
      </c>
      <c r="I13" s="15">
        <v>4.0351999999999997</v>
      </c>
      <c r="J13" s="15">
        <v>6.93</v>
      </c>
      <c r="K13" s="18">
        <v>101.55</v>
      </c>
      <c r="L13" s="15">
        <v>3.6909000000000001</v>
      </c>
      <c r="M13" s="19">
        <v>0.18115558720588232</v>
      </c>
      <c r="N13" s="7">
        <v>2399</v>
      </c>
      <c r="P13" s="5">
        <v>8</v>
      </c>
      <c r="Q13" s="3">
        <f t="shared" si="0"/>
        <v>-0.92479999999999996</v>
      </c>
    </row>
    <row r="14" spans="1:17" ht="15" x14ac:dyDescent="0.25">
      <c r="A14" s="7" t="s">
        <v>60</v>
      </c>
      <c r="B14" s="7"/>
      <c r="C14" s="15">
        <v>0.95909999999999995</v>
      </c>
      <c r="D14" s="15">
        <v>-2.5921999999999996</v>
      </c>
      <c r="E14" s="15">
        <v>-5.0000000000000044E-4</v>
      </c>
      <c r="F14" s="15">
        <v>-1.6335999999999999</v>
      </c>
      <c r="G14" s="7"/>
      <c r="H14" s="15">
        <v>7.02</v>
      </c>
      <c r="I14" s="15">
        <v>4.1593</v>
      </c>
      <c r="J14" s="15">
        <v>8.98</v>
      </c>
      <c r="K14" s="18">
        <v>101.79</v>
      </c>
      <c r="L14" s="15">
        <v>3.8193999999999999</v>
      </c>
      <c r="M14" s="19">
        <v>0.16638832314749005</v>
      </c>
      <c r="N14" s="7">
        <v>1995</v>
      </c>
      <c r="P14" s="5">
        <v>10</v>
      </c>
      <c r="Q14" s="3">
        <f t="shared" si="0"/>
        <v>-0.92479999999999996</v>
      </c>
    </row>
    <row r="15" spans="1:17" ht="15" x14ac:dyDescent="0.25">
      <c r="A15" s="7" t="s">
        <v>61</v>
      </c>
      <c r="B15" s="7"/>
      <c r="C15" s="15">
        <v>0.96020000000000005</v>
      </c>
      <c r="D15" s="15">
        <v>-2.4737</v>
      </c>
      <c r="E15" s="15">
        <v>-1.7499999999999998E-2</v>
      </c>
      <c r="F15" s="15">
        <v>-1.5309999999999999</v>
      </c>
      <c r="G15" s="7"/>
      <c r="H15" s="15">
        <v>7.48</v>
      </c>
      <c r="I15" s="15">
        <v>4.2</v>
      </c>
      <c r="J15" s="15">
        <v>11.02</v>
      </c>
      <c r="K15" s="18">
        <v>102.15</v>
      </c>
      <c r="L15" s="15">
        <v>3.7900999999999998</v>
      </c>
      <c r="M15" s="19">
        <v>5.4028927933548049E-2</v>
      </c>
      <c r="N15" s="7">
        <v>923</v>
      </c>
      <c r="P15" s="5">
        <v>12</v>
      </c>
      <c r="Q15" s="3">
        <f t="shared" si="0"/>
        <v>-0.92479999999999996</v>
      </c>
    </row>
    <row r="16" spans="1:17" ht="15" x14ac:dyDescent="0.25">
      <c r="A16" s="7" t="s">
        <v>62</v>
      </c>
      <c r="B16" s="7"/>
      <c r="C16" s="15">
        <v>0.98719999999999997</v>
      </c>
      <c r="D16" s="15">
        <v>-2.8944000000000001</v>
      </c>
      <c r="E16" s="15">
        <v>-1.6999999999999998E-2</v>
      </c>
      <c r="F16" s="15">
        <v>-1.9241999999999999</v>
      </c>
      <c r="G16" s="7"/>
      <c r="H16" s="15">
        <v>8.2200000000000006</v>
      </c>
      <c r="I16" s="15">
        <v>4.3651</v>
      </c>
      <c r="J16" s="15">
        <v>13.06</v>
      </c>
      <c r="K16" s="18">
        <v>103.69</v>
      </c>
      <c r="L16" s="15">
        <v>3.8509000000000002</v>
      </c>
      <c r="M16" s="19">
        <v>4.1124047776632415E-2</v>
      </c>
      <c r="N16" s="7">
        <v>728</v>
      </c>
      <c r="P16" s="5">
        <v>14</v>
      </c>
      <c r="Q16" s="3">
        <f t="shared" si="0"/>
        <v>-0.92479999999999996</v>
      </c>
    </row>
    <row r="17" spans="1:17" ht="15" x14ac:dyDescent="0.25">
      <c r="A17" s="7" t="s">
        <v>63</v>
      </c>
      <c r="B17" s="7"/>
      <c r="C17" s="15">
        <v>0.94589999999999996</v>
      </c>
      <c r="D17" s="15">
        <v>-3.3903999999999996</v>
      </c>
      <c r="E17" s="15">
        <v>-8.4999999999999971E-3</v>
      </c>
      <c r="F17" s="15">
        <v>-2.4529999999999998</v>
      </c>
      <c r="G17" s="7"/>
      <c r="H17" s="15">
        <v>8.7899999999999991</v>
      </c>
      <c r="I17" s="15">
        <v>4.1230000000000002</v>
      </c>
      <c r="J17" s="15">
        <v>14.86</v>
      </c>
      <c r="K17" s="18">
        <v>100.45</v>
      </c>
      <c r="L17" s="15">
        <v>3.9468000000000001</v>
      </c>
      <c r="M17" s="19">
        <v>3.4881992888344801E-2</v>
      </c>
      <c r="N17" s="7">
        <v>657</v>
      </c>
      <c r="P17" s="5">
        <v>16</v>
      </c>
      <c r="Q17" s="3">
        <f t="shared" si="0"/>
        <v>-0.92479999999999996</v>
      </c>
    </row>
    <row r="18" spans="1:17" ht="15" x14ac:dyDescent="0.25">
      <c r="A18" s="7" t="s">
        <v>64</v>
      </c>
      <c r="B18" s="7"/>
      <c r="C18" s="15">
        <v>0.98019999999999996</v>
      </c>
      <c r="D18" s="15">
        <v>-3.2923999999999998</v>
      </c>
      <c r="E18" s="15">
        <v>-1.7299999999999999E-2</v>
      </c>
      <c r="F18" s="15">
        <v>-2.3294999999999999</v>
      </c>
      <c r="G18" s="7"/>
      <c r="H18" s="15">
        <v>9</v>
      </c>
      <c r="I18" s="15">
        <v>4.3327999999999998</v>
      </c>
      <c r="J18" s="15">
        <v>16.97</v>
      </c>
      <c r="K18" s="18">
        <v>101.9</v>
      </c>
      <c r="L18" s="15">
        <v>3.9792000000000001</v>
      </c>
      <c r="M18" s="19">
        <v>2.3441357588951675E-2</v>
      </c>
      <c r="N18" s="7">
        <v>423</v>
      </c>
      <c r="P18" s="5">
        <v>18</v>
      </c>
      <c r="Q18" s="3">
        <f t="shared" si="0"/>
        <v>-0.92479999999999996</v>
      </c>
    </row>
    <row r="19" spans="1:17" ht="15" x14ac:dyDescent="0.25">
      <c r="A19" s="7" t="s">
        <v>65</v>
      </c>
      <c r="B19" s="7"/>
      <c r="C19" s="15">
        <v>0.96089999999999998</v>
      </c>
      <c r="D19" s="15">
        <v>-4.0117999999999991</v>
      </c>
      <c r="E19" s="15">
        <v>8.9999999999999802E-4</v>
      </c>
      <c r="F19" s="15">
        <v>-3.05</v>
      </c>
      <c r="G19" s="7"/>
      <c r="H19" s="15">
        <v>9.9499999999999993</v>
      </c>
      <c r="I19" s="15">
        <v>4.25</v>
      </c>
      <c r="J19" s="15">
        <v>18.899999999999999</v>
      </c>
      <c r="K19" s="18">
        <v>101.12</v>
      </c>
      <c r="L19" s="15">
        <v>4.0590000000000002</v>
      </c>
      <c r="M19" s="19">
        <v>2.0160737607997435E-2</v>
      </c>
      <c r="N19" s="7">
        <v>355</v>
      </c>
      <c r="P19" s="5">
        <v>20</v>
      </c>
      <c r="Q19" s="3">
        <f t="shared" si="0"/>
        <v>-0.92479999999999996</v>
      </c>
    </row>
    <row r="20" spans="1:17" ht="15" x14ac:dyDescent="0.25">
      <c r="A20" s="7" t="s">
        <v>66</v>
      </c>
      <c r="B20" s="7"/>
      <c r="C20" s="15">
        <v>0.96789999999999998</v>
      </c>
      <c r="D20" s="15">
        <v>-4.3116000000000003</v>
      </c>
      <c r="E20" s="15">
        <v>4.5000000000000005E-3</v>
      </c>
      <c r="F20" s="15">
        <v>-3.3391999999999999</v>
      </c>
      <c r="G20" s="7"/>
      <c r="H20" s="15">
        <v>11.4</v>
      </c>
      <c r="I20" s="15">
        <v>4.2819000000000003</v>
      </c>
      <c r="J20" s="15">
        <v>26.15</v>
      </c>
      <c r="K20" s="18">
        <v>100</v>
      </c>
      <c r="L20" s="15">
        <v>4.1590999999999996</v>
      </c>
      <c r="M20" s="19">
        <v>3.0628941354764846E-2</v>
      </c>
      <c r="N20" s="7">
        <v>400</v>
      </c>
      <c r="P20" s="5" t="str">
        <f>"&gt;20"</f>
        <v>&gt;20</v>
      </c>
      <c r="Q20" s="3">
        <f t="shared" si="0"/>
        <v>-0.92479999999999996</v>
      </c>
    </row>
    <row r="21" spans="1:17" ht="15" x14ac:dyDescent="0.25">
      <c r="A21" s="13" t="s">
        <v>8</v>
      </c>
      <c r="B21" s="7"/>
      <c r="C21" s="15">
        <v>0.98580000000000001</v>
      </c>
      <c r="D21" s="15">
        <v>-1.8957000000000002</v>
      </c>
      <c r="E21" s="15">
        <v>-1.49E-2</v>
      </c>
      <c r="F21" s="15">
        <v>-0.92479999999999996</v>
      </c>
      <c r="G21" s="7"/>
      <c r="H21" s="15">
        <v>5.33</v>
      </c>
      <c r="I21" s="15">
        <v>4.2144000000000004</v>
      </c>
      <c r="J21" s="15">
        <v>7.5</v>
      </c>
      <c r="K21" s="18">
        <v>101.87</v>
      </c>
      <c r="L21" s="15">
        <v>3.6257999999999999</v>
      </c>
      <c r="M21" s="19">
        <v>1</v>
      </c>
      <c r="N21" s="7">
        <v>15985</v>
      </c>
    </row>
    <row r="31" spans="1:17" x14ac:dyDescent="0.2">
      <c r="A31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5"/>
  <sheetViews>
    <sheetView zoomScale="85" workbookViewId="0">
      <selection activeCell="A4" sqref="A4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4" t="s">
        <v>91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84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18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48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67</v>
      </c>
      <c r="B10" s="7"/>
      <c r="C10" s="15">
        <v>1.1813</v>
      </c>
      <c r="D10" s="15">
        <v>-0.52479999999999993</v>
      </c>
      <c r="E10" s="15">
        <v>-4.7E-2</v>
      </c>
      <c r="F10" s="15">
        <v>0.60950000000000004</v>
      </c>
      <c r="G10" s="7"/>
      <c r="H10" s="15">
        <v>0.53</v>
      </c>
      <c r="I10" s="15">
        <v>4.8529</v>
      </c>
      <c r="J10" s="15">
        <v>0.56999999999999995</v>
      </c>
      <c r="K10" s="18">
        <v>100.88</v>
      </c>
      <c r="L10" s="15">
        <v>3.1831</v>
      </c>
      <c r="M10" s="19">
        <v>4.7449628302614996E-2</v>
      </c>
      <c r="N10" s="7">
        <v>1515</v>
      </c>
      <c r="P10" s="5">
        <v>1</v>
      </c>
      <c r="Q10" s="3">
        <f>$F$21</f>
        <v>-0.92479999999999996</v>
      </c>
    </row>
    <row r="11" spans="1:17" ht="15" x14ac:dyDescent="0.25">
      <c r="A11" s="7" t="s">
        <v>68</v>
      </c>
      <c r="B11" s="7"/>
      <c r="C11" s="15">
        <v>1.1213</v>
      </c>
      <c r="D11" s="15">
        <v>-0.70450000000000002</v>
      </c>
      <c r="E11" s="15">
        <v>-3.9799999999999995E-2</v>
      </c>
      <c r="F11" s="15">
        <v>0.377</v>
      </c>
      <c r="G11" s="7"/>
      <c r="H11" s="15">
        <v>1.4</v>
      </c>
      <c r="I11" s="15">
        <v>4.5949</v>
      </c>
      <c r="J11" s="15">
        <v>1.59</v>
      </c>
      <c r="K11" s="18">
        <v>101.84</v>
      </c>
      <c r="L11" s="15">
        <v>3.2513999999999998</v>
      </c>
      <c r="M11" s="19">
        <v>7.1560707771339452E-2</v>
      </c>
      <c r="N11" s="7">
        <v>1759</v>
      </c>
      <c r="P11" s="5">
        <v>2</v>
      </c>
      <c r="Q11" s="3">
        <f t="shared" ref="Q11:Q20" si="0">$F$21</f>
        <v>-0.92479999999999996</v>
      </c>
    </row>
    <row r="12" spans="1:17" ht="15" x14ac:dyDescent="0.25">
      <c r="A12" s="7" t="s">
        <v>69</v>
      </c>
      <c r="B12" s="7"/>
      <c r="C12" s="15">
        <v>1.0122</v>
      </c>
      <c r="D12" s="15">
        <v>-0.9194</v>
      </c>
      <c r="E12" s="15">
        <v>-4.4499999999999998E-2</v>
      </c>
      <c r="F12" s="15">
        <v>4.8300000000000003E-2</v>
      </c>
      <c r="G12" s="7"/>
      <c r="H12" s="15">
        <v>2.46</v>
      </c>
      <c r="I12" s="15">
        <v>4.2220000000000004</v>
      </c>
      <c r="J12" s="15">
        <v>2.92</v>
      </c>
      <c r="K12" s="18">
        <v>102.08</v>
      </c>
      <c r="L12" s="15">
        <v>3.3582000000000001</v>
      </c>
      <c r="M12" s="19">
        <v>9.0027073321451323E-2</v>
      </c>
      <c r="N12" s="22">
        <v>2043</v>
      </c>
      <c r="P12" s="5">
        <v>3</v>
      </c>
      <c r="Q12" s="3">
        <f t="shared" si="0"/>
        <v>-0.92479999999999996</v>
      </c>
    </row>
    <row r="13" spans="1:17" ht="15" x14ac:dyDescent="0.25">
      <c r="A13" s="7" t="s">
        <v>70</v>
      </c>
      <c r="B13" s="7"/>
      <c r="C13" s="15">
        <v>1.0262</v>
      </c>
      <c r="D13" s="15">
        <v>-1.1657999999999999</v>
      </c>
      <c r="E13" s="15">
        <v>-3.0299999999999997E-2</v>
      </c>
      <c r="F13" s="15">
        <v>-0.1699</v>
      </c>
      <c r="G13" s="7"/>
      <c r="H13" s="15">
        <v>3.42</v>
      </c>
      <c r="I13" s="15">
        <v>4.3815</v>
      </c>
      <c r="J13" s="15">
        <v>4.1399999999999997</v>
      </c>
      <c r="K13" s="18">
        <v>103.23</v>
      </c>
      <c r="L13" s="15">
        <v>3.4089</v>
      </c>
      <c r="M13" s="19">
        <v>0.10496104228468507</v>
      </c>
      <c r="N13" s="22">
        <v>1842</v>
      </c>
      <c r="P13" s="5">
        <v>4</v>
      </c>
      <c r="Q13" s="3">
        <f t="shared" si="0"/>
        <v>-0.92479999999999996</v>
      </c>
    </row>
    <row r="14" spans="1:17" ht="15" x14ac:dyDescent="0.25">
      <c r="A14" s="7" t="s">
        <v>71</v>
      </c>
      <c r="B14" s="7"/>
      <c r="C14" s="15">
        <v>0.96260000000000001</v>
      </c>
      <c r="D14" s="15">
        <v>-1.3803000000000001</v>
      </c>
      <c r="E14" s="15">
        <v>-1.8200000000000001E-2</v>
      </c>
      <c r="F14" s="15">
        <v>-0.43590000000000001</v>
      </c>
      <c r="G14" s="7"/>
      <c r="H14" s="15">
        <v>4.42</v>
      </c>
      <c r="I14" s="15">
        <v>4.1147</v>
      </c>
      <c r="J14" s="15">
        <v>5.43</v>
      </c>
      <c r="K14" s="18">
        <v>102.51</v>
      </c>
      <c r="L14" s="15">
        <v>3.5076999999999998</v>
      </c>
      <c r="M14" s="19">
        <v>0.13042108313543907</v>
      </c>
      <c r="N14" s="7">
        <v>1892</v>
      </c>
      <c r="P14" s="5">
        <v>5</v>
      </c>
      <c r="Q14" s="3">
        <f t="shared" si="0"/>
        <v>-0.92479999999999996</v>
      </c>
    </row>
    <row r="15" spans="1:17" ht="15" x14ac:dyDescent="0.25">
      <c r="A15" s="7" t="s">
        <v>72</v>
      </c>
      <c r="B15" s="7"/>
      <c r="C15" s="15">
        <v>0.93969999999999998</v>
      </c>
      <c r="D15" s="15">
        <v>-1.7497</v>
      </c>
      <c r="E15" s="15">
        <v>-9.1999999999999981E-3</v>
      </c>
      <c r="F15" s="15">
        <v>-0.81920000000000004</v>
      </c>
      <c r="G15" s="7"/>
      <c r="H15" s="15">
        <v>5.42</v>
      </c>
      <c r="I15" s="15">
        <v>4.0037000000000003</v>
      </c>
      <c r="J15" s="15">
        <v>6.87</v>
      </c>
      <c r="K15" s="18">
        <v>101.65</v>
      </c>
      <c r="L15" s="15">
        <v>3.6579000000000002</v>
      </c>
      <c r="M15" s="19">
        <v>0.13996610012431507</v>
      </c>
      <c r="N15" s="7">
        <v>1811</v>
      </c>
      <c r="P15" s="5">
        <v>6</v>
      </c>
      <c r="Q15" s="3">
        <f t="shared" si="0"/>
        <v>-0.92479999999999996</v>
      </c>
    </row>
    <row r="16" spans="1:17" ht="15" x14ac:dyDescent="0.25">
      <c r="A16" s="7" t="s">
        <v>73</v>
      </c>
      <c r="B16" s="7"/>
      <c r="C16" s="15">
        <v>0.96099999999999997</v>
      </c>
      <c r="D16" s="15">
        <v>-2.1623000000000001</v>
      </c>
      <c r="E16" s="15">
        <v>-6.0000000000000001E-3</v>
      </c>
      <c r="F16" s="15">
        <v>-1.2073</v>
      </c>
      <c r="G16" s="7"/>
      <c r="H16" s="15">
        <v>6.37</v>
      </c>
      <c r="I16" s="15">
        <v>4.1822999999999997</v>
      </c>
      <c r="J16" s="15">
        <v>8.41</v>
      </c>
      <c r="K16" s="18">
        <v>102.48</v>
      </c>
      <c r="L16" s="15">
        <v>3.7696000000000001</v>
      </c>
      <c r="M16" s="19">
        <v>0.12638310397829888</v>
      </c>
      <c r="N16" s="7">
        <v>1620</v>
      </c>
      <c r="P16" s="5">
        <v>7</v>
      </c>
      <c r="Q16" s="3">
        <f t="shared" si="0"/>
        <v>-0.92479999999999996</v>
      </c>
    </row>
    <row r="17" spans="1:17" ht="15" x14ac:dyDescent="0.25">
      <c r="A17" s="7" t="s">
        <v>74</v>
      </c>
      <c r="B17" s="7"/>
      <c r="C17" s="15">
        <v>0.95879999999999999</v>
      </c>
      <c r="D17" s="15">
        <v>-2.6379000000000001</v>
      </c>
      <c r="E17" s="15">
        <v>1.4999999999999996E-3</v>
      </c>
      <c r="F17" s="15">
        <v>-1.6776</v>
      </c>
      <c r="G17" s="7"/>
      <c r="H17" s="15">
        <v>7.28</v>
      </c>
      <c r="I17" s="15">
        <v>4.1737000000000002</v>
      </c>
      <c r="J17" s="15">
        <v>10.23</v>
      </c>
      <c r="K17" s="18">
        <v>102.11</v>
      </c>
      <c r="L17" s="15">
        <v>3.8451</v>
      </c>
      <c r="M17" s="19">
        <v>0.11457664898996514</v>
      </c>
      <c r="N17" s="7">
        <v>1365</v>
      </c>
      <c r="P17" s="5">
        <v>8</v>
      </c>
      <c r="Q17" s="3">
        <f t="shared" si="0"/>
        <v>-0.92479999999999996</v>
      </c>
    </row>
    <row r="18" spans="1:17" ht="15" x14ac:dyDescent="0.25">
      <c r="A18" s="7" t="s">
        <v>75</v>
      </c>
      <c r="B18" s="7"/>
      <c r="C18" s="15">
        <v>0.91549999999999998</v>
      </c>
      <c r="D18" s="15">
        <v>-3.1237999999999997</v>
      </c>
      <c r="E18" s="15">
        <v>5.9999999999999984E-4</v>
      </c>
      <c r="F18" s="15">
        <v>-2.2077</v>
      </c>
      <c r="G18" s="7"/>
      <c r="H18" s="15">
        <v>8.17</v>
      </c>
      <c r="I18" s="15">
        <v>3.9630000000000001</v>
      </c>
      <c r="J18" s="15">
        <v>12.13</v>
      </c>
      <c r="K18" s="18">
        <v>100.37</v>
      </c>
      <c r="L18" s="15">
        <v>3.8849</v>
      </c>
      <c r="M18" s="19">
        <v>7.5415787600526155E-2</v>
      </c>
      <c r="N18" s="7">
        <v>896</v>
      </c>
      <c r="P18" s="5">
        <v>9</v>
      </c>
      <c r="Q18" s="3">
        <f t="shared" si="0"/>
        <v>-0.92479999999999996</v>
      </c>
    </row>
    <row r="19" spans="1:17" ht="15" x14ac:dyDescent="0.25">
      <c r="A19" s="7" t="s">
        <v>76</v>
      </c>
      <c r="B19" s="7"/>
      <c r="C19" s="15">
        <v>0.93940000000000001</v>
      </c>
      <c r="D19" s="15">
        <v>-3.4438</v>
      </c>
      <c r="E19" s="15">
        <v>3.3999999999999968E-3</v>
      </c>
      <c r="F19" s="15">
        <v>-2.5009999999999999</v>
      </c>
      <c r="G19" s="7"/>
      <c r="H19" s="15">
        <v>9.11</v>
      </c>
      <c r="I19" s="15">
        <v>4.1173000000000002</v>
      </c>
      <c r="J19" s="15">
        <v>14.87</v>
      </c>
      <c r="K19" s="18">
        <v>101.24</v>
      </c>
      <c r="L19" s="15">
        <v>3.9445999999999999</v>
      </c>
      <c r="M19" s="19">
        <v>3.6473723554389763E-2</v>
      </c>
      <c r="N19" s="7">
        <v>504</v>
      </c>
      <c r="P19" s="5">
        <v>10</v>
      </c>
      <c r="Q19" s="3">
        <f t="shared" si="0"/>
        <v>-0.92479999999999996</v>
      </c>
    </row>
    <row r="20" spans="1:17" ht="15" x14ac:dyDescent="0.25">
      <c r="A20" s="7" t="s">
        <v>77</v>
      </c>
      <c r="B20" s="7"/>
      <c r="C20" s="15">
        <v>0.94630000000000003</v>
      </c>
      <c r="D20" s="15">
        <v>-4.4771000000000001</v>
      </c>
      <c r="E20" s="15">
        <v>1.7000000000000001E-2</v>
      </c>
      <c r="F20" s="15">
        <v>-3.5137999999999998</v>
      </c>
      <c r="G20" s="7"/>
      <c r="H20" s="15">
        <v>11.18</v>
      </c>
      <c r="I20" s="15">
        <v>4.1821999999999999</v>
      </c>
      <c r="J20" s="15">
        <v>20.77</v>
      </c>
      <c r="K20" s="18">
        <v>99.86</v>
      </c>
      <c r="L20" s="15">
        <v>4.1212999999999997</v>
      </c>
      <c r="M20" s="19">
        <v>6.2765100936975057E-2</v>
      </c>
      <c r="N20" s="7">
        <v>738</v>
      </c>
      <c r="P20" s="5" t="str">
        <f>"&gt;10"</f>
        <v>&gt;10</v>
      </c>
      <c r="Q20" s="3">
        <f t="shared" si="0"/>
        <v>-0.92479999999999996</v>
      </c>
    </row>
    <row r="21" spans="1:17" ht="15" x14ac:dyDescent="0.25">
      <c r="A21" s="13" t="s">
        <v>8</v>
      </c>
      <c r="B21" s="7"/>
      <c r="C21" s="15">
        <v>0.98580000000000001</v>
      </c>
      <c r="D21" s="15">
        <v>-1.8957000000000002</v>
      </c>
      <c r="E21" s="15">
        <v>-1.49E-2</v>
      </c>
      <c r="F21" s="15">
        <v>-0.92479999999999996</v>
      </c>
      <c r="G21" s="7"/>
      <c r="H21" s="15">
        <v>5.33</v>
      </c>
      <c r="I21" s="15">
        <v>4.2144000000000004</v>
      </c>
      <c r="J21" s="15">
        <v>7.5</v>
      </c>
      <c r="K21" s="18">
        <v>101.87</v>
      </c>
      <c r="L21" s="15">
        <v>3.6257999999999999</v>
      </c>
      <c r="M21" s="19">
        <v>1</v>
      </c>
      <c r="N21" s="7">
        <v>15985</v>
      </c>
    </row>
    <row r="25" spans="1:17" x14ac:dyDescent="0.2">
      <c r="I25"/>
      <c r="J25"/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0"/>
  <sheetViews>
    <sheetView tabSelected="1" zoomScale="85" workbookViewId="0">
      <selection activeCell="A4" sqref="A4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4" t="s">
        <v>91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84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80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48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12" t="s">
        <v>92</v>
      </c>
      <c r="B10" s="7"/>
      <c r="C10" s="15">
        <v>1.7928999999999999</v>
      </c>
      <c r="D10" s="15">
        <v>-0.68199999999999994</v>
      </c>
      <c r="E10" s="15">
        <v>-0.28120000000000001</v>
      </c>
      <c r="F10" s="15">
        <v>0.82969999999999999</v>
      </c>
      <c r="G10" s="7"/>
      <c r="H10" s="15">
        <v>2.27</v>
      </c>
      <c r="I10" s="15">
        <v>7.7629999999999999</v>
      </c>
      <c r="J10" s="15">
        <v>4.3899999999999997</v>
      </c>
      <c r="K10" s="18">
        <v>107.11</v>
      </c>
      <c r="L10" s="15">
        <v>3.2111999999999998</v>
      </c>
      <c r="M10" s="19">
        <v>7.9931756343743325E-3</v>
      </c>
      <c r="N10" s="7">
        <v>1157</v>
      </c>
      <c r="P10" s="5">
        <v>2</v>
      </c>
      <c r="Q10" s="3">
        <f>$F$30</f>
        <v>-0.92479999999999996</v>
      </c>
    </row>
    <row r="11" spans="1:17" ht="15" x14ac:dyDescent="0.25">
      <c r="A11" s="12">
        <v>2002</v>
      </c>
      <c r="B11" s="7"/>
      <c r="C11" s="15">
        <v>1.5362</v>
      </c>
      <c r="D11" s="15">
        <v>-0.5665</v>
      </c>
      <c r="E11" s="15">
        <v>-0.18779999999999999</v>
      </c>
      <c r="F11" s="15">
        <v>0.78190000000000004</v>
      </c>
      <c r="G11" s="7"/>
      <c r="H11" s="15">
        <v>3.03</v>
      </c>
      <c r="I11" s="15">
        <v>6.6798999999999999</v>
      </c>
      <c r="J11" s="15">
        <v>5.67</v>
      </c>
      <c r="K11" s="18">
        <v>107.42</v>
      </c>
      <c r="L11" s="15">
        <v>3.2623000000000002</v>
      </c>
      <c r="M11" s="19">
        <v>4.6774398761413984E-3</v>
      </c>
      <c r="N11" s="7">
        <v>301</v>
      </c>
      <c r="P11" s="5">
        <v>4</v>
      </c>
      <c r="Q11" s="3">
        <f t="shared" ref="Q11:Q29" si="0">$F$30</f>
        <v>-0.92479999999999996</v>
      </c>
    </row>
    <row r="12" spans="1:17" ht="15" x14ac:dyDescent="0.25">
      <c r="A12" s="12">
        <v>2003</v>
      </c>
      <c r="B12" s="7"/>
      <c r="C12" s="15">
        <v>1.3625</v>
      </c>
      <c r="D12" s="15">
        <v>-0.67090000000000005</v>
      </c>
      <c r="E12" s="15">
        <v>-0.23530000000000001</v>
      </c>
      <c r="F12" s="15">
        <v>0.45629999999999998</v>
      </c>
      <c r="G12" s="7"/>
      <c r="H12" s="15">
        <v>2.82</v>
      </c>
      <c r="I12" s="15">
        <v>5.9303999999999997</v>
      </c>
      <c r="J12" s="15">
        <v>4.9800000000000004</v>
      </c>
      <c r="K12" s="18">
        <v>106.77</v>
      </c>
      <c r="L12" s="15">
        <v>3.2454999999999998</v>
      </c>
      <c r="M12" s="19">
        <v>4.2095017465694981E-3</v>
      </c>
      <c r="N12" s="7">
        <v>400</v>
      </c>
      <c r="P12" s="5">
        <v>6</v>
      </c>
      <c r="Q12" s="3">
        <f t="shared" si="0"/>
        <v>-0.92479999999999996</v>
      </c>
    </row>
    <row r="13" spans="1:17" ht="15" x14ac:dyDescent="0.25">
      <c r="A13" s="12">
        <v>2004</v>
      </c>
      <c r="B13" s="7"/>
      <c r="C13" s="15">
        <v>1.3643000000000001</v>
      </c>
      <c r="D13" s="15">
        <v>-0.88770000000000016</v>
      </c>
      <c r="E13" s="15">
        <v>-0.22349999999999998</v>
      </c>
      <c r="F13" s="15">
        <v>0.25309999999999999</v>
      </c>
      <c r="G13" s="7"/>
      <c r="H13" s="15">
        <v>3.18</v>
      </c>
      <c r="I13" s="15">
        <v>6.0597000000000003</v>
      </c>
      <c r="J13" s="15">
        <v>5.54</v>
      </c>
      <c r="K13" s="18">
        <v>108.38</v>
      </c>
      <c r="L13" s="15">
        <v>3.3077000000000001</v>
      </c>
      <c r="M13" s="19">
        <v>4.3582864608381405E-3</v>
      </c>
      <c r="N13" s="7">
        <v>341</v>
      </c>
      <c r="P13" s="5">
        <v>8</v>
      </c>
      <c r="Q13" s="3">
        <f t="shared" si="0"/>
        <v>-0.92479999999999996</v>
      </c>
    </row>
    <row r="14" spans="1:17" ht="15" x14ac:dyDescent="0.25">
      <c r="A14" s="12">
        <v>2005</v>
      </c>
      <c r="B14" s="7"/>
      <c r="C14" s="15">
        <v>1.3148</v>
      </c>
      <c r="D14" s="15">
        <v>-0.63359999999999994</v>
      </c>
      <c r="E14" s="15">
        <v>-0.1492</v>
      </c>
      <c r="F14" s="15">
        <v>0.53200000000000003</v>
      </c>
      <c r="G14" s="7"/>
      <c r="H14" s="15">
        <v>2.77</v>
      </c>
      <c r="I14" s="15">
        <v>5.6402000000000001</v>
      </c>
      <c r="J14" s="15">
        <v>4.82</v>
      </c>
      <c r="K14" s="18">
        <v>106</v>
      </c>
      <c r="L14" s="15">
        <v>3.2824</v>
      </c>
      <c r="M14" s="19">
        <v>9.6840093937479027E-3</v>
      </c>
      <c r="N14" s="7">
        <v>841</v>
      </c>
      <c r="P14" s="5">
        <v>10</v>
      </c>
      <c r="Q14" s="3">
        <f t="shared" si="0"/>
        <v>-0.92479999999999996</v>
      </c>
    </row>
    <row r="15" spans="1:17" ht="15" x14ac:dyDescent="0.25">
      <c r="A15" s="12">
        <v>2006</v>
      </c>
      <c r="B15" s="7"/>
      <c r="C15" s="15">
        <v>1.4077999999999999</v>
      </c>
      <c r="D15" s="15">
        <v>-0.5784999999999999</v>
      </c>
      <c r="E15" s="15">
        <v>-0.14300000000000002</v>
      </c>
      <c r="F15" s="15">
        <v>0.68630000000000002</v>
      </c>
      <c r="G15" s="7"/>
      <c r="H15" s="15">
        <v>3.09</v>
      </c>
      <c r="I15" s="15">
        <v>6.1066000000000003</v>
      </c>
      <c r="J15" s="15">
        <v>5.44</v>
      </c>
      <c r="K15" s="18">
        <v>106.95</v>
      </c>
      <c r="L15" s="15">
        <v>3.3957000000000002</v>
      </c>
      <c r="M15" s="19">
        <v>7.5339551991102866E-3</v>
      </c>
      <c r="N15" s="7">
        <v>557</v>
      </c>
      <c r="P15" s="5">
        <v>12</v>
      </c>
      <c r="Q15" s="3">
        <f t="shared" si="0"/>
        <v>-0.92479999999999996</v>
      </c>
    </row>
    <row r="16" spans="1:17" ht="15" x14ac:dyDescent="0.25">
      <c r="A16" s="12">
        <v>2007</v>
      </c>
      <c r="B16" s="7"/>
      <c r="C16" s="15">
        <v>1.4239999999999999</v>
      </c>
      <c r="D16" s="15">
        <v>-0.47409999999999997</v>
      </c>
      <c r="E16" s="15">
        <v>-0.1421</v>
      </c>
      <c r="F16" s="15">
        <v>0.80779999999999996</v>
      </c>
      <c r="G16" s="7"/>
      <c r="H16" s="15">
        <v>4.03</v>
      </c>
      <c r="I16" s="15">
        <v>6.2154999999999996</v>
      </c>
      <c r="J16" s="15">
        <v>7.87</v>
      </c>
      <c r="K16" s="18">
        <v>107.86</v>
      </c>
      <c r="L16" s="15">
        <v>3.4912000000000001</v>
      </c>
      <c r="M16" s="19">
        <v>5.0105965222946034E-3</v>
      </c>
      <c r="N16" s="7">
        <v>288</v>
      </c>
      <c r="P16" s="5">
        <v>14</v>
      </c>
      <c r="Q16" s="3">
        <f t="shared" si="0"/>
        <v>-0.92479999999999996</v>
      </c>
    </row>
    <row r="17" spans="1:17" ht="15" x14ac:dyDescent="0.25">
      <c r="A17" s="12">
        <v>2008</v>
      </c>
      <c r="B17" s="7"/>
      <c r="C17" s="15">
        <v>1.5057</v>
      </c>
      <c r="D17" s="15">
        <v>-0.65720000000000001</v>
      </c>
      <c r="E17" s="15">
        <v>-0.15490000000000001</v>
      </c>
      <c r="F17" s="15">
        <v>0.69359999999999999</v>
      </c>
      <c r="G17" s="7"/>
      <c r="H17" s="15">
        <v>2.71</v>
      </c>
      <c r="I17" s="15">
        <v>6.5288000000000004</v>
      </c>
      <c r="J17" s="15">
        <v>4.47</v>
      </c>
      <c r="K17" s="18">
        <v>106.85</v>
      </c>
      <c r="L17" s="15">
        <v>3.3372999999999999</v>
      </c>
      <c r="M17" s="19">
        <v>1.2603311725187534E-3</v>
      </c>
      <c r="N17" s="7">
        <v>54</v>
      </c>
      <c r="P17" s="5">
        <v>16</v>
      </c>
      <c r="Q17" s="3">
        <f t="shared" si="0"/>
        <v>-0.92479999999999996</v>
      </c>
    </row>
    <row r="18" spans="1:17" ht="15" x14ac:dyDescent="0.25">
      <c r="A18" s="12">
        <v>2009</v>
      </c>
      <c r="B18" s="7"/>
      <c r="C18" s="15">
        <v>1.7218</v>
      </c>
      <c r="D18" s="15">
        <v>-0.65490000000000004</v>
      </c>
      <c r="E18" s="15">
        <v>-0.17469999999999999</v>
      </c>
      <c r="F18" s="15">
        <v>0.89219999999999999</v>
      </c>
      <c r="G18" s="7"/>
      <c r="H18" s="15">
        <v>2.74</v>
      </c>
      <c r="I18" s="15">
        <v>7.5060000000000002</v>
      </c>
      <c r="J18" s="15">
        <v>4.4400000000000004</v>
      </c>
      <c r="K18" s="18">
        <v>107.64</v>
      </c>
      <c r="L18" s="15">
        <v>3.3264</v>
      </c>
      <c r="M18" s="19">
        <v>2.2846191369265607E-3</v>
      </c>
      <c r="N18" s="7">
        <v>29</v>
      </c>
      <c r="P18" s="5">
        <v>18</v>
      </c>
      <c r="Q18" s="3">
        <f t="shared" si="0"/>
        <v>-0.92479999999999996</v>
      </c>
    </row>
    <row r="19" spans="1:17" ht="15" x14ac:dyDescent="0.25">
      <c r="A19" s="12">
        <v>2010</v>
      </c>
      <c r="B19" s="7"/>
      <c r="C19" s="15">
        <v>1.31</v>
      </c>
      <c r="D19" s="15">
        <v>-0.61080000000000001</v>
      </c>
      <c r="E19" s="15">
        <v>-5.1400000000000001E-2</v>
      </c>
      <c r="F19" s="15">
        <v>0.64780000000000004</v>
      </c>
      <c r="G19" s="7"/>
      <c r="H19" s="15">
        <v>1.3</v>
      </c>
      <c r="I19" s="15">
        <v>5.3467000000000002</v>
      </c>
      <c r="J19" s="15">
        <v>1.98</v>
      </c>
      <c r="K19" s="18">
        <v>102.34</v>
      </c>
      <c r="L19" s="15">
        <v>3.1922000000000001</v>
      </c>
      <c r="M19" s="19">
        <v>1.5433649453891673E-2</v>
      </c>
      <c r="N19" s="7">
        <v>342</v>
      </c>
      <c r="P19" s="5">
        <v>20</v>
      </c>
      <c r="Q19" s="3">
        <f t="shared" si="0"/>
        <v>-0.92479999999999996</v>
      </c>
    </row>
    <row r="20" spans="1:17" ht="15" x14ac:dyDescent="0.25">
      <c r="A20" s="12">
        <v>2011</v>
      </c>
      <c r="B20" s="7"/>
      <c r="C20" s="15">
        <v>1.1975</v>
      </c>
      <c r="D20" s="15">
        <v>-0.71730000000000005</v>
      </c>
      <c r="E20" s="15">
        <v>-3.78E-2</v>
      </c>
      <c r="F20" s="15">
        <v>0.44240000000000002</v>
      </c>
      <c r="G20" s="7"/>
      <c r="H20" s="15">
        <v>2.31</v>
      </c>
      <c r="I20" s="15">
        <v>5.0509000000000004</v>
      </c>
      <c r="J20" s="15">
        <v>3.18</v>
      </c>
      <c r="K20" s="18">
        <v>103.7</v>
      </c>
      <c r="L20" s="15">
        <v>3.2671000000000001</v>
      </c>
      <c r="M20" s="19">
        <v>4.5093043147527524E-2</v>
      </c>
      <c r="N20" s="7">
        <v>803</v>
      </c>
      <c r="P20" s="5" t="str">
        <f>"&gt;20"</f>
        <v>&gt;20</v>
      </c>
      <c r="Q20" s="3">
        <f t="shared" si="0"/>
        <v>-0.92479999999999996</v>
      </c>
    </row>
    <row r="21" spans="1:17" ht="15" x14ac:dyDescent="0.25">
      <c r="A21" s="12">
        <v>2012</v>
      </c>
      <c r="B21" s="7"/>
      <c r="C21" s="15">
        <v>1.0183</v>
      </c>
      <c r="D21" s="15">
        <v>-0.9817999999999999</v>
      </c>
      <c r="E21" s="15">
        <v>-3.9E-2</v>
      </c>
      <c r="F21" s="15">
        <v>-2.5000000000000001E-3</v>
      </c>
      <c r="G21" s="7"/>
      <c r="H21" s="15">
        <v>3.17</v>
      </c>
      <c r="I21" s="15">
        <v>4.3122999999999996</v>
      </c>
      <c r="J21" s="15">
        <v>4.55</v>
      </c>
      <c r="K21" s="18">
        <v>102.86</v>
      </c>
      <c r="L21" s="15">
        <v>3.3635999999999999</v>
      </c>
      <c r="M21" s="19">
        <v>4.4472570850077046E-2</v>
      </c>
      <c r="N21" s="7">
        <v>843</v>
      </c>
      <c r="P21" s="5"/>
      <c r="Q21" s="3">
        <f t="shared" si="0"/>
        <v>-0.92479999999999996</v>
      </c>
    </row>
    <row r="22" spans="1:17" ht="15" x14ac:dyDescent="0.25">
      <c r="A22" s="12">
        <v>2013</v>
      </c>
      <c r="B22" s="7"/>
      <c r="C22" s="15">
        <v>1.0057</v>
      </c>
      <c r="D22" s="15">
        <v>-1.2084999999999999</v>
      </c>
      <c r="E22" s="15">
        <v>-2.5899999999999999E-2</v>
      </c>
      <c r="F22" s="15">
        <v>-0.22869999999999999</v>
      </c>
      <c r="G22" s="7"/>
      <c r="H22" s="15">
        <v>4.01</v>
      </c>
      <c r="I22" s="15">
        <v>4.3125999999999998</v>
      </c>
      <c r="J22" s="15">
        <v>5.82</v>
      </c>
      <c r="K22" s="18">
        <v>103.42</v>
      </c>
      <c r="L22" s="15">
        <v>3.4399000000000002</v>
      </c>
      <c r="M22" s="19">
        <v>8.1634441575605912E-2</v>
      </c>
      <c r="N22" s="7">
        <v>1270</v>
      </c>
      <c r="P22" s="5"/>
      <c r="Q22" s="3">
        <f t="shared" si="0"/>
        <v>-0.92479999999999996</v>
      </c>
    </row>
    <row r="23" spans="1:17" ht="15" x14ac:dyDescent="0.25">
      <c r="A23" s="12">
        <v>2014</v>
      </c>
      <c r="B23" s="7"/>
      <c r="C23" s="15">
        <v>0.97260000000000002</v>
      </c>
      <c r="D23" s="15">
        <v>-1.4444000000000001</v>
      </c>
      <c r="E23" s="15">
        <v>-1.8000000000000002E-2</v>
      </c>
      <c r="F23" s="15">
        <v>-0.48980000000000001</v>
      </c>
      <c r="G23" s="7"/>
      <c r="H23" s="15">
        <v>4.5199999999999996</v>
      </c>
      <c r="I23" s="15">
        <v>4.1612999999999998</v>
      </c>
      <c r="J23" s="15">
        <v>6.39</v>
      </c>
      <c r="K23" s="18">
        <v>102.91</v>
      </c>
      <c r="L23" s="15">
        <v>3.5023</v>
      </c>
      <c r="M23" s="19">
        <v>9.136144710959522E-2</v>
      </c>
      <c r="N23" s="7">
        <v>1153</v>
      </c>
      <c r="P23" s="5"/>
      <c r="Q23" s="3">
        <f t="shared" si="0"/>
        <v>-0.92479999999999996</v>
      </c>
    </row>
    <row r="24" spans="1:17" ht="15" x14ac:dyDescent="0.25">
      <c r="A24" s="12">
        <v>2015</v>
      </c>
      <c r="B24" s="7"/>
      <c r="C24" s="15">
        <v>0.9234</v>
      </c>
      <c r="D24" s="15">
        <v>-1.6093</v>
      </c>
      <c r="E24" s="15">
        <v>-8.0000000000000019E-3</v>
      </c>
      <c r="F24" s="15">
        <v>-0.69389999999999996</v>
      </c>
      <c r="G24" s="7"/>
      <c r="H24" s="15">
        <v>4.8600000000000003</v>
      </c>
      <c r="I24" s="15">
        <v>3.9228999999999998</v>
      </c>
      <c r="J24" s="15">
        <v>6.76</v>
      </c>
      <c r="K24" s="18">
        <v>101.59</v>
      </c>
      <c r="L24" s="15">
        <v>3.5722</v>
      </c>
      <c r="M24" s="19">
        <v>0.12183992051471479</v>
      </c>
      <c r="N24" s="7">
        <v>1577</v>
      </c>
      <c r="P24" s="5"/>
      <c r="Q24" s="3">
        <f t="shared" si="0"/>
        <v>-0.92479999999999996</v>
      </c>
    </row>
    <row r="25" spans="1:17" ht="15" x14ac:dyDescent="0.25">
      <c r="A25" s="12">
        <v>2016</v>
      </c>
      <c r="B25" s="7"/>
      <c r="C25" s="15">
        <v>0.89600000000000002</v>
      </c>
      <c r="D25" s="15">
        <v>-1.798</v>
      </c>
      <c r="E25" s="15">
        <v>-3.7999999999999996E-3</v>
      </c>
      <c r="F25" s="15">
        <v>-0.90580000000000005</v>
      </c>
      <c r="G25" s="7"/>
      <c r="H25" s="15">
        <v>5.3</v>
      </c>
      <c r="I25" s="15">
        <v>3.7805</v>
      </c>
      <c r="J25" s="15">
        <v>7.42</v>
      </c>
      <c r="K25" s="18">
        <v>100.37</v>
      </c>
      <c r="L25" s="15">
        <v>3.6627000000000001</v>
      </c>
      <c r="M25" s="19">
        <v>0.13201228258927553</v>
      </c>
      <c r="N25" s="7">
        <v>1474</v>
      </c>
      <c r="P25" s="5"/>
      <c r="Q25" s="3">
        <f t="shared" si="0"/>
        <v>-0.92479999999999996</v>
      </c>
    </row>
    <row r="26" spans="1:17" ht="15" x14ac:dyDescent="0.25">
      <c r="A26" s="12">
        <v>2017</v>
      </c>
      <c r="B26" s="7"/>
      <c r="C26" s="15">
        <v>0.92700000000000005</v>
      </c>
      <c r="D26" s="15">
        <v>-2.0879000000000003</v>
      </c>
      <c r="E26" s="15">
        <v>7.0000000000000097E-4</v>
      </c>
      <c r="F26" s="15">
        <v>-1.1601999999999999</v>
      </c>
      <c r="G26" s="7"/>
      <c r="H26" s="15">
        <v>5.88</v>
      </c>
      <c r="I26" s="15">
        <v>3.9617</v>
      </c>
      <c r="J26" s="15">
        <v>7.99</v>
      </c>
      <c r="K26" s="18">
        <v>101.18</v>
      </c>
      <c r="L26" s="15">
        <v>3.7256</v>
      </c>
      <c r="M26" s="19">
        <v>0.12141412828456931</v>
      </c>
      <c r="N26" s="7">
        <v>1440</v>
      </c>
      <c r="P26" s="5"/>
      <c r="Q26" s="3">
        <f t="shared" si="0"/>
        <v>-0.92479999999999996</v>
      </c>
    </row>
    <row r="27" spans="1:17" ht="15" x14ac:dyDescent="0.25">
      <c r="A27" s="12">
        <v>2018</v>
      </c>
      <c r="B27" s="7"/>
      <c r="C27" s="15">
        <v>0.99580000000000002</v>
      </c>
      <c r="D27" s="15">
        <v>-2.5589</v>
      </c>
      <c r="E27" s="15">
        <v>6.6E-3</v>
      </c>
      <c r="F27" s="15">
        <v>-1.5565</v>
      </c>
      <c r="G27" s="7"/>
      <c r="H27" s="15">
        <v>6.91</v>
      </c>
      <c r="I27" s="15">
        <v>4.3672000000000004</v>
      </c>
      <c r="J27" s="15">
        <v>9.69</v>
      </c>
      <c r="K27" s="18">
        <v>103.67</v>
      </c>
      <c r="L27" s="15">
        <v>3.7930999999999999</v>
      </c>
      <c r="M27" s="19">
        <v>0.15214618936051208</v>
      </c>
      <c r="N27" s="7">
        <v>1524</v>
      </c>
      <c r="P27" s="5"/>
      <c r="Q27" s="3">
        <f t="shared" si="0"/>
        <v>-0.92479999999999996</v>
      </c>
    </row>
    <row r="28" spans="1:17" ht="15" x14ac:dyDescent="0.25">
      <c r="A28" s="12">
        <v>2019</v>
      </c>
      <c r="B28" s="7"/>
      <c r="C28" s="15">
        <v>0.89080000000000004</v>
      </c>
      <c r="D28" s="15">
        <v>-2.9026000000000001</v>
      </c>
      <c r="E28" s="15">
        <v>1.2899999999999998E-2</v>
      </c>
      <c r="F28" s="15">
        <v>-1.9988999999999999</v>
      </c>
      <c r="G28" s="7"/>
      <c r="H28" s="15">
        <v>7.62</v>
      </c>
      <c r="I28" s="15">
        <v>3.7955999999999999</v>
      </c>
      <c r="J28" s="15">
        <v>10.6</v>
      </c>
      <c r="K28" s="18">
        <v>98.71</v>
      </c>
      <c r="L28" s="15">
        <v>3.8915000000000002</v>
      </c>
      <c r="M28" s="19">
        <v>0.13385061046918623</v>
      </c>
      <c r="N28" s="7">
        <v>1431</v>
      </c>
      <c r="Q28" s="3">
        <f t="shared" si="0"/>
        <v>-0.92479999999999996</v>
      </c>
    </row>
    <row r="29" spans="1:17" ht="15" x14ac:dyDescent="0.25">
      <c r="A29" s="12">
        <v>2020</v>
      </c>
      <c r="B29" s="7"/>
      <c r="C29" s="15">
        <v>0.54969999999999997</v>
      </c>
      <c r="D29" s="15">
        <v>-6.1002999999999998</v>
      </c>
      <c r="E29" s="15">
        <v>1.6400000000000001E-2</v>
      </c>
      <c r="F29" s="15">
        <v>-5.5342000000000002</v>
      </c>
      <c r="G29" s="7"/>
      <c r="H29" s="15">
        <v>7.95</v>
      </c>
      <c r="I29" s="15">
        <v>3.4794</v>
      </c>
      <c r="J29" s="15">
        <v>11.05</v>
      </c>
      <c r="K29" s="18">
        <v>95.29</v>
      </c>
      <c r="L29" s="15">
        <v>3.9386000000000001</v>
      </c>
      <c r="M29" s="19">
        <v>1.3729801502523193E-2</v>
      </c>
      <c r="N29" s="7">
        <v>160</v>
      </c>
      <c r="Q29" s="3">
        <f t="shared" si="0"/>
        <v>-0.92479999999999996</v>
      </c>
    </row>
    <row r="30" spans="1:17" ht="15" x14ac:dyDescent="0.25">
      <c r="A30" s="13" t="s">
        <v>8</v>
      </c>
      <c r="B30" s="7"/>
      <c r="C30" s="15">
        <v>0.98580000000000001</v>
      </c>
      <c r="D30" s="15">
        <v>-1.8957000000000002</v>
      </c>
      <c r="E30" s="15">
        <v>-1.49E-2</v>
      </c>
      <c r="F30" s="15">
        <v>-0.92479999999999996</v>
      </c>
      <c r="G30" s="7"/>
      <c r="H30" s="15">
        <v>5.33</v>
      </c>
      <c r="I30" s="15">
        <v>4.2144000000000004</v>
      </c>
      <c r="J30" s="15">
        <v>7.5</v>
      </c>
      <c r="K30" s="18">
        <v>101.87</v>
      </c>
      <c r="L30" s="15">
        <v>3.6257999999999999</v>
      </c>
      <c r="M30" s="19">
        <v>1</v>
      </c>
      <c r="N30" s="7">
        <v>15985</v>
      </c>
    </row>
    <row r="40" spans="1:1" x14ac:dyDescent="0.2">
      <c r="A40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r:id="rId1"/>
  <headerFooter alignWithMargins="0">
    <oddFooter>&amp;L&amp;"Times New Roman,Regular"&amp;8Generated: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RSector (2)</vt:lpstr>
      <vt:lpstr>RSector</vt:lpstr>
      <vt:lpstr>RLTV (2)</vt:lpstr>
      <vt:lpstr>RCoup</vt:lpstr>
      <vt:lpstr>RTerm</vt:lpstr>
      <vt:lpstr>RDur</vt:lpstr>
      <vt:lpstr>RVinYr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Michael Giliberto</cp:lastModifiedBy>
  <cp:lastPrinted>2014-04-29T14:27:02Z</cp:lastPrinted>
  <dcterms:created xsi:type="dcterms:W3CDTF">1999-12-17T17:19:59Z</dcterms:created>
  <dcterms:modified xsi:type="dcterms:W3CDTF">2020-05-21T17:24:09Z</dcterms:modified>
</cp:coreProperties>
</file>