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drawings/drawing14.xml" ContentType="application/vnd.openxmlformats-officedocument.drawingml.chartshapes+xml"/>
  <Override PartName="/xl/charts/chart10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drawings/drawing17.xml" ContentType="application/vnd.openxmlformats-officedocument.drawingml.chartshapes+xml"/>
  <Override PartName="/xl/charts/chart1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drawings/drawing20.xml" ContentType="application/vnd.openxmlformats-officedocument.drawingml.chartshapes+xml"/>
  <Override PartName="/xl/charts/chart14.xml" ContentType="application/vnd.openxmlformats-officedocument.drawingml.chart+xml"/>
  <Override PartName="/xl/drawings/drawing21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12"/>
  <workbookPr/>
  <mc:AlternateContent xmlns:mc="http://schemas.openxmlformats.org/markup-compatibility/2006">
    <mc:Choice Requires="x15">
      <x15ac:absPath xmlns:x15ac="http://schemas.microsoft.com/office/spreadsheetml/2010/11/ac" url="https://d.docs.live.net/6016789bf18d2ec2/Giliberto-Levy Index/CMPI NEW/Quarterly Results/Monitor Exhibits/"/>
    </mc:Choice>
  </mc:AlternateContent>
  <xr:revisionPtr revIDLastSave="26" documentId="8_{B2ECE85A-5F8D-4EE2-A004-4828F3B053A7}" xr6:coauthVersionLast="47" xr6:coauthVersionMax="47" xr10:uidLastSave="{FE2E7D8B-884B-4C2C-8600-580EA7468D06}"/>
  <bookViews>
    <workbookView xWindow="-120" yWindow="-120" windowWidth="29040" windowHeight="15840" firstSheet="6" activeTab="6" xr2:uid="{00000000-000D-0000-FFFF-FFFF00000000}"/>
  </bookViews>
  <sheets>
    <sheet name="RSector (2)" sheetId="14" r:id="rId1"/>
    <sheet name="RSector" sheetId="1" r:id="rId2"/>
    <sheet name="RLTV (2)" sheetId="20" r:id="rId3"/>
    <sheet name="RCoup" sheetId="7" r:id="rId4"/>
    <sheet name="RTerm" sheetId="13" r:id="rId5"/>
    <sheet name="RDur" sheetId="5" r:id="rId6"/>
    <sheet name="RVinYr" sheetId="18" r:id="rId7"/>
    <sheet name="Sheet1" sheetId="21" r:id="rId8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2" i="18" l="1"/>
  <c r="Q21" i="18"/>
  <c r="Q20" i="18"/>
  <c r="Q19" i="18"/>
  <c r="Q18" i="18"/>
  <c r="Q17" i="18"/>
  <c r="Q16" i="18"/>
  <c r="Q15" i="18"/>
  <c r="Q14" i="18"/>
  <c r="Q13" i="18"/>
  <c r="Q12" i="18"/>
  <c r="Q11" i="18"/>
  <c r="Q10" i="18"/>
  <c r="P12" i="20"/>
  <c r="A20" i="20"/>
  <c r="A19" i="20"/>
  <c r="A18" i="20"/>
  <c r="P13" i="7"/>
  <c r="P17" i="7"/>
  <c r="P10" i="1"/>
  <c r="P11" i="1" s="1"/>
  <c r="P12" i="1" s="1"/>
  <c r="P13" i="1" s="1"/>
  <c r="P14" i="1" s="1"/>
  <c r="P15" i="1" s="1"/>
  <c r="P16" i="1" s="1"/>
  <c r="P10" i="7"/>
  <c r="P11" i="7"/>
  <c r="P12" i="7"/>
  <c r="P14" i="7"/>
  <c r="P15" i="7"/>
  <c r="P16" i="7"/>
  <c r="P18" i="7"/>
  <c r="P19" i="7" s="1"/>
  <c r="Q15" i="7"/>
  <c r="P20" i="5"/>
  <c r="Q19" i="5"/>
  <c r="Q14" i="5"/>
  <c r="P10" i="14"/>
  <c r="Q10" i="14"/>
  <c r="P11" i="14"/>
  <c r="Q11" i="14"/>
  <c r="P12" i="14"/>
  <c r="Q12" i="14"/>
  <c r="P13" i="14"/>
  <c r="Q13" i="14"/>
  <c r="P14" i="14"/>
  <c r="Q14" i="14"/>
  <c r="P20" i="13"/>
  <c r="Q16" i="13"/>
  <c r="Q10" i="13"/>
  <c r="P20" i="18"/>
  <c r="Q11" i="5"/>
  <c r="Q17" i="5"/>
  <c r="Q12" i="5"/>
  <c r="Q20" i="13"/>
  <c r="Q18" i="7"/>
  <c r="Q12" i="13"/>
  <c r="Q17" i="13"/>
  <c r="Q19" i="7"/>
  <c r="Q11" i="13"/>
  <c r="Q13" i="13"/>
  <c r="Q15" i="13"/>
  <c r="P10" i="20"/>
  <c r="P11" i="20"/>
  <c r="Q17" i="7"/>
  <c r="Q13" i="7"/>
  <c r="Q12" i="7"/>
  <c r="Q10" i="7"/>
  <c r="Q11" i="7"/>
  <c r="Q14" i="7"/>
  <c r="Q20" i="5"/>
  <c r="Q19" i="13"/>
  <c r="Q18" i="13"/>
  <c r="Q14" i="13"/>
  <c r="Q16" i="7"/>
  <c r="Q13" i="5"/>
  <c r="Q15" i="5"/>
  <c r="Q18" i="5"/>
  <c r="Q10" i="5"/>
  <c r="Q16" i="5"/>
</calcChain>
</file>

<file path=xl/sharedStrings.xml><?xml version="1.0" encoding="utf-8"?>
<sst xmlns="http://schemas.openxmlformats.org/spreadsheetml/2006/main" count="223" uniqueCount="95">
  <si>
    <t>Giliberto-Levy Commercial Mortgage Index (G-L 1)</t>
  </si>
  <si>
    <t>Performance by Property Sector</t>
  </si>
  <si>
    <t>For the quarter ended March 31, 2021</t>
  </si>
  <si>
    <t>Returns (%)</t>
  </si>
  <si>
    <t>Credit Losses (book value; bp)</t>
  </si>
  <si>
    <t>Last 3 months</t>
  </si>
  <si>
    <t>YTD</t>
  </si>
  <si>
    <t>Last 12</t>
  </si>
  <si>
    <t>Index</t>
  </si>
  <si>
    <t>Last 3</t>
  </si>
  <si>
    <t>Sector</t>
  </si>
  <si>
    <t>Income</t>
  </si>
  <si>
    <t>Price</t>
  </si>
  <si>
    <t>Other</t>
  </si>
  <si>
    <t>Total</t>
  </si>
  <si>
    <t>Months</t>
  </si>
  <si>
    <t>Level</t>
  </si>
  <si>
    <t>Office</t>
  </si>
  <si>
    <t>Apartment</t>
  </si>
  <si>
    <t>Retail</t>
  </si>
  <si>
    <t>Industrial</t>
  </si>
  <si>
    <t>Other Sectors</t>
  </si>
  <si>
    <t>N/A</t>
  </si>
  <si>
    <t>Aggregate</t>
  </si>
  <si>
    <t>Aggregate excludes Other Sectors (hotel/motel, mixed-use and miscellaneous)</t>
  </si>
  <si>
    <t>Other Return is paydown return and compounding</t>
  </si>
  <si>
    <t>Index bases: Aggregate Dec. 1971 = 100; Total and major sectors Dec. 1977 = 100</t>
  </si>
  <si>
    <t>bp basis points</t>
  </si>
  <si>
    <t>`</t>
  </si>
  <si>
    <t>Statistics</t>
  </si>
  <si>
    <t>Averages</t>
  </si>
  <si>
    <t>Mod.</t>
  </si>
  <si>
    <t>Pct. of</t>
  </si>
  <si>
    <t>Num. of</t>
  </si>
  <si>
    <t>Duration</t>
  </si>
  <si>
    <t>Coupon</t>
  </si>
  <si>
    <t>Maturity</t>
  </si>
  <si>
    <t>Yield</t>
  </si>
  <si>
    <t>Portfolio</t>
  </si>
  <si>
    <t>Cohorts</t>
  </si>
  <si>
    <t>Others</t>
  </si>
  <si>
    <t>Performance by Book LTV Classification</t>
  </si>
  <si>
    <t>Returns</t>
  </si>
  <si>
    <t>Credit Quality</t>
  </si>
  <si>
    <t>Using Book Value</t>
  </si>
  <si>
    <t>Investment-grade</t>
  </si>
  <si>
    <t>Crossover</t>
  </si>
  <si>
    <t>High-yield</t>
  </si>
  <si>
    <t>Credit quality definition</t>
  </si>
  <si>
    <t>Book LTV</t>
  </si>
  <si>
    <t>Minimum</t>
  </si>
  <si>
    <t>Maximum</t>
  </si>
  <si>
    <t>NA</t>
  </si>
  <si>
    <t>Performance by Coupon Rate</t>
  </si>
  <si>
    <t>Coupon Rate</t>
  </si>
  <si>
    <t>0.0% to 3.0%</t>
  </si>
  <si>
    <t>3.0% to 3.5%</t>
  </si>
  <si>
    <t>3.5% to 4.0%</t>
  </si>
  <si>
    <t>4.0% to 4.5%</t>
  </si>
  <si>
    <t>4.5% to 5.0%</t>
  </si>
  <si>
    <t>5.0% to 5.5%</t>
  </si>
  <si>
    <t>5.5% to 6.0%</t>
  </si>
  <si>
    <t>6.0% to 6.5%</t>
  </si>
  <si>
    <t>6.5% to 7.0%</t>
  </si>
  <si>
    <t>7.0% and above</t>
  </si>
  <si>
    <t>Performance by Remaining Term to Maturity</t>
  </si>
  <si>
    <t>Maturity Cell</t>
  </si>
  <si>
    <t>0 to 2 years</t>
  </si>
  <si>
    <t>2 to 4 years</t>
  </si>
  <si>
    <t>4 to 6 years</t>
  </si>
  <si>
    <t>6 to 8 years</t>
  </si>
  <si>
    <t>8 to 10 years</t>
  </si>
  <si>
    <t>10 to 12 years</t>
  </si>
  <si>
    <t>12 to 14 years</t>
  </si>
  <si>
    <t>14 to 16 years</t>
  </si>
  <si>
    <t>16 to 18 years</t>
  </si>
  <si>
    <t>18 to 20 years</t>
  </si>
  <si>
    <t>20 years or more</t>
  </si>
  <si>
    <t>Performance by Duration</t>
  </si>
  <si>
    <t>Duration Cell</t>
  </si>
  <si>
    <t>0 to 1 year</t>
  </si>
  <si>
    <t>1 to 2 years</t>
  </si>
  <si>
    <t>2 to 3 years</t>
  </si>
  <si>
    <t>3 to 4 years</t>
  </si>
  <si>
    <t>4 to 5 years</t>
  </si>
  <si>
    <t>5 to 6 years</t>
  </si>
  <si>
    <t>6 to 7 years</t>
  </si>
  <si>
    <t>7 to 8 years</t>
  </si>
  <si>
    <t>8 to 9 years</t>
  </si>
  <si>
    <t>9 to 10 years</t>
  </si>
  <si>
    <t>10 years or more</t>
  </si>
  <si>
    <t>Performance by Vintage Year</t>
  </si>
  <si>
    <t>Vintage Year</t>
  </si>
  <si>
    <t>Before 2007</t>
  </si>
  <si>
    <t>2007 to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</si>
</sst>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color theme="0"/>
      <name val="Times New Roman"/>
      <family val="1"/>
    </font>
    <font>
      <b/>
      <sz val="16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2" fontId="4" fillId="0" borderId="0" xfId="0" applyNumberFormat="1" applyFont="1"/>
    <xf numFmtId="1" fontId="4" fillId="0" borderId="0" xfId="0" applyNumberFormat="1" applyFont="1"/>
    <xf numFmtId="0" fontId="4" fillId="0" borderId="0" xfId="0" applyFont="1"/>
    <xf numFmtId="14" fontId="6" fillId="0" borderId="0" xfId="0" applyNumberFormat="1" applyFont="1"/>
    <xf numFmtId="0" fontId="6" fillId="0" borderId="0" xfId="0" applyFont="1"/>
    <xf numFmtId="0" fontId="7" fillId="0" borderId="1" xfId="0" applyFont="1" applyBorder="1"/>
    <xf numFmtId="0" fontId="6" fillId="0" borderId="1" xfId="0" applyFont="1" applyBorder="1"/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2" xfId="0" applyFont="1" applyBorder="1" applyAlignment="1">
      <alignment horizontal="center"/>
    </xf>
    <xf numFmtId="2" fontId="6" fillId="0" borderId="0" xfId="0" applyNumberFormat="1" applyFont="1"/>
    <xf numFmtId="1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center"/>
    </xf>
    <xf numFmtId="164" fontId="6" fillId="0" borderId="0" xfId="0" applyNumberFormat="1" applyFont="1"/>
    <xf numFmtId="165" fontId="6" fillId="0" borderId="0" xfId="1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0" xfId="0" applyFont="1" applyFill="1"/>
    <xf numFmtId="164" fontId="6" fillId="0" borderId="0" xfId="0" applyNumberFormat="1" applyFont="1" applyFill="1"/>
    <xf numFmtId="0" fontId="6" fillId="0" borderId="5" xfId="0" applyFont="1" applyBorder="1"/>
    <xf numFmtId="0" fontId="6" fillId="0" borderId="6" xfId="0" applyFont="1" applyBorder="1"/>
    <xf numFmtId="0" fontId="6" fillId="0" borderId="0" xfId="0" applyFont="1" applyBorder="1"/>
    <xf numFmtId="0" fontId="6" fillId="0" borderId="7" xfId="0" applyFont="1" applyBorder="1"/>
    <xf numFmtId="165" fontId="6" fillId="0" borderId="0" xfId="1" applyNumberFormat="1" applyFont="1" applyBorder="1"/>
    <xf numFmtId="165" fontId="6" fillId="0" borderId="7" xfId="1" applyNumberFormat="1" applyFont="1" applyBorder="1"/>
    <xf numFmtId="0" fontId="6" fillId="0" borderId="8" xfId="0" applyFont="1" applyBorder="1"/>
    <xf numFmtId="165" fontId="6" fillId="0" borderId="1" xfId="1" applyNumberFormat="1" applyFont="1" applyBorder="1"/>
    <xf numFmtId="165" fontId="6" fillId="0" borderId="9" xfId="1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0370374121229067E-2"/>
          <c:y val="0.1602791546758153"/>
          <c:w val="0.98074109546480592"/>
          <c:h val="0.6550539365011581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 algn="ctr" rtl="1"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481935130751111E-2"/>
                      <c:h val="0.171764629227665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5655-4508-A626-452DE33B024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'RSector (2)'!$A$10:$A$14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 Sectors</c:v>
                </c:pt>
              </c:strCache>
            </c:strRef>
          </c:cat>
          <c:val>
            <c:numRef>
              <c:f>'RSector (2)'!$H$10:$H$14</c:f>
              <c:numCache>
                <c:formatCode>0.00</c:formatCode>
                <c:ptCount val="5"/>
                <c:pt idx="0">
                  <c:v>5.61427368490095</c:v>
                </c:pt>
                <c:pt idx="1">
                  <c:v>6.4509438090359916</c:v>
                </c:pt>
                <c:pt idx="2">
                  <c:v>5.3817702547315882</c:v>
                </c:pt>
                <c:pt idx="3">
                  <c:v>6.540157787665879</c:v>
                </c:pt>
                <c:pt idx="4">
                  <c:v>5.2068842430639695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7-4287-AEF5-25B27726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130840"/>
        <c:axId val="387130448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'RSector (2)'!$P$10:$P$14</c:f>
              <c:numCache>
                <c:formatCode>0.00</c:formatCode>
                <c:ptCount val="5"/>
                <c:pt idx="0">
                  <c:v>6.0149793491557579</c:v>
                </c:pt>
                <c:pt idx="1">
                  <c:v>6.0149793491557579</c:v>
                </c:pt>
                <c:pt idx="2">
                  <c:v>6.0149793491557579</c:v>
                </c:pt>
                <c:pt idx="3">
                  <c:v>6.0149793491557579</c:v>
                </c:pt>
                <c:pt idx="4">
                  <c:v>6.0149793491557579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B7-4287-AEF5-25B27726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127312"/>
        <c:axId val="387127704"/>
      </c:lineChart>
      <c:catAx>
        <c:axId val="387130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130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13044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7130840"/>
        <c:crosses val="autoZero"/>
        <c:crossBetween val="between"/>
      </c:valAx>
      <c:catAx>
        <c:axId val="387127312"/>
        <c:scaling>
          <c:orientation val="minMax"/>
        </c:scaling>
        <c:delete val="1"/>
        <c:axPos val="b"/>
        <c:majorTickMark val="out"/>
        <c:minorTickMark val="none"/>
        <c:tickLblPos val="nextTo"/>
        <c:crossAx val="387127704"/>
        <c:crosses val="autoZero"/>
        <c:auto val="0"/>
        <c:lblAlgn val="ctr"/>
        <c:lblOffset val="100"/>
        <c:noMultiLvlLbl val="0"/>
      </c:catAx>
      <c:valAx>
        <c:axId val="38712770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7127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893308821228828E-2"/>
          <c:y val="0.16319499781289948"/>
          <c:w val="0.92815797981828307"/>
          <c:h val="0.6527799912515979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RTerm!$P$10:$P$20</c:f>
              <c:strCache>
                <c:ptCount val="11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&gt;20</c:v>
                </c:pt>
              </c:strCache>
            </c:strRef>
          </c:cat>
          <c:val>
            <c:numRef>
              <c:f>RTerm!$F$10:$F$20</c:f>
              <c:numCache>
                <c:formatCode>0.00</c:formatCode>
                <c:ptCount val="11"/>
                <c:pt idx="0">
                  <c:v>0.21240000000000001</c:v>
                </c:pt>
                <c:pt idx="1">
                  <c:v>-0.68340000000000001</c:v>
                </c:pt>
                <c:pt idx="2">
                  <c:v>-1.1705000000000001</c:v>
                </c:pt>
                <c:pt idx="3">
                  <c:v>-1.0181</c:v>
                </c:pt>
                <c:pt idx="4">
                  <c:v>-2.0525000000000002</c:v>
                </c:pt>
                <c:pt idx="5">
                  <c:v>-1.736</c:v>
                </c:pt>
                <c:pt idx="6">
                  <c:v>-1.6258999999999999</c:v>
                </c:pt>
                <c:pt idx="7">
                  <c:v>-2.4853999999999998</c:v>
                </c:pt>
                <c:pt idx="8">
                  <c:v>-1.7222</c:v>
                </c:pt>
                <c:pt idx="9">
                  <c:v>-3.2663000000000002</c:v>
                </c:pt>
                <c:pt idx="10">
                  <c:v>-2.9811999999999999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C-4743-8FB0-745CBBD35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426208"/>
        <c:axId val="60042660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RTerm!$Q$10:$Q$20</c:f>
              <c:numCache>
                <c:formatCode>0.00</c:formatCode>
                <c:ptCount val="11"/>
                <c:pt idx="0">
                  <c:v>-1.222</c:v>
                </c:pt>
                <c:pt idx="1">
                  <c:v>-1.222</c:v>
                </c:pt>
                <c:pt idx="2">
                  <c:v>-1.222</c:v>
                </c:pt>
                <c:pt idx="3">
                  <c:v>-1.222</c:v>
                </c:pt>
                <c:pt idx="4">
                  <c:v>-1.222</c:v>
                </c:pt>
                <c:pt idx="5">
                  <c:v>-1.222</c:v>
                </c:pt>
                <c:pt idx="6">
                  <c:v>-1.222</c:v>
                </c:pt>
                <c:pt idx="7">
                  <c:v>-1.222</c:v>
                </c:pt>
                <c:pt idx="8">
                  <c:v>-1.222</c:v>
                </c:pt>
                <c:pt idx="9">
                  <c:v>-1.222</c:v>
                </c:pt>
                <c:pt idx="10">
                  <c:v>-1.222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7C-4743-8FB0-745CBBD35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423072"/>
        <c:axId val="600424248"/>
      </c:lineChart>
      <c:catAx>
        <c:axId val="60042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426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042660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0426208"/>
        <c:crosses val="autoZero"/>
        <c:crossBetween val="between"/>
      </c:valAx>
      <c:catAx>
        <c:axId val="600423072"/>
        <c:scaling>
          <c:orientation val="minMax"/>
        </c:scaling>
        <c:delete val="1"/>
        <c:axPos val="b"/>
        <c:majorTickMark val="out"/>
        <c:minorTickMark val="none"/>
        <c:tickLblPos val="nextTo"/>
        <c:crossAx val="600424248"/>
        <c:crosses val="autoZero"/>
        <c:auto val="0"/>
        <c:lblAlgn val="ctr"/>
        <c:lblOffset val="100"/>
        <c:noMultiLvlLbl val="0"/>
      </c:catAx>
      <c:valAx>
        <c:axId val="60042424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0423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702024441270084E-2"/>
          <c:y val="0.21328707742685585"/>
          <c:w val="0.92639260055692185"/>
          <c:h val="0.608392647086441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RDur!$P$10:$P$20</c:f>
              <c:strCach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&gt;10</c:v>
                </c:pt>
              </c:strCache>
            </c:strRef>
          </c:cat>
          <c:val>
            <c:numRef>
              <c:f>RDur!$M$10:$M$20</c:f>
              <c:numCache>
                <c:formatCode>0.0%</c:formatCode>
                <c:ptCount val="11"/>
                <c:pt idx="0">
                  <c:v>5.3621355053455874E-2</c:v>
                </c:pt>
                <c:pt idx="1">
                  <c:v>6.9711967231212132E-2</c:v>
                </c:pt>
                <c:pt idx="2">
                  <c:v>9.9278276288611189E-2</c:v>
                </c:pt>
                <c:pt idx="3">
                  <c:v>0.11694693896800604</c:v>
                </c:pt>
                <c:pt idx="4">
                  <c:v>0.13817694979363909</c:v>
                </c:pt>
                <c:pt idx="5">
                  <c:v>0.13138043002781946</c:v>
                </c:pt>
                <c:pt idx="6">
                  <c:v>0.13047873827014864</c:v>
                </c:pt>
                <c:pt idx="7">
                  <c:v>0.11120746150069798</c:v>
                </c:pt>
                <c:pt idx="8">
                  <c:v>6.5026501406740031E-2</c:v>
                </c:pt>
                <c:pt idx="9">
                  <c:v>3.5107771581440149E-2</c:v>
                </c:pt>
                <c:pt idx="10">
                  <c:v>4.9063609878229344E-2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92-4A52-9776-90A7537C8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6960"/>
        <c:axId val="384027352"/>
      </c:barChart>
      <c:catAx>
        <c:axId val="38402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7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4027352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384026960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893308821228828E-2"/>
          <c:y val="0.20448425065811371"/>
          <c:w val="0.92815797981828307"/>
          <c:h val="0.6102024899256328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RDur!$P$10:$P$20</c:f>
              <c:strCach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&gt;10</c:v>
                </c:pt>
              </c:strCache>
            </c:strRef>
          </c:cat>
          <c:val>
            <c:numRef>
              <c:f>RDur!$F$10:$F$20</c:f>
              <c:numCache>
                <c:formatCode>0.00</c:formatCode>
                <c:ptCount val="11"/>
                <c:pt idx="0">
                  <c:v>0.37559999999999999</c:v>
                </c:pt>
                <c:pt idx="1">
                  <c:v>4.7399999999999998E-2</c:v>
                </c:pt>
                <c:pt idx="2">
                  <c:v>-0.41510000000000002</c:v>
                </c:pt>
                <c:pt idx="3">
                  <c:v>-0.88970000000000005</c:v>
                </c:pt>
                <c:pt idx="4">
                  <c:v>-1.0858000000000001</c:v>
                </c:pt>
                <c:pt idx="5">
                  <c:v>-1.1893</c:v>
                </c:pt>
                <c:pt idx="6">
                  <c:v>-1.1912</c:v>
                </c:pt>
                <c:pt idx="7">
                  <c:v>-2.0186999999999999</c:v>
                </c:pt>
                <c:pt idx="8">
                  <c:v>-2.2583000000000002</c:v>
                </c:pt>
                <c:pt idx="9">
                  <c:v>-2.3309000000000002</c:v>
                </c:pt>
                <c:pt idx="10">
                  <c:v>-3.5308999999999999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7-4E8A-B283-F30A31768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5784"/>
        <c:axId val="384028136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RDur!$Q$10:$Q$20</c:f>
              <c:numCache>
                <c:formatCode>0.00</c:formatCode>
                <c:ptCount val="11"/>
                <c:pt idx="0">
                  <c:v>-1.222</c:v>
                </c:pt>
                <c:pt idx="1">
                  <c:v>-1.222</c:v>
                </c:pt>
                <c:pt idx="2">
                  <c:v>-1.222</c:v>
                </c:pt>
                <c:pt idx="3">
                  <c:v>-1.222</c:v>
                </c:pt>
                <c:pt idx="4">
                  <c:v>-1.222</c:v>
                </c:pt>
                <c:pt idx="5">
                  <c:v>-1.222</c:v>
                </c:pt>
                <c:pt idx="6">
                  <c:v>-1.222</c:v>
                </c:pt>
                <c:pt idx="7">
                  <c:v>-1.222</c:v>
                </c:pt>
                <c:pt idx="8">
                  <c:v>-1.222</c:v>
                </c:pt>
                <c:pt idx="9">
                  <c:v>-1.222</c:v>
                </c:pt>
                <c:pt idx="10">
                  <c:v>-1.222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67-4E8A-B283-F30A31768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027744"/>
        <c:axId val="384026176"/>
      </c:lineChart>
      <c:catAx>
        <c:axId val="384025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8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402813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4025784"/>
        <c:crosses val="autoZero"/>
        <c:crossBetween val="between"/>
      </c:valAx>
      <c:catAx>
        <c:axId val="384027744"/>
        <c:scaling>
          <c:orientation val="minMax"/>
        </c:scaling>
        <c:delete val="1"/>
        <c:axPos val="b"/>
        <c:majorTickMark val="out"/>
        <c:minorTickMark val="none"/>
        <c:tickLblPos val="nextTo"/>
        <c:crossAx val="384026176"/>
        <c:crosses val="autoZero"/>
        <c:auto val="0"/>
        <c:lblAlgn val="ctr"/>
        <c:lblOffset val="100"/>
        <c:noMultiLvlLbl val="0"/>
      </c:catAx>
      <c:valAx>
        <c:axId val="38402617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4027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144991459426933E-2"/>
          <c:y val="0.20979056796084181"/>
          <c:w val="0.91950111348458441"/>
          <c:h val="0.524476419902104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1583184070019292E-2"/>
                  <c:y val="-5.1891482532085975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EF-42C9-A292-5369348D6C5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RVinYr!$A$10:$A$22</c:f>
              <c:strCache>
                <c:ptCount val="13"/>
                <c:pt idx="0">
                  <c:v>Before 2007</c:v>
                </c:pt>
                <c:pt idx="1">
                  <c:v>2007 to 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RVinYr!$M$10:$M$22</c:f>
              <c:numCache>
                <c:formatCode>0.0%</c:formatCode>
                <c:ptCount val="13"/>
                <c:pt idx="0">
                  <c:v>2.6396719630077749E-2</c:v>
                </c:pt>
                <c:pt idx="1">
                  <c:v>9.8441956138969351E-3</c:v>
                </c:pt>
                <c:pt idx="2">
                  <c:v>3.5766128201036161E-2</c:v>
                </c:pt>
                <c:pt idx="3">
                  <c:v>3.9327009956365719E-2</c:v>
                </c:pt>
                <c:pt idx="4">
                  <c:v>6.7092756032106765E-2</c:v>
                </c:pt>
                <c:pt idx="5">
                  <c:v>8.3370983594646536E-2</c:v>
                </c:pt>
                <c:pt idx="6">
                  <c:v>0.11148494501247051</c:v>
                </c:pt>
                <c:pt idx="7">
                  <c:v>0.12425832515045679</c:v>
                </c:pt>
                <c:pt idx="8">
                  <c:v>0.11720811197562209</c:v>
                </c:pt>
                <c:pt idx="9">
                  <c:v>0.14892513216001682</c:v>
                </c:pt>
                <c:pt idx="10">
                  <c:v>0.13220604727393345</c:v>
                </c:pt>
                <c:pt idx="11">
                  <c:v>9.2801517400240882E-2</c:v>
                </c:pt>
                <c:pt idx="12">
                  <c:v>1.1318127999129539E-2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EF-42C9-A292-5369348D6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8920"/>
        <c:axId val="384029312"/>
      </c:barChart>
      <c:catAx>
        <c:axId val="384028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93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4029312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384028920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592271670979041E-2"/>
          <c:y val="0.20524888462789698"/>
          <c:w val="0.95145901696853286"/>
          <c:h val="0.5421205250699532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RVinYr!$A$10:$A$22</c:f>
              <c:strCache>
                <c:ptCount val="13"/>
                <c:pt idx="0">
                  <c:v>Before 2007</c:v>
                </c:pt>
                <c:pt idx="1">
                  <c:v>2007 to 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RVinYr!$F$10:$F$22</c:f>
              <c:numCache>
                <c:formatCode>0.00</c:formatCode>
                <c:ptCount val="13"/>
                <c:pt idx="0">
                  <c:v>0.48320000000000002</c:v>
                </c:pt>
                <c:pt idx="1">
                  <c:v>0.60960000000000003</c:v>
                </c:pt>
                <c:pt idx="2">
                  <c:v>0.38140000000000002</c:v>
                </c:pt>
                <c:pt idx="3">
                  <c:v>-0.15620000000000001</c:v>
                </c:pt>
                <c:pt idx="4">
                  <c:v>-0.32979999999999998</c:v>
                </c:pt>
                <c:pt idx="5">
                  <c:v>-0.72709999999999997</c:v>
                </c:pt>
                <c:pt idx="6">
                  <c:v>-1.1698</c:v>
                </c:pt>
                <c:pt idx="7">
                  <c:v>-1.3816999999999999</c:v>
                </c:pt>
                <c:pt idx="8">
                  <c:v>-1.4320999999999999</c:v>
                </c:pt>
                <c:pt idx="9">
                  <c:v>-0.90429999999999999</c:v>
                </c:pt>
                <c:pt idx="10">
                  <c:v>-2.2235</c:v>
                </c:pt>
                <c:pt idx="11">
                  <c:v>-2.6307999999999998</c:v>
                </c:pt>
                <c:pt idx="12">
                  <c:v>-2.8933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8-497A-8AC2-EDD2ACEBF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544928"/>
        <c:axId val="521545712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RVinYr!$A$10:$A$22</c:f>
              <c:strCache>
                <c:ptCount val="13"/>
                <c:pt idx="0">
                  <c:v>Before 2007</c:v>
                </c:pt>
                <c:pt idx="1">
                  <c:v>2007 to 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RVinYr!$Q$10:$Q$22</c:f>
              <c:numCache>
                <c:formatCode>0.00</c:formatCode>
                <c:ptCount val="13"/>
                <c:pt idx="0">
                  <c:v>-1.222</c:v>
                </c:pt>
                <c:pt idx="1">
                  <c:v>-1.222</c:v>
                </c:pt>
                <c:pt idx="2">
                  <c:v>-1.222</c:v>
                </c:pt>
                <c:pt idx="3">
                  <c:v>-1.222</c:v>
                </c:pt>
                <c:pt idx="4">
                  <c:v>-1.222</c:v>
                </c:pt>
                <c:pt idx="5">
                  <c:v>-1.222</c:v>
                </c:pt>
                <c:pt idx="6">
                  <c:v>-1.222</c:v>
                </c:pt>
                <c:pt idx="7">
                  <c:v>-1.222</c:v>
                </c:pt>
                <c:pt idx="8">
                  <c:v>-1.222</c:v>
                </c:pt>
                <c:pt idx="9">
                  <c:v>-1.222</c:v>
                </c:pt>
                <c:pt idx="10">
                  <c:v>-1.222</c:v>
                </c:pt>
                <c:pt idx="11">
                  <c:v>-1.222</c:v>
                </c:pt>
                <c:pt idx="12">
                  <c:v>-1.222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38-497A-8AC2-EDD2ACEBF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545320"/>
        <c:axId val="521542184"/>
      </c:lineChart>
      <c:catAx>
        <c:axId val="52154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154571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52154571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21544928"/>
        <c:crosses val="autoZero"/>
        <c:crossBetween val="between"/>
      </c:valAx>
      <c:catAx>
        <c:axId val="521545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542184"/>
        <c:crosses val="autoZero"/>
        <c:auto val="0"/>
        <c:lblAlgn val="ctr"/>
        <c:lblOffset val="100"/>
        <c:noMultiLvlLbl val="0"/>
      </c:catAx>
      <c:valAx>
        <c:axId val="52154218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21545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195147886158773E-2"/>
          <c:y val="0.16491242197130446"/>
          <c:w val="0.97735399487643859"/>
          <c:h val="0.649123363078538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'RSector (2)'!$A$10:$A$14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 Sectors</c:v>
                </c:pt>
              </c:strCache>
            </c:strRef>
          </c:cat>
          <c:val>
            <c:numRef>
              <c:f>'RSector (2)'!$N$10:$N$14</c:f>
              <c:numCache>
                <c:formatCode>0</c:formatCode>
                <c:ptCount val="5"/>
                <c:pt idx="0">
                  <c:v>7.39</c:v>
                </c:pt>
                <c:pt idx="1">
                  <c:v>3.54</c:v>
                </c:pt>
                <c:pt idx="2">
                  <c:v>7.76</c:v>
                </c:pt>
                <c:pt idx="3">
                  <c:v>3.18</c:v>
                </c:pt>
                <c:pt idx="4">
                  <c:v>6.630569414142359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D4-4F92-B647-BB0C7E308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128488"/>
        <c:axId val="38712888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'RSector (2)'!$Q$10:$Q$14</c:f>
              <c:numCache>
                <c:formatCode>0</c:formatCode>
                <c:ptCount val="5"/>
                <c:pt idx="0">
                  <c:v>5.1899999999999995</c:v>
                </c:pt>
                <c:pt idx="1">
                  <c:v>5.1899999999999995</c:v>
                </c:pt>
                <c:pt idx="2">
                  <c:v>5.1899999999999995</c:v>
                </c:pt>
                <c:pt idx="3">
                  <c:v>5.1899999999999995</c:v>
                </c:pt>
                <c:pt idx="4">
                  <c:v>5.1899999999999995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D4-4F92-B647-BB0C7E308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129272"/>
        <c:axId val="387129664"/>
      </c:lineChart>
      <c:catAx>
        <c:axId val="38712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12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128880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387128488"/>
        <c:crosses val="autoZero"/>
        <c:crossBetween val="between"/>
      </c:valAx>
      <c:catAx>
        <c:axId val="387129272"/>
        <c:scaling>
          <c:orientation val="minMax"/>
        </c:scaling>
        <c:delete val="1"/>
        <c:axPos val="b"/>
        <c:majorTickMark val="out"/>
        <c:minorTickMark val="none"/>
        <c:tickLblPos val="nextTo"/>
        <c:crossAx val="387129664"/>
        <c:crosses val="autoZero"/>
        <c:auto val="0"/>
        <c:lblAlgn val="ctr"/>
        <c:lblOffset val="100"/>
        <c:noMultiLvlLbl val="0"/>
      </c:catAx>
      <c:valAx>
        <c:axId val="387129664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387129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00032697490665E-2"/>
          <c:y val="0.20000017132690115"/>
          <c:w val="0.97678826936105634"/>
          <c:h val="0.621053163594061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RSector!$A$10:$A$14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Others</c:v>
                </c:pt>
              </c:strCache>
            </c:strRef>
          </c:cat>
          <c:val>
            <c:numRef>
              <c:f>RSector!$M$10:$M$14</c:f>
              <c:numCache>
                <c:formatCode>0.0%</c:formatCode>
                <c:ptCount val="5"/>
                <c:pt idx="0">
                  <c:v>0.19689684866106286</c:v>
                </c:pt>
                <c:pt idx="1">
                  <c:v>0.42167831063884215</c:v>
                </c:pt>
                <c:pt idx="2">
                  <c:v>0.16514167191744017</c:v>
                </c:pt>
                <c:pt idx="3">
                  <c:v>0.14957101983704604</c:v>
                </c:pt>
                <c:pt idx="4">
                  <c:v>6.6712148945608798E-2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63-44A4-B239-5C81268B0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031944"/>
        <c:axId val="282028808"/>
      </c:barChart>
      <c:catAx>
        <c:axId val="282031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2028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2028808"/>
        <c:scaling>
          <c:orientation val="minMax"/>
          <c:max val="0.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282031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645250147055745E-2"/>
          <c:y val="0.17614515673666528"/>
          <c:w val="0.97466072478969612"/>
          <c:h val="0.6203471032957910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RSector!$A$10:$A$14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Others</c:v>
                </c:pt>
              </c:strCache>
            </c:strRef>
          </c:cat>
          <c:val>
            <c:numRef>
              <c:f>RSector!$F$10:$F$14</c:f>
              <c:numCache>
                <c:formatCode>0.00</c:formatCode>
                <c:ptCount val="5"/>
                <c:pt idx="0">
                  <c:v>-1.0909</c:v>
                </c:pt>
                <c:pt idx="1">
                  <c:v>-1.3848</c:v>
                </c:pt>
                <c:pt idx="2">
                  <c:v>-1.1837</c:v>
                </c:pt>
                <c:pt idx="3">
                  <c:v>-0.89029999999999998</c:v>
                </c:pt>
                <c:pt idx="4">
                  <c:v>-1.4190565526379457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F-4DDF-BCBB-1391FD0D6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029984"/>
        <c:axId val="28202920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RSector!$P$10:$P$14</c:f>
              <c:numCache>
                <c:formatCode>0.00</c:formatCode>
                <c:ptCount val="5"/>
                <c:pt idx="0">
                  <c:v>-1.222</c:v>
                </c:pt>
                <c:pt idx="1">
                  <c:v>-1.222</c:v>
                </c:pt>
                <c:pt idx="2">
                  <c:v>-1.222</c:v>
                </c:pt>
                <c:pt idx="3">
                  <c:v>-1.222</c:v>
                </c:pt>
                <c:pt idx="4">
                  <c:v>-1.222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3F-4DDF-BCBB-1391FD0D6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029592"/>
        <c:axId val="282030376"/>
      </c:lineChart>
      <c:catAx>
        <c:axId val="28202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2029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202920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282029984"/>
        <c:crosses val="autoZero"/>
        <c:crossBetween val="between"/>
      </c:valAx>
      <c:catAx>
        <c:axId val="282029592"/>
        <c:scaling>
          <c:orientation val="minMax"/>
        </c:scaling>
        <c:delete val="1"/>
        <c:axPos val="b"/>
        <c:majorTickMark val="out"/>
        <c:minorTickMark val="none"/>
        <c:tickLblPos val="nextTo"/>
        <c:crossAx val="282030376"/>
        <c:crosses val="autoZero"/>
        <c:auto val="0"/>
        <c:lblAlgn val="ctr"/>
        <c:lblOffset val="100"/>
        <c:noMultiLvlLbl val="0"/>
      </c:catAx>
      <c:valAx>
        <c:axId val="28203037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282029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22388705042979E-2"/>
          <c:y val="0.21328707742685585"/>
          <c:w val="0.97674631899335229"/>
          <c:h val="0.583917080824343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'RLTV (2)'!$A$10:$A$12</c:f>
              <c:strCache>
                <c:ptCount val="3"/>
                <c:pt idx="0">
                  <c:v>Investment-grade</c:v>
                </c:pt>
                <c:pt idx="1">
                  <c:v>Crossover</c:v>
                </c:pt>
                <c:pt idx="2">
                  <c:v>High-yield</c:v>
                </c:pt>
              </c:strCache>
            </c:strRef>
          </c:cat>
          <c:val>
            <c:numRef>
              <c:f>'RLTV (2)'!$M$10:$M$12</c:f>
              <c:numCache>
                <c:formatCode>0.0%</c:formatCode>
                <c:ptCount val="3"/>
                <c:pt idx="0">
                  <c:v>0.91953106251108341</c:v>
                </c:pt>
                <c:pt idx="1">
                  <c:v>7.9005900447893518E-2</c:v>
                </c:pt>
                <c:pt idx="2">
                  <c:v>1.4630370410231024E-3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11-46D4-AB56-2E259EDB4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061288"/>
        <c:axId val="515061680"/>
      </c:barChart>
      <c:catAx>
        <c:axId val="515061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506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5061680"/>
        <c:scaling>
          <c:orientation val="minMax"/>
          <c:max val="1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515061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43572890774019E-2"/>
          <c:y val="0.15972276381688036"/>
          <c:w val="0.97505004073314516"/>
          <c:h val="0.6562522252476170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928086706132081E-2"/>
                      <c:h val="0.109118123850413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3DAF-40AE-87C4-9C2F7C1BB95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928086706132081E-2"/>
                      <c:h val="9.75692116306336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DAF-40AE-87C4-9C2F7C1BB9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'RLTV (2)'!$A$10:$A$12</c:f>
              <c:strCache>
                <c:ptCount val="3"/>
                <c:pt idx="0">
                  <c:v>Investment-grade</c:v>
                </c:pt>
                <c:pt idx="1">
                  <c:v>Crossover</c:v>
                </c:pt>
                <c:pt idx="2">
                  <c:v>High-yield</c:v>
                </c:pt>
              </c:strCache>
            </c:strRef>
          </c:cat>
          <c:val>
            <c:numRef>
              <c:f>'RLTV (2)'!$F$10:$F$12</c:f>
              <c:numCache>
                <c:formatCode>0.00</c:formatCode>
                <c:ptCount val="3"/>
                <c:pt idx="0">
                  <c:v>-1.1646000000000001</c:v>
                </c:pt>
                <c:pt idx="1">
                  <c:v>-1.8873</c:v>
                </c:pt>
                <c:pt idx="2">
                  <c:v>-0.26169999999999999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FB-45D7-8A84-BEDE99832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062072"/>
        <c:axId val="604431824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'RLTV (2)'!$P$10:$P$12</c:f>
              <c:numCache>
                <c:formatCode>0.00</c:formatCode>
                <c:ptCount val="3"/>
                <c:pt idx="0">
                  <c:v>-1.222</c:v>
                </c:pt>
                <c:pt idx="1">
                  <c:v>-1.222</c:v>
                </c:pt>
                <c:pt idx="2">
                  <c:v>-1.222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FB-45D7-8A84-BEDE99832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433784"/>
        <c:axId val="604432608"/>
      </c:lineChart>
      <c:catAx>
        <c:axId val="51506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1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443182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15062072"/>
        <c:crosses val="autoZero"/>
        <c:crossBetween val="between"/>
      </c:valAx>
      <c:catAx>
        <c:axId val="604433784"/>
        <c:scaling>
          <c:orientation val="minMax"/>
        </c:scaling>
        <c:delete val="1"/>
        <c:axPos val="b"/>
        <c:majorTickMark val="out"/>
        <c:minorTickMark val="none"/>
        <c:tickLblPos val="nextTo"/>
        <c:crossAx val="604432608"/>
        <c:crosses val="autoZero"/>
        <c:auto val="0"/>
        <c:lblAlgn val="ctr"/>
        <c:lblOffset val="100"/>
        <c:noMultiLvlLbl val="0"/>
      </c:catAx>
      <c:valAx>
        <c:axId val="60443260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3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00032697490665E-2"/>
          <c:y val="0.22377660582489795"/>
          <c:w val="0.97678826936105634"/>
          <c:h val="0.576924061892315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RCoup!$P$10:$P$19</c:f>
              <c:strCache>
                <c:ptCount val="10"/>
                <c:pt idx="0">
                  <c:v>3.0%</c:v>
                </c:pt>
                <c:pt idx="1">
                  <c:v>3.5%</c:v>
                </c:pt>
                <c:pt idx="2">
                  <c:v>4.0%</c:v>
                </c:pt>
                <c:pt idx="3">
                  <c:v>4.5%</c:v>
                </c:pt>
                <c:pt idx="4">
                  <c:v>5.0%</c:v>
                </c:pt>
                <c:pt idx="5">
                  <c:v>5.5%</c:v>
                </c:pt>
                <c:pt idx="6">
                  <c:v>6.0%</c:v>
                </c:pt>
                <c:pt idx="7">
                  <c:v>6.5%</c:v>
                </c:pt>
                <c:pt idx="8">
                  <c:v>7.0%</c:v>
                </c:pt>
                <c:pt idx="9">
                  <c:v>&gt;7.0%</c:v>
                </c:pt>
              </c:strCache>
            </c:strRef>
          </c:cat>
          <c:val>
            <c:numRef>
              <c:f>RCoup!$M$10:$M$19</c:f>
              <c:numCache>
                <c:formatCode>0.0%</c:formatCode>
                <c:ptCount val="10"/>
                <c:pt idx="0">
                  <c:v>5.2916767750735574E-2</c:v>
                </c:pt>
                <c:pt idx="1">
                  <c:v>0.14339795076414819</c:v>
                </c:pt>
                <c:pt idx="2">
                  <c:v>0.31838461006149793</c:v>
                </c:pt>
                <c:pt idx="3">
                  <c:v>0.29210812440541001</c:v>
                </c:pt>
                <c:pt idx="4">
                  <c:v>0.11853303752466937</c:v>
                </c:pt>
                <c:pt idx="5">
                  <c:v>3.0728023775717272E-2</c:v>
                </c:pt>
                <c:pt idx="6">
                  <c:v>2.0568160351387116E-2</c:v>
                </c:pt>
                <c:pt idx="7">
                  <c:v>1.2099729899025136E-2</c:v>
                </c:pt>
                <c:pt idx="8">
                  <c:v>4.0036454361701956E-3</c:v>
                </c:pt>
                <c:pt idx="9">
                  <c:v>7.2599500312392042E-3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3-40CA-B370-90CBB164D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432216"/>
        <c:axId val="604430256"/>
      </c:barChart>
      <c:catAx>
        <c:axId val="604432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4430256"/>
        <c:scaling>
          <c:orientation val="minMax"/>
          <c:max val="0.4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604432216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645250147055745E-2"/>
          <c:y val="0.1619718309859155"/>
          <c:w val="0.97466072478969612"/>
          <c:h val="0.6514084507042253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RCoup!$P$10:$P$19</c:f>
              <c:strCache>
                <c:ptCount val="10"/>
                <c:pt idx="0">
                  <c:v>3.0%</c:v>
                </c:pt>
                <c:pt idx="1">
                  <c:v>3.5%</c:v>
                </c:pt>
                <c:pt idx="2">
                  <c:v>4.0%</c:v>
                </c:pt>
                <c:pt idx="3">
                  <c:v>4.5%</c:v>
                </c:pt>
                <c:pt idx="4">
                  <c:v>5.0%</c:v>
                </c:pt>
                <c:pt idx="5">
                  <c:v>5.5%</c:v>
                </c:pt>
                <c:pt idx="6">
                  <c:v>6.0%</c:v>
                </c:pt>
                <c:pt idx="7">
                  <c:v>6.5%</c:v>
                </c:pt>
                <c:pt idx="8">
                  <c:v>7.0%</c:v>
                </c:pt>
                <c:pt idx="9">
                  <c:v>&gt;7.0%</c:v>
                </c:pt>
              </c:strCache>
            </c:strRef>
          </c:cat>
          <c:val>
            <c:numRef>
              <c:f>RCoup!$F$10:$F$19</c:f>
              <c:numCache>
                <c:formatCode>0.00</c:formatCode>
                <c:ptCount val="10"/>
                <c:pt idx="0">
                  <c:v>-2.3733</c:v>
                </c:pt>
                <c:pt idx="1">
                  <c:v>-1.8684000000000001</c:v>
                </c:pt>
                <c:pt idx="2">
                  <c:v>-1.5347</c:v>
                </c:pt>
                <c:pt idx="3">
                  <c:v>-1.2779</c:v>
                </c:pt>
                <c:pt idx="4">
                  <c:v>-8.6099999999999996E-2</c:v>
                </c:pt>
                <c:pt idx="5">
                  <c:v>0.38650000000000001</c:v>
                </c:pt>
                <c:pt idx="6">
                  <c:v>0.39810000000000001</c:v>
                </c:pt>
                <c:pt idx="7">
                  <c:v>0.6643</c:v>
                </c:pt>
                <c:pt idx="8">
                  <c:v>0.61180000000000001</c:v>
                </c:pt>
                <c:pt idx="9">
                  <c:v>0.81569999999999998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3B-46D0-AE74-4F79FDC5F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430648"/>
        <c:axId val="60443104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RCoup!$Q$10:$Q$19</c:f>
              <c:numCache>
                <c:formatCode>0.00</c:formatCode>
                <c:ptCount val="10"/>
                <c:pt idx="0">
                  <c:v>-1.222</c:v>
                </c:pt>
                <c:pt idx="1">
                  <c:v>-1.222</c:v>
                </c:pt>
                <c:pt idx="2">
                  <c:v>-1.222</c:v>
                </c:pt>
                <c:pt idx="3">
                  <c:v>-1.222</c:v>
                </c:pt>
                <c:pt idx="4">
                  <c:v>-1.222</c:v>
                </c:pt>
                <c:pt idx="5">
                  <c:v>-1.222</c:v>
                </c:pt>
                <c:pt idx="6">
                  <c:v>-1.222</c:v>
                </c:pt>
                <c:pt idx="7">
                  <c:v>-1.222</c:v>
                </c:pt>
                <c:pt idx="8">
                  <c:v>-1.222</c:v>
                </c:pt>
                <c:pt idx="9">
                  <c:v>-1.222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B-46D0-AE74-4F79FDC5F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433392"/>
        <c:axId val="600423856"/>
      </c:lineChart>
      <c:catAx>
        <c:axId val="604430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1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44310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0648"/>
        <c:crosses val="autoZero"/>
        <c:crossBetween val="between"/>
      </c:valAx>
      <c:catAx>
        <c:axId val="604433392"/>
        <c:scaling>
          <c:orientation val="minMax"/>
        </c:scaling>
        <c:delete val="1"/>
        <c:axPos val="b"/>
        <c:majorTickMark val="out"/>
        <c:minorTickMark val="none"/>
        <c:tickLblPos val="nextTo"/>
        <c:crossAx val="600423856"/>
        <c:crosses val="autoZero"/>
        <c:auto val="0"/>
        <c:lblAlgn val="ctr"/>
        <c:lblOffset val="100"/>
        <c:noMultiLvlLbl val="0"/>
      </c:catAx>
      <c:valAx>
        <c:axId val="60042385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3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144991459426933E-2"/>
          <c:y val="0.20979056796084181"/>
          <c:w val="0.91950111348458441"/>
          <c:h val="0.587413590290357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5.3197733109837117E-3"/>
                  <c:y val="5.521426123038446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71-4532-9A64-90A8C6DAAA2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RTerm!$P$10:$P$20</c:f>
              <c:strCache>
                <c:ptCount val="11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&gt;20</c:v>
                </c:pt>
              </c:strCache>
            </c:strRef>
          </c:cat>
          <c:val>
            <c:numRef>
              <c:f>RTerm!$M$10:$M$20</c:f>
              <c:numCache>
                <c:formatCode>0.0%</c:formatCode>
                <c:ptCount val="11"/>
                <c:pt idx="0">
                  <c:v>0.11739300816369319</c:v>
                </c:pt>
                <c:pt idx="1">
                  <c:v>0.1710151107082806</c:v>
                </c:pt>
                <c:pt idx="2">
                  <c:v>0.20078673470740754</c:v>
                </c:pt>
                <c:pt idx="3">
                  <c:v>0.17226803326909168</c:v>
                </c:pt>
                <c:pt idx="4">
                  <c:v>0.14475403358301944</c:v>
                </c:pt>
                <c:pt idx="5">
                  <c:v>4.7768464232772548E-2</c:v>
                </c:pt>
                <c:pt idx="6">
                  <c:v>4.6434803737753848E-2</c:v>
                </c:pt>
                <c:pt idx="7">
                  <c:v>3.0464371469364777E-2</c:v>
                </c:pt>
                <c:pt idx="8">
                  <c:v>2.1664845954627063E-2</c:v>
                </c:pt>
                <c:pt idx="9">
                  <c:v>1.7371657149396067E-2</c:v>
                </c:pt>
                <c:pt idx="10">
                  <c:v>3.0078937024593206E-2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71-4532-9A64-90A8C6DAA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423464"/>
        <c:axId val="600425424"/>
      </c:barChart>
      <c:catAx>
        <c:axId val="600423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42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0425424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600423464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152400</xdr:rowOff>
    </xdr:from>
    <xdr:to>
      <xdr:col>7</xdr:col>
      <xdr:colOff>594360</xdr:colOff>
      <xdr:row>43</xdr:row>
      <xdr:rowOff>145676</xdr:rowOff>
    </xdr:to>
    <xdr:graphicFrame macro="">
      <xdr:nvGraphicFramePr>
        <xdr:cNvPr id="22533" name="Chart 3">
          <a:extLst>
            <a:ext uri="{FF2B5EF4-FFF2-40B4-BE49-F238E27FC236}">
              <a16:creationId xmlns:a16="http://schemas.microsoft.com/office/drawing/2014/main" id="{00000000-0008-0000-0000-000005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23</xdr:row>
      <xdr:rowOff>156882</xdr:rowOff>
    </xdr:from>
    <xdr:to>
      <xdr:col>16</xdr:col>
      <xdr:colOff>449580</xdr:colOff>
      <xdr:row>44</xdr:row>
      <xdr:rowOff>11205</xdr:rowOff>
    </xdr:to>
    <xdr:graphicFrame macro="">
      <xdr:nvGraphicFramePr>
        <xdr:cNvPr id="22534" name="Chart 4">
          <a:extLst>
            <a:ext uri="{FF2B5EF4-FFF2-40B4-BE49-F238E27FC236}">
              <a16:creationId xmlns:a16="http://schemas.microsoft.com/office/drawing/2014/main" id="{00000000-0008-0000-0000-000006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14</xdr:col>
      <xdr:colOff>0</xdr:colOff>
      <xdr:row>44</xdr:row>
      <xdr:rowOff>134470</xdr:rowOff>
    </xdr:to>
    <xdr:graphicFrame macro="">
      <xdr:nvGraphicFramePr>
        <xdr:cNvPr id="13316" name="Chart 2">
          <a:extLst>
            <a:ext uri="{FF2B5EF4-FFF2-40B4-BE49-F238E27FC236}">
              <a16:creationId xmlns:a16="http://schemas.microsoft.com/office/drawing/2014/main" id="{00000000-0008-0000-0300-000004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33617</xdr:colOff>
      <xdr:row>22</xdr:row>
      <xdr:rowOff>134469</xdr:rowOff>
    </xdr:from>
    <xdr:to>
      <xdr:col>6</xdr:col>
      <xdr:colOff>18825</xdr:colOff>
      <xdr:row>44</xdr:row>
      <xdr:rowOff>123264</xdr:rowOff>
    </xdr:to>
    <xdr:graphicFrame macro="">
      <xdr:nvGraphicFramePr>
        <xdr:cNvPr id="13317" name="Chart 3">
          <a:extLst>
            <a:ext uri="{FF2B5EF4-FFF2-40B4-BE49-F238E27FC236}">
              <a16:creationId xmlns:a16="http://schemas.microsoft.com/office/drawing/2014/main" id="{00000000-0008-0000-0300-000005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0.01248</cdr:x>
      <cdr:y>0.04665</cdr:y>
    </cdr:from>
    <cdr:to>
      <cdr:x>0.48779</cdr:x>
      <cdr:y>0.12412</cdr:y>
    </cdr:to>
    <cdr:sp macro="" textlink="">
      <cdr:nvSpPr>
        <cdr:cNvPr id="15361" name="Text Box 1">
          <a:extLst xmlns:a="http://schemas.openxmlformats.org/drawingml/2006/main">
            <a:ext uri="{FF2B5EF4-FFF2-40B4-BE49-F238E27FC236}">
              <a16:creationId xmlns:a16="http://schemas.microsoft.com/office/drawing/2014/main" id="{94DFA1A2-4489-4FF1-B1FE-E655FD72518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5" y="103305"/>
          <a:ext cx="2028248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Coupon Rate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0.01362</cdr:x>
      <cdr:y>0.07306</cdr:y>
    </cdr:from>
    <cdr:to>
      <cdr:x>0.33852</cdr:x>
      <cdr:y>0.19596</cdr:y>
    </cdr:to>
    <cdr:sp macro="" textlink="">
      <cdr:nvSpPr>
        <cdr:cNvPr id="76801" name="Text Box 1">
          <a:extLst xmlns:a="http://schemas.openxmlformats.org/drawingml/2006/main">
            <a:ext uri="{FF2B5EF4-FFF2-40B4-BE49-F238E27FC236}">
              <a16:creationId xmlns:a16="http://schemas.microsoft.com/office/drawing/2014/main" id="{4DE01B59-2346-41A5-9739-E30C3045DE3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6116"/>
          <a:ext cx="1272540" cy="2669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0.01362</cdr:x>
      <cdr:y>0.02456</cdr:y>
    </cdr:from>
    <cdr:to>
      <cdr:x>0.43774</cdr:x>
      <cdr:y>0.15079</cdr:y>
    </cdr:to>
    <cdr:sp macro="" textlink="">
      <cdr:nvSpPr>
        <cdr:cNvPr id="76802" name="Text Box 2">
          <a:extLst xmlns:a="http://schemas.openxmlformats.org/drawingml/2006/main">
            <a:ext uri="{FF2B5EF4-FFF2-40B4-BE49-F238E27FC236}">
              <a16:creationId xmlns:a16="http://schemas.microsoft.com/office/drawing/2014/main" id="{797EBD9C-13EC-473B-8DD4-29829345A62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60" cy="2741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Coupon Rate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13</xdr:col>
      <xdr:colOff>592455</xdr:colOff>
      <xdr:row>43</xdr:row>
      <xdr:rowOff>145676</xdr:rowOff>
    </xdr:to>
    <xdr:graphicFrame macro="">
      <xdr:nvGraphicFramePr>
        <xdr:cNvPr id="19460" name="Chart 2">
          <a:extLst>
            <a:ext uri="{FF2B5EF4-FFF2-40B4-BE49-F238E27FC236}">
              <a16:creationId xmlns:a16="http://schemas.microsoft.com/office/drawing/2014/main" id="{00000000-0008-0000-0400-000004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152400</xdr:rowOff>
    </xdr:from>
    <xdr:to>
      <xdr:col>6</xdr:col>
      <xdr:colOff>448</xdr:colOff>
      <xdr:row>43</xdr:row>
      <xdr:rowOff>134470</xdr:rowOff>
    </xdr:to>
    <xdr:graphicFrame macro="">
      <xdr:nvGraphicFramePr>
        <xdr:cNvPr id="19461" name="Chart 3">
          <a:extLst>
            <a:ext uri="{FF2B5EF4-FFF2-40B4-BE49-F238E27FC236}">
              <a16:creationId xmlns:a16="http://schemas.microsoft.com/office/drawing/2014/main" id="{00000000-0008-0000-0400-000005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0.0125</cdr:x>
      <cdr:y>0.03322</cdr:y>
    </cdr:from>
    <cdr:to>
      <cdr:x>0.48302</cdr:x>
      <cdr:y>0.11068</cdr:y>
    </cdr:to>
    <cdr:sp macro="" textlink="">
      <cdr:nvSpPr>
        <cdr:cNvPr id="21505" name="Text Box 1">
          <a:extLst xmlns:a="http://schemas.openxmlformats.org/drawingml/2006/main">
            <a:ext uri="{FF2B5EF4-FFF2-40B4-BE49-F238E27FC236}">
              <a16:creationId xmlns:a16="http://schemas.microsoft.com/office/drawing/2014/main" id="{4F715910-2B7E-4591-B4E8-E82813B7885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45" y="73556"/>
          <a:ext cx="2004203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Maturity Cell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0.07323</cdr:y>
    </cdr:from>
    <cdr:to>
      <cdr:x>0.33729</cdr:x>
      <cdr:y>0.19431</cdr:y>
    </cdr:to>
    <cdr:sp macro="" textlink="">
      <cdr:nvSpPr>
        <cdr:cNvPr id="83969" name="Text Box 1">
          <a:extLst xmlns:a="http://schemas.openxmlformats.org/drawingml/2006/main">
            <a:ext uri="{FF2B5EF4-FFF2-40B4-BE49-F238E27FC236}">
              <a16:creationId xmlns:a16="http://schemas.microsoft.com/office/drawing/2014/main" id="{2A032448-2F2A-4E2F-9DF7-C6516B5D7D7D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8718"/>
          <a:ext cx="1272849" cy="266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0.02422</cdr:y>
    </cdr:from>
    <cdr:to>
      <cdr:x>0.43603</cdr:x>
      <cdr:y>0.14888</cdr:y>
    </cdr:to>
    <cdr:sp macro="" textlink="">
      <cdr:nvSpPr>
        <cdr:cNvPr id="83970" name="Text Box 2">
          <a:extLst xmlns:a="http://schemas.openxmlformats.org/drawingml/2006/main">
            <a:ext uri="{FF2B5EF4-FFF2-40B4-BE49-F238E27FC236}">
              <a16:creationId xmlns:a16="http://schemas.microsoft.com/office/drawing/2014/main" id="{6CCAF4F4-1EED-45EA-A8F6-1245E1E34B3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10" cy="274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Maturity Cell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13</xdr:col>
      <xdr:colOff>586740</xdr:colOff>
      <xdr:row>43</xdr:row>
      <xdr:rowOff>134470</xdr:rowOff>
    </xdr:to>
    <xdr:graphicFrame macro="">
      <xdr:nvGraphicFramePr>
        <xdr:cNvPr id="6148" name="Chart 2">
          <a:extLst>
            <a:ext uri="{FF2B5EF4-FFF2-40B4-BE49-F238E27FC236}">
              <a16:creationId xmlns:a16="http://schemas.microsoft.com/office/drawing/2014/main" id="{00000000-0008-0000-0500-00000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0</xdr:rowOff>
    </xdr:from>
    <xdr:to>
      <xdr:col>6</xdr:col>
      <xdr:colOff>448</xdr:colOff>
      <xdr:row>43</xdr:row>
      <xdr:rowOff>134470</xdr:rowOff>
    </xdr:to>
    <xdr:graphicFrame macro="">
      <xdr:nvGraphicFramePr>
        <xdr:cNvPr id="6149" name="Chart 3">
          <a:extLst>
            <a:ext uri="{FF2B5EF4-FFF2-40B4-BE49-F238E27FC236}">
              <a16:creationId xmlns:a16="http://schemas.microsoft.com/office/drawing/2014/main" id="{00000000-0008-0000-0500-00000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0.01254</cdr:x>
      <cdr:y>0.03619</cdr:y>
    </cdr:from>
    <cdr:to>
      <cdr:x>0.49044</cdr:x>
      <cdr:y>0.11366</cdr:y>
    </cdr:to>
    <cdr:sp macro="" textlink="">
      <cdr:nvSpPr>
        <cdr:cNvPr id="8193" name="Text Box 1">
          <a:extLst xmlns:a="http://schemas.openxmlformats.org/drawingml/2006/main">
            <a:ext uri="{FF2B5EF4-FFF2-40B4-BE49-F238E27FC236}">
              <a16:creationId xmlns:a16="http://schemas.microsoft.com/office/drawing/2014/main" id="{01C06817-0F1A-42BA-B569-0F8CC0CB621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24" y="80144"/>
          <a:ext cx="2028376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Duration Cell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0.07362</cdr:y>
    </cdr:from>
    <cdr:to>
      <cdr:x>0.33729</cdr:x>
      <cdr:y>0.19561</cdr:y>
    </cdr:to>
    <cdr:sp macro="" textlink="">
      <cdr:nvSpPr>
        <cdr:cNvPr id="89089" name="Text Box 1">
          <a:extLst xmlns:a="http://schemas.openxmlformats.org/drawingml/2006/main">
            <a:ext uri="{FF2B5EF4-FFF2-40B4-BE49-F238E27FC236}">
              <a16:creationId xmlns:a16="http://schemas.microsoft.com/office/drawing/2014/main" id="{B2439785-69E7-4920-A4B6-DEDBC6C66EC3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8453"/>
          <a:ext cx="1272849" cy="2667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0.02439</cdr:y>
    </cdr:from>
    <cdr:to>
      <cdr:x>0.49027</cdr:x>
      <cdr:y>0.14971</cdr:y>
    </cdr:to>
    <cdr:sp macro="" textlink="">
      <cdr:nvSpPr>
        <cdr:cNvPr id="89090" name="Text Box 2">
          <a:extLst xmlns:a="http://schemas.openxmlformats.org/drawingml/2006/main">
            <a:ext uri="{FF2B5EF4-FFF2-40B4-BE49-F238E27FC236}">
              <a16:creationId xmlns:a16="http://schemas.microsoft.com/office/drawing/2014/main" id="{53471A49-B69B-41CD-B2AA-0797DFD5849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874368" cy="274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Duration Cell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25</xdr:row>
      <xdr:rowOff>0</xdr:rowOff>
    </xdr:from>
    <xdr:to>
      <xdr:col>14</xdr:col>
      <xdr:colOff>425824</xdr:colOff>
      <xdr:row>46</xdr:row>
      <xdr:rowOff>33618</xdr:rowOff>
    </xdr:to>
    <xdr:graphicFrame macro="">
      <xdr:nvGraphicFramePr>
        <xdr:cNvPr id="55300" name="Chart 2">
          <a:extLst>
            <a:ext uri="{FF2B5EF4-FFF2-40B4-BE49-F238E27FC236}">
              <a16:creationId xmlns:a16="http://schemas.microsoft.com/office/drawing/2014/main" id="{00000000-0008-0000-0600-000004D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156881</xdr:rowOff>
    </xdr:from>
    <xdr:to>
      <xdr:col>6</xdr:col>
      <xdr:colOff>448</xdr:colOff>
      <xdr:row>46</xdr:row>
      <xdr:rowOff>22412</xdr:rowOff>
    </xdr:to>
    <xdr:graphicFrame macro="">
      <xdr:nvGraphicFramePr>
        <xdr:cNvPr id="55301" name="Chart 3">
          <a:extLst>
            <a:ext uri="{FF2B5EF4-FFF2-40B4-BE49-F238E27FC236}">
              <a16:creationId xmlns:a16="http://schemas.microsoft.com/office/drawing/2014/main" id="{00000000-0008-0000-0600-000005D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0.01036</cdr:x>
      <cdr:y>0.07211</cdr:y>
    </cdr:from>
    <cdr:to>
      <cdr:x>0.39056</cdr:x>
      <cdr:y>0.19365</cdr:y>
    </cdr:to>
    <cdr:sp macro="" textlink="">
      <cdr:nvSpPr>
        <cdr:cNvPr id="67586" name="Text Box 2">
          <a:extLst xmlns:a="http://schemas.openxmlformats.org/drawingml/2006/main">
            <a:ext uri="{FF2B5EF4-FFF2-40B4-BE49-F238E27FC236}">
              <a16:creationId xmlns:a16="http://schemas.microsoft.com/office/drawing/2014/main" id="{721531D7-7272-4D05-9DA7-7B81298C841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5716"/>
          <a:ext cx="1958504" cy="2667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0" i="0" u="none" strike="noStrike" baseline="0">
              <a:solidFill>
                <a:srgbClr val="000000"/>
              </a:solidFill>
              <a:latin typeface="Arial"/>
              <a:cs typeface="Arial"/>
            </a:rPr>
            <a:t>Last 12 months; in percent</a:t>
          </a:r>
        </a:p>
      </cdr:txBody>
    </cdr:sp>
  </cdr:relSizeAnchor>
  <cdr:relSizeAnchor xmlns:cdr="http://schemas.openxmlformats.org/drawingml/2006/chartDrawing">
    <cdr:from>
      <cdr:x>0.01036</cdr:x>
      <cdr:y>0.02431</cdr:y>
    </cdr:from>
    <cdr:to>
      <cdr:x>0.33279</cdr:x>
      <cdr:y>0.14941</cdr:y>
    </cdr:to>
    <cdr:sp macro="" textlink="">
      <cdr:nvSpPr>
        <cdr:cNvPr id="67587" name="Text Box 3">
          <a:extLst xmlns:a="http://schemas.openxmlformats.org/drawingml/2006/main">
            <a:ext uri="{FF2B5EF4-FFF2-40B4-BE49-F238E27FC236}">
              <a16:creationId xmlns:a16="http://schemas.microsoft.com/office/drawing/2014/main" id="{B17C94E1-2CF0-45AD-8B02-742B1B05108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0882" cy="274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Sector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0.0125</cdr:x>
      <cdr:y>0.05343</cdr:y>
    </cdr:from>
    <cdr:to>
      <cdr:x>0.51284</cdr:x>
      <cdr:y>0.1309</cdr:y>
    </cdr:to>
    <cdr:sp macro="" textlink="">
      <cdr:nvSpPr>
        <cdr:cNvPr id="57345" name="Text Box 1">
          <a:extLst xmlns:a="http://schemas.openxmlformats.org/drawingml/2006/main">
            <a:ext uri="{FF2B5EF4-FFF2-40B4-BE49-F238E27FC236}">
              <a16:creationId xmlns:a16="http://schemas.microsoft.com/office/drawing/2014/main" id="{F930BED8-930D-489B-A601-689D3F721D5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45" y="118318"/>
          <a:ext cx="2131224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Vintage Cohort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0.07417</cdr:y>
    </cdr:from>
    <cdr:to>
      <cdr:x>0.33729</cdr:x>
      <cdr:y>0.19662</cdr:y>
    </cdr:to>
    <cdr:sp macro="" textlink="">
      <cdr:nvSpPr>
        <cdr:cNvPr id="91137" name="Text Box 1">
          <a:extLst xmlns:a="http://schemas.openxmlformats.org/drawingml/2006/main">
            <a:ext uri="{FF2B5EF4-FFF2-40B4-BE49-F238E27FC236}">
              <a16:creationId xmlns:a16="http://schemas.microsoft.com/office/drawing/2014/main" id="{2DB8296E-E355-4A82-91E5-7B95FEFC282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9095"/>
          <a:ext cx="1272849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0.02448</cdr:y>
    </cdr:from>
    <cdr:to>
      <cdr:x>0.49027</cdr:x>
      <cdr:y>0.15025</cdr:y>
    </cdr:to>
    <cdr:sp macro="" textlink="">
      <cdr:nvSpPr>
        <cdr:cNvPr id="91138" name="Text Box 2">
          <a:extLst xmlns:a="http://schemas.openxmlformats.org/drawingml/2006/main">
            <a:ext uri="{FF2B5EF4-FFF2-40B4-BE49-F238E27FC236}">
              <a16:creationId xmlns:a16="http://schemas.microsoft.com/office/drawing/2014/main" id="{96F89724-F085-456A-B493-13FCE7CCD65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874368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Vintage Cohort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0.01217</cdr:x>
      <cdr:y>0.07417</cdr:y>
    </cdr:from>
    <cdr:to>
      <cdr:x>0.30267</cdr:x>
      <cdr:y>0.19662</cdr:y>
    </cdr:to>
    <cdr:sp macro="" textlink="">
      <cdr:nvSpPr>
        <cdr:cNvPr id="95233" name="Text Box 1">
          <a:extLst xmlns:a="http://schemas.openxmlformats.org/drawingml/2006/main">
            <a:ext uri="{FF2B5EF4-FFF2-40B4-BE49-F238E27FC236}">
              <a16:creationId xmlns:a16="http://schemas.microsoft.com/office/drawing/2014/main" id="{7B17D928-9345-45CB-8832-8AC356E245E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9095"/>
          <a:ext cx="1272828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Last 12 months</a:t>
          </a:r>
        </a:p>
      </cdr:txBody>
    </cdr:sp>
  </cdr:relSizeAnchor>
  <cdr:relSizeAnchor xmlns:cdr="http://schemas.openxmlformats.org/drawingml/2006/chartDrawing">
    <cdr:from>
      <cdr:x>0.01217</cdr:x>
      <cdr:y>0.02448</cdr:y>
    </cdr:from>
    <cdr:to>
      <cdr:x>0.39121</cdr:x>
      <cdr:y>0.15025</cdr:y>
    </cdr:to>
    <cdr:sp macro="" textlink="">
      <cdr:nvSpPr>
        <cdr:cNvPr id="95234" name="Text Box 2">
          <a:extLst xmlns:a="http://schemas.openxmlformats.org/drawingml/2006/main">
            <a:ext uri="{FF2B5EF4-FFF2-40B4-BE49-F238E27FC236}">
              <a16:creationId xmlns:a16="http://schemas.microsoft.com/office/drawing/2014/main" id="{40C57335-F093-4AB3-A2C8-E5846BD519E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0768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Credit Effect by Sector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7620</xdr:rowOff>
    </xdr:from>
    <xdr:to>
      <xdr:col>14</xdr:col>
      <xdr:colOff>0</xdr:colOff>
      <xdr:row>43</xdr:row>
      <xdr:rowOff>145676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7620</xdr:rowOff>
    </xdr:from>
    <xdr:to>
      <xdr:col>5</xdr:col>
      <xdr:colOff>579120</xdr:colOff>
      <xdr:row>43</xdr:row>
      <xdr:rowOff>145676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0.01248</cdr:x>
      <cdr:y>0.0438</cdr:y>
    </cdr:from>
    <cdr:to>
      <cdr:x>0.41999</cdr:x>
      <cdr:y>0.12736</cdr:y>
    </cdr:to>
    <cdr:sp macro="" textlink="">
      <cdr:nvSpPr>
        <cdr:cNvPr id="4097" name="Text Box 1">
          <a:extLst xmlns:a="http://schemas.openxmlformats.org/drawingml/2006/main">
            <a:ext uri="{FF2B5EF4-FFF2-40B4-BE49-F238E27FC236}">
              <a16:creationId xmlns:a16="http://schemas.microsoft.com/office/drawing/2014/main" id="{A27627EF-3B64-44EC-8DAD-23991AC4930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5" y="96642"/>
          <a:ext cx="1738938" cy="1844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Sector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0.01362</cdr:x>
      <cdr:y>0.07227</cdr:y>
    </cdr:from>
    <cdr:to>
      <cdr:x>0.33852</cdr:x>
      <cdr:y>0.19471</cdr:y>
    </cdr:to>
    <cdr:sp macro="" textlink="">
      <cdr:nvSpPr>
        <cdr:cNvPr id="99329" name="Text Box 1">
          <a:extLst xmlns:a="http://schemas.openxmlformats.org/drawingml/2006/main">
            <a:ext uri="{FF2B5EF4-FFF2-40B4-BE49-F238E27FC236}">
              <a16:creationId xmlns:a16="http://schemas.microsoft.com/office/drawing/2014/main" id="{5C32D7DC-BF3B-42C3-B148-8B81425C0B5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4950"/>
          <a:ext cx="1272540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0.01362</cdr:x>
      <cdr:y>0.02448</cdr:y>
    </cdr:from>
    <cdr:to>
      <cdr:x>0.43774</cdr:x>
      <cdr:y>0.15025</cdr:y>
    </cdr:to>
    <cdr:sp macro="" textlink="">
      <cdr:nvSpPr>
        <cdr:cNvPr id="99330" name="Text Box 2">
          <a:extLst xmlns:a="http://schemas.openxmlformats.org/drawingml/2006/main">
            <a:ext uri="{FF2B5EF4-FFF2-40B4-BE49-F238E27FC236}">
              <a16:creationId xmlns:a16="http://schemas.microsoft.com/office/drawing/2014/main" id="{7DE614D9-9230-41A0-9223-D150F910ACE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60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Sector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3138</xdr:rowOff>
    </xdr:from>
    <xdr:to>
      <xdr:col>13</xdr:col>
      <xdr:colOff>592455</xdr:colOff>
      <xdr:row>44</xdr:row>
      <xdr:rowOff>44823</xdr:rowOff>
    </xdr:to>
    <xdr:graphicFrame macro="">
      <xdr:nvGraphicFramePr>
        <xdr:cNvPr id="2" name="Chart 102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152400</xdr:rowOff>
    </xdr:from>
    <xdr:to>
      <xdr:col>6</xdr:col>
      <xdr:colOff>30480</xdr:colOff>
      <xdr:row>44</xdr:row>
      <xdr:rowOff>0</xdr:rowOff>
    </xdr:to>
    <xdr:graphicFrame macro="">
      <xdr:nvGraphicFramePr>
        <xdr:cNvPr id="3" name="Chart 102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112059</xdr:colOff>
      <xdr:row>14</xdr:row>
      <xdr:rowOff>11206</xdr:rowOff>
    </xdr:from>
    <xdr:to>
      <xdr:col>9</xdr:col>
      <xdr:colOff>134471</xdr:colOff>
      <xdr:row>20</xdr:row>
      <xdr:rowOff>22412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5145342-E4C0-45C0-9CBD-3CA1A003C51A}"/>
            </a:ext>
          </a:extLst>
        </xdr:cNvPr>
        <xdr:cNvSpPr txBox="1"/>
      </xdr:nvSpPr>
      <xdr:spPr>
        <a:xfrm>
          <a:off x="3003177" y="2812677"/>
          <a:ext cx="2678206" cy="11542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Please note that</a:t>
          </a:r>
          <a:r>
            <a:rPr lang="en-US" sz="1100" baseline="0"/>
            <a:t> all G-L 1 loans are senior loans. "Crossover" loans are those with LTVs above 70% and below 85%.  They are not subordinate positions that "attach" at 70% LTV and go up to 85% of the capital stack.</a:t>
          </a:r>
          <a:endParaRPr lang="en-US" sz="110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0.01348</cdr:x>
      <cdr:y>0.0573</cdr:y>
    </cdr:from>
    <cdr:to>
      <cdr:x>0.51245</cdr:x>
      <cdr:y>0.14059</cdr:y>
    </cdr:to>
    <cdr:sp macro="" textlink="">
      <cdr:nvSpPr>
        <cdr:cNvPr id="18433" name="Text Box 1">
          <a:extLst xmlns:a="http://schemas.openxmlformats.org/drawingml/2006/main">
            <a:ext uri="{FF2B5EF4-FFF2-40B4-BE49-F238E27FC236}">
              <a16:creationId xmlns:a16="http://schemas.microsoft.com/office/drawing/2014/main" id="{CA61E496-9055-4E0E-910D-1C0D75025B3B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419" y="126887"/>
          <a:ext cx="2125390" cy="1844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Credit Quality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0.01341</cdr:x>
      <cdr:y>0.0718</cdr:y>
    </cdr:from>
    <cdr:to>
      <cdr:x>0.33334</cdr:x>
      <cdr:y>0.19288</cdr:y>
    </cdr:to>
    <cdr:sp macro="" textlink="">
      <cdr:nvSpPr>
        <cdr:cNvPr id="68609" name="Text Box 1">
          <a:extLst xmlns:a="http://schemas.openxmlformats.org/drawingml/2006/main">
            <a:ext uri="{FF2B5EF4-FFF2-40B4-BE49-F238E27FC236}">
              <a16:creationId xmlns:a16="http://schemas.microsoft.com/office/drawing/2014/main" id="{31AC3F62-6A30-4FD6-8363-8678CD098C3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5575"/>
          <a:ext cx="1272578" cy="266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0.01341</cdr:x>
      <cdr:y>0.02422</cdr:y>
    </cdr:from>
    <cdr:to>
      <cdr:x>0.50949</cdr:x>
      <cdr:y>0.14888</cdr:y>
    </cdr:to>
    <cdr:sp macro="" textlink="">
      <cdr:nvSpPr>
        <cdr:cNvPr id="68610" name="Text Box 2">
          <a:extLst xmlns:a="http://schemas.openxmlformats.org/drawingml/2006/main">
            <a:ext uri="{FF2B5EF4-FFF2-40B4-BE49-F238E27FC236}">
              <a16:creationId xmlns:a16="http://schemas.microsoft.com/office/drawing/2014/main" id="{BCB6EF47-BE06-44EA-87BB-EF5236A3594C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973222" cy="274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Credit Quality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zoomScale="85" workbookViewId="0">
      <selection sqref="A1:N1"/>
    </sheetView>
  </sheetViews>
  <sheetFormatPr defaultColWidth="8.85546875" defaultRowHeight="12.75"/>
  <cols>
    <col min="1" max="1" width="17.7109375" style="1" customWidth="1"/>
    <col min="2" max="2" width="4.140625" style="1" customWidth="1"/>
    <col min="3" max="7" width="8.85546875" style="1"/>
    <col min="8" max="8" width="9" style="1" bestFit="1" customWidth="1"/>
    <col min="9" max="9" width="3.7109375" style="1" customWidth="1"/>
    <col min="10" max="10" width="9.7109375" style="1" bestFit="1" customWidth="1"/>
    <col min="11" max="11" width="3" style="1" customWidth="1"/>
    <col min="12" max="16384" width="8.85546875" style="1"/>
  </cols>
  <sheetData>
    <row r="1" spans="1:17" ht="2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7" ht="21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7" ht="15.75">
      <c r="A3" s="2"/>
    </row>
    <row r="4" spans="1:17" ht="15">
      <c r="A4" s="6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>
      <c r="A6" s="7"/>
      <c r="B6" s="7"/>
      <c r="C6" s="8" t="s">
        <v>3</v>
      </c>
      <c r="D6" s="9"/>
      <c r="E6" s="9"/>
      <c r="F6" s="9"/>
      <c r="G6" s="7"/>
      <c r="H6" s="7"/>
      <c r="I6" s="7"/>
      <c r="J6" s="7"/>
      <c r="K6" s="7"/>
      <c r="L6" s="8" t="s">
        <v>4</v>
      </c>
      <c r="M6" s="9"/>
      <c r="N6" s="9"/>
    </row>
    <row r="7" spans="1:17" ht="15">
      <c r="A7" s="7"/>
      <c r="B7" s="7"/>
      <c r="C7" s="10" t="s">
        <v>5</v>
      </c>
      <c r="D7" s="10"/>
      <c r="E7" s="10"/>
      <c r="F7" s="10"/>
      <c r="G7" s="11" t="s">
        <v>6</v>
      </c>
      <c r="H7" s="11" t="s">
        <v>7</v>
      </c>
      <c r="I7" s="7"/>
      <c r="J7" s="12" t="s">
        <v>8</v>
      </c>
      <c r="K7" s="7"/>
      <c r="L7" s="12" t="s">
        <v>9</v>
      </c>
      <c r="M7" s="12"/>
      <c r="N7" s="12" t="s">
        <v>7</v>
      </c>
    </row>
    <row r="8" spans="1:17" ht="15.75" thickBot="1">
      <c r="A8" s="13" t="s">
        <v>10</v>
      </c>
      <c r="B8" s="7"/>
      <c r="C8" s="14" t="s">
        <v>11</v>
      </c>
      <c r="D8" s="14" t="s">
        <v>12</v>
      </c>
      <c r="E8" s="14" t="s">
        <v>13</v>
      </c>
      <c r="F8" s="14" t="s">
        <v>14</v>
      </c>
      <c r="G8" s="14" t="s">
        <v>14</v>
      </c>
      <c r="H8" s="14" t="s">
        <v>15</v>
      </c>
      <c r="I8" s="7"/>
      <c r="J8" s="14" t="s">
        <v>16</v>
      </c>
      <c r="K8" s="7"/>
      <c r="L8" s="14" t="s">
        <v>15</v>
      </c>
      <c r="M8" s="14" t="s">
        <v>6</v>
      </c>
      <c r="N8" s="14" t="s">
        <v>15</v>
      </c>
    </row>
    <row r="9" spans="1:17" ht="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>
      <c r="A10" s="7" t="s">
        <v>17</v>
      </c>
      <c r="B10" s="7"/>
      <c r="C10" s="15">
        <v>0.98</v>
      </c>
      <c r="D10" s="15">
        <v>-2.0503</v>
      </c>
      <c r="E10" s="15">
        <v>-2.06E-2</v>
      </c>
      <c r="F10" s="15">
        <v>-1.0909</v>
      </c>
      <c r="G10" s="15">
        <v>-1.0909</v>
      </c>
      <c r="H10" s="15">
        <v>5.61427368490095</v>
      </c>
      <c r="I10" s="15"/>
      <c r="J10" s="15">
        <v>2377.4258689299354</v>
      </c>
      <c r="K10" s="7"/>
      <c r="L10" s="16">
        <v>2.2599999999999998</v>
      </c>
      <c r="M10" s="16">
        <v>2.2599999999999998</v>
      </c>
      <c r="N10" s="16">
        <v>7.39</v>
      </c>
      <c r="P10" s="3">
        <f>$H$15</f>
        <v>6.0149793491557579</v>
      </c>
      <c r="Q10" s="4">
        <f>$N$15</f>
        <v>5.1899999999999995</v>
      </c>
    </row>
    <row r="11" spans="1:17" ht="15">
      <c r="A11" s="7" t="s">
        <v>18</v>
      </c>
      <c r="B11" s="7"/>
      <c r="C11" s="15">
        <v>0.92059999999999997</v>
      </c>
      <c r="D11" s="15">
        <v>-2.3015000000000003</v>
      </c>
      <c r="E11" s="15">
        <v>-3.9000000000000007E-3</v>
      </c>
      <c r="F11" s="15">
        <v>-1.3848</v>
      </c>
      <c r="G11" s="15">
        <v>-1.3848</v>
      </c>
      <c r="H11" s="15">
        <v>6.4509438090359916</v>
      </c>
      <c r="I11" s="15"/>
      <c r="J11" s="15">
        <v>3088.4568650602005</v>
      </c>
      <c r="K11" s="7"/>
      <c r="L11" s="16">
        <v>1.06</v>
      </c>
      <c r="M11" s="16">
        <v>1.06</v>
      </c>
      <c r="N11" s="16">
        <v>3.54</v>
      </c>
      <c r="P11" s="3">
        <f>$H$15</f>
        <v>6.0149793491557579</v>
      </c>
      <c r="Q11" s="4">
        <f>$N$15</f>
        <v>5.1899999999999995</v>
      </c>
    </row>
    <row r="12" spans="1:17" ht="15">
      <c r="A12" s="7" t="s">
        <v>19</v>
      </c>
      <c r="B12" s="7"/>
      <c r="C12" s="15">
        <v>1.0089999999999999</v>
      </c>
      <c r="D12" s="15">
        <v>-2.1614</v>
      </c>
      <c r="E12" s="15">
        <v>-3.1299999999999994E-2</v>
      </c>
      <c r="F12" s="15">
        <v>-1.1837</v>
      </c>
      <c r="G12" s="15">
        <v>-1.1837</v>
      </c>
      <c r="H12" s="15">
        <v>5.3817702547315882</v>
      </c>
      <c r="I12" s="15"/>
      <c r="J12" s="15">
        <v>2820.1896701280125</v>
      </c>
      <c r="K12" s="7"/>
      <c r="L12" s="16">
        <v>2.4500000000000002</v>
      </c>
      <c r="M12" s="16">
        <v>2.4500000000000002</v>
      </c>
      <c r="N12" s="16">
        <v>7.76</v>
      </c>
      <c r="P12" s="3">
        <f>$H$15</f>
        <v>6.0149793491557579</v>
      </c>
      <c r="Q12" s="4">
        <f>$N$15</f>
        <v>5.1899999999999995</v>
      </c>
    </row>
    <row r="13" spans="1:17" ht="15">
      <c r="A13" s="7" t="s">
        <v>20</v>
      </c>
      <c r="B13" s="7"/>
      <c r="C13" s="15">
        <v>0.90010000000000001</v>
      </c>
      <c r="D13" s="15">
        <v>-1.7688999999999999</v>
      </c>
      <c r="E13" s="15">
        <v>-2.1499999999999998E-2</v>
      </c>
      <c r="F13" s="15">
        <v>-0.89029999999999998</v>
      </c>
      <c r="G13" s="15">
        <v>-0.89029999999999998</v>
      </c>
      <c r="H13" s="15">
        <v>6.540157787665879</v>
      </c>
      <c r="I13" s="15"/>
      <c r="J13" s="15">
        <v>2789.5591229222741</v>
      </c>
      <c r="K13" s="7"/>
      <c r="L13" s="16">
        <v>0.38</v>
      </c>
      <c r="M13" s="16">
        <v>0.38</v>
      </c>
      <c r="N13" s="16">
        <v>3.18</v>
      </c>
      <c r="P13" s="3">
        <f>$H$15</f>
        <v>6.0149793491557579</v>
      </c>
      <c r="Q13" s="4">
        <f>$N$15</f>
        <v>5.1899999999999995</v>
      </c>
    </row>
    <row r="14" spans="1:17" ht="15">
      <c r="A14" s="7" t="s">
        <v>21</v>
      </c>
      <c r="B14" s="7"/>
      <c r="C14" s="15">
        <v>1.0110108312099919</v>
      </c>
      <c r="D14" s="15">
        <v>-2.4202673107052499</v>
      </c>
      <c r="E14" s="15">
        <v>-9.8000731426879234E-3</v>
      </c>
      <c r="F14" s="15">
        <v>-1.4190565526379457</v>
      </c>
      <c r="G14" s="15">
        <v>-1.4190565526379457</v>
      </c>
      <c r="H14" s="15">
        <v>5.2068842430639695</v>
      </c>
      <c r="I14" s="15"/>
      <c r="J14" s="17" t="s">
        <v>22</v>
      </c>
      <c r="K14" s="7"/>
      <c r="L14" s="16">
        <v>1.9323194419752501</v>
      </c>
      <c r="M14" s="16">
        <v>1.9323194419752501</v>
      </c>
      <c r="N14" s="16">
        <v>6.630569414142359</v>
      </c>
      <c r="P14" s="3">
        <f>$H$15</f>
        <v>6.0149793491557579</v>
      </c>
      <c r="Q14" s="4">
        <f>$N$15</f>
        <v>5.1899999999999995</v>
      </c>
    </row>
    <row r="15" spans="1:17" ht="15">
      <c r="A15" s="13" t="s">
        <v>14</v>
      </c>
      <c r="B15" s="7"/>
      <c r="C15" s="15">
        <v>0.95</v>
      </c>
      <c r="D15" s="15">
        <v>-2.1571999999999996</v>
      </c>
      <c r="E15" s="15">
        <v>-1.4799999999999999E-2</v>
      </c>
      <c r="F15" s="15">
        <v>-1.222</v>
      </c>
      <c r="G15" s="15">
        <v>-1.222</v>
      </c>
      <c r="H15" s="15">
        <v>6.0149793491557579</v>
      </c>
      <c r="I15" s="15"/>
      <c r="J15" s="15">
        <v>2595.2704872078057</v>
      </c>
      <c r="K15" s="7"/>
      <c r="L15" s="16">
        <v>1.48</v>
      </c>
      <c r="M15" s="16">
        <v>1.48</v>
      </c>
      <c r="N15" s="16">
        <v>5.1899999999999995</v>
      </c>
    </row>
    <row r="16" spans="1:17" ht="15">
      <c r="A16" s="7" t="s">
        <v>23</v>
      </c>
      <c r="B16" s="7"/>
      <c r="C16" s="15">
        <v>0.94582592763077644</v>
      </c>
      <c r="D16" s="15">
        <v>-2.1384642251853676</v>
      </c>
      <c r="E16" s="15">
        <v>-1.5153947248760067E-2</v>
      </c>
      <c r="F16" s="15">
        <v>-1.2077922448033513</v>
      </c>
      <c r="G16" s="15">
        <v>-1.2077922448033513</v>
      </c>
      <c r="H16" s="15">
        <v>6.0734369363220742</v>
      </c>
      <c r="I16" s="15"/>
      <c r="J16" s="15">
        <v>4201.4642545338857</v>
      </c>
      <c r="K16" s="7"/>
      <c r="L16" s="16">
        <v>1.4574231809893239</v>
      </c>
      <c r="M16" s="16">
        <v>1.4574231809893239</v>
      </c>
      <c r="N16" s="16">
        <v>5.1018176828613271</v>
      </c>
    </row>
    <row r="17" spans="1:14" ht="15">
      <c r="A17" s="7"/>
      <c r="B17" s="7"/>
      <c r="C17" s="7"/>
      <c r="D17" s="7"/>
      <c r="E17" s="7"/>
      <c r="F17" s="7"/>
      <c r="G17" s="15"/>
      <c r="H17" s="15"/>
      <c r="I17" s="15"/>
      <c r="J17" s="15"/>
      <c r="K17" s="7"/>
      <c r="L17" s="16"/>
      <c r="M17" s="16"/>
      <c r="N17" s="16"/>
    </row>
    <row r="18" spans="1:14" ht="15">
      <c r="A18" s="7" t="s">
        <v>24</v>
      </c>
      <c r="B18" s="7"/>
      <c r="C18" s="7"/>
      <c r="D18" s="7"/>
      <c r="E18" s="7"/>
      <c r="F18" s="7"/>
      <c r="G18" s="15"/>
      <c r="H18" s="15"/>
      <c r="I18" s="15"/>
      <c r="J18" s="15"/>
      <c r="K18" s="7"/>
      <c r="L18" s="16"/>
      <c r="M18" s="16"/>
      <c r="N18" s="16"/>
    </row>
    <row r="19" spans="1:14" ht="15">
      <c r="A19" s="7" t="s">
        <v>25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5">
      <c r="A20" s="7" t="s">
        <v>26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ht="15">
      <c r="A22" s="7" t="s">
        <v>27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9" spans="1:14">
      <c r="A29" s="1" t="s">
        <v>28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0"/>
  <sheetViews>
    <sheetView zoomScale="85" zoomScaleNormal="85" workbookViewId="0">
      <selection sqref="A1:N1"/>
    </sheetView>
  </sheetViews>
  <sheetFormatPr defaultColWidth="8.85546875" defaultRowHeight="12.75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3" width="8.85546875" style="1"/>
    <col min="14" max="14" width="10.42578125" style="1" customWidth="1"/>
    <col min="15" max="16384" width="8.85546875" style="1"/>
  </cols>
  <sheetData>
    <row r="1" spans="1:16" ht="2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6" ht="21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6" ht="15.75">
      <c r="A3" s="2"/>
    </row>
    <row r="4" spans="1:16" ht="15">
      <c r="A4" s="6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6" ht="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6" ht="15">
      <c r="A6" s="7"/>
      <c r="B6" s="7"/>
      <c r="C6" s="8" t="s">
        <v>3</v>
      </c>
      <c r="D6" s="9"/>
      <c r="E6" s="9"/>
      <c r="F6" s="9"/>
      <c r="G6" s="7"/>
      <c r="H6" s="8" t="s">
        <v>29</v>
      </c>
      <c r="I6" s="9"/>
      <c r="J6" s="9" t="s">
        <v>30</v>
      </c>
      <c r="K6" s="9"/>
      <c r="L6" s="9"/>
      <c r="M6" s="7"/>
      <c r="N6" s="7"/>
    </row>
    <row r="7" spans="1:16" ht="15">
      <c r="A7" s="7"/>
      <c r="B7" s="7"/>
      <c r="C7" s="7"/>
      <c r="D7" s="7"/>
      <c r="E7" s="7"/>
      <c r="F7" s="7"/>
      <c r="G7" s="7"/>
      <c r="H7" s="12" t="s">
        <v>31</v>
      </c>
      <c r="I7" s="12"/>
      <c r="J7" s="12"/>
      <c r="K7" s="12"/>
      <c r="L7" s="12"/>
      <c r="M7" s="12" t="s">
        <v>32</v>
      </c>
      <c r="N7" s="12" t="s">
        <v>33</v>
      </c>
    </row>
    <row r="8" spans="1:16" ht="15.75" thickBot="1">
      <c r="A8" s="13" t="s">
        <v>10</v>
      </c>
      <c r="B8" s="7"/>
      <c r="C8" s="14" t="s">
        <v>11</v>
      </c>
      <c r="D8" s="14" t="s">
        <v>12</v>
      </c>
      <c r="E8" s="14" t="s">
        <v>13</v>
      </c>
      <c r="F8" s="14" t="s">
        <v>14</v>
      </c>
      <c r="G8" s="7"/>
      <c r="H8" s="14" t="s">
        <v>34</v>
      </c>
      <c r="I8" s="14" t="s">
        <v>35</v>
      </c>
      <c r="J8" s="14" t="s">
        <v>36</v>
      </c>
      <c r="K8" s="14" t="s">
        <v>12</v>
      </c>
      <c r="L8" s="14" t="s">
        <v>37</v>
      </c>
      <c r="M8" s="14" t="s">
        <v>38</v>
      </c>
      <c r="N8" s="14" t="s">
        <v>39</v>
      </c>
    </row>
    <row r="9" spans="1:16" ht="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6" ht="15">
      <c r="A10" s="7" t="s">
        <v>17</v>
      </c>
      <c r="B10" s="7"/>
      <c r="C10" s="15">
        <v>0.98</v>
      </c>
      <c r="D10" s="15">
        <v>-2.0503</v>
      </c>
      <c r="E10" s="15">
        <v>-2.06E-2</v>
      </c>
      <c r="F10" s="15">
        <v>-1.0909</v>
      </c>
      <c r="G10" s="7"/>
      <c r="H10" s="15">
        <v>4.5199999999999996</v>
      </c>
      <c r="I10" s="15">
        <v>4.1982999999999997</v>
      </c>
      <c r="J10" s="15">
        <v>6.37</v>
      </c>
      <c r="K10" s="18">
        <v>103.94</v>
      </c>
      <c r="L10" s="15">
        <v>2.9460999999999999</v>
      </c>
      <c r="M10" s="19">
        <v>0.19689684866106286</v>
      </c>
      <c r="N10" s="7">
        <v>2392</v>
      </c>
      <c r="P10" s="3">
        <f>F15</f>
        <v>-1.222</v>
      </c>
    </row>
    <row r="11" spans="1:16" ht="15">
      <c r="A11" s="7" t="s">
        <v>18</v>
      </c>
      <c r="B11" s="7"/>
      <c r="C11" s="15">
        <v>0.92059999999999997</v>
      </c>
      <c r="D11" s="15">
        <v>-2.3015000000000003</v>
      </c>
      <c r="E11" s="15">
        <v>-3.9000000000000007E-3</v>
      </c>
      <c r="F11" s="15">
        <v>-1.3848</v>
      </c>
      <c r="G11" s="7"/>
      <c r="H11" s="15">
        <v>5.65</v>
      </c>
      <c r="I11" s="15">
        <v>3.9487000000000001</v>
      </c>
      <c r="J11" s="15">
        <v>7.7</v>
      </c>
      <c r="K11" s="18">
        <v>103.73</v>
      </c>
      <c r="L11" s="15">
        <v>3.0194000000000001</v>
      </c>
      <c r="M11" s="19">
        <v>0.42167831063884215</v>
      </c>
      <c r="N11" s="7">
        <v>5735</v>
      </c>
      <c r="P11" s="3">
        <f t="shared" ref="P11:P16" si="0">P10</f>
        <v>-1.222</v>
      </c>
    </row>
    <row r="12" spans="1:16" ht="15">
      <c r="A12" s="7" t="s">
        <v>19</v>
      </c>
      <c r="B12" s="7"/>
      <c r="C12" s="15">
        <v>1.0089999999999999</v>
      </c>
      <c r="D12" s="15">
        <v>-2.1614</v>
      </c>
      <c r="E12" s="15">
        <v>-3.1299999999999994E-2</v>
      </c>
      <c r="F12" s="15">
        <v>-1.1837</v>
      </c>
      <c r="G12" s="7"/>
      <c r="H12" s="15">
        <v>4.74</v>
      </c>
      <c r="I12" s="15">
        <v>4.3066000000000004</v>
      </c>
      <c r="J12" s="15">
        <v>6.78</v>
      </c>
      <c r="K12" s="18">
        <v>103.57</v>
      </c>
      <c r="L12" s="15">
        <v>3.1554000000000002</v>
      </c>
      <c r="M12" s="19">
        <v>0.16514167191744017</v>
      </c>
      <c r="N12" s="7">
        <v>3718</v>
      </c>
      <c r="P12" s="3">
        <f t="shared" si="0"/>
        <v>-1.222</v>
      </c>
    </row>
    <row r="13" spans="1:16" ht="15">
      <c r="A13" s="7" t="s">
        <v>20</v>
      </c>
      <c r="B13" s="7"/>
      <c r="C13" s="15">
        <v>0.90010000000000001</v>
      </c>
      <c r="D13" s="15">
        <v>-1.7688999999999999</v>
      </c>
      <c r="E13" s="15">
        <v>-2.1499999999999998E-2</v>
      </c>
      <c r="F13" s="15">
        <v>-0.89029999999999998</v>
      </c>
      <c r="G13" s="7"/>
      <c r="H13" s="15">
        <v>5.1100000000000003</v>
      </c>
      <c r="I13" s="15">
        <v>3.8611</v>
      </c>
      <c r="J13" s="15">
        <v>7.01</v>
      </c>
      <c r="K13" s="18">
        <v>104.24</v>
      </c>
      <c r="L13" s="15">
        <v>2.6938</v>
      </c>
      <c r="M13" s="19">
        <v>0.14957101983704604</v>
      </c>
      <c r="N13" s="7">
        <v>2793</v>
      </c>
      <c r="P13" s="3">
        <f t="shared" si="0"/>
        <v>-1.222</v>
      </c>
    </row>
    <row r="14" spans="1:16" ht="15">
      <c r="A14" s="7" t="s">
        <v>40</v>
      </c>
      <c r="B14" s="7"/>
      <c r="C14" s="15">
        <v>1.0110108312099919</v>
      </c>
      <c r="D14" s="15">
        <v>-2.4202673107052499</v>
      </c>
      <c r="E14" s="15">
        <v>-9.8000731426879234E-3</v>
      </c>
      <c r="F14" s="15">
        <v>-1.4190565526379457</v>
      </c>
      <c r="G14" s="7"/>
      <c r="H14" s="15">
        <v>5.4742729475156624</v>
      </c>
      <c r="I14" s="15">
        <v>4.2370443339162938</v>
      </c>
      <c r="J14" s="15">
        <v>8.4344808393897051</v>
      </c>
      <c r="K14" s="18">
        <v>101.26091935283876</v>
      </c>
      <c r="L14" s="15">
        <v>3.6932889343208091</v>
      </c>
      <c r="M14" s="19">
        <v>6.6712148945608798E-2</v>
      </c>
      <c r="N14" s="7">
        <v>1213</v>
      </c>
      <c r="P14" s="3">
        <f t="shared" si="0"/>
        <v>-1.222</v>
      </c>
    </row>
    <row r="15" spans="1:16" ht="15">
      <c r="A15" s="13" t="s">
        <v>14</v>
      </c>
      <c r="B15" s="7"/>
      <c r="C15" s="15">
        <v>0.95</v>
      </c>
      <c r="D15" s="15">
        <v>-2.1571999999999996</v>
      </c>
      <c r="E15" s="15">
        <v>-1.4799999999999999E-2</v>
      </c>
      <c r="F15" s="15">
        <v>-1.222</v>
      </c>
      <c r="G15" s="7"/>
      <c r="H15" s="15">
        <v>5.19</v>
      </c>
      <c r="I15" s="15">
        <v>4.0631000000000004</v>
      </c>
      <c r="J15" s="15">
        <v>7.23</v>
      </c>
      <c r="K15" s="18">
        <v>103.65</v>
      </c>
      <c r="L15" s="15">
        <v>3.0236999999999998</v>
      </c>
      <c r="M15" s="20">
        <v>1</v>
      </c>
      <c r="N15" s="21">
        <v>15851</v>
      </c>
      <c r="P15" s="3">
        <f t="shared" si="0"/>
        <v>-1.222</v>
      </c>
    </row>
    <row r="16" spans="1:16" ht="15">
      <c r="A16" s="7" t="s">
        <v>23</v>
      </c>
      <c r="B16" s="7"/>
      <c r="C16" s="15">
        <v>0.94582592763077644</v>
      </c>
      <c r="D16" s="15">
        <v>-2.1384642251853676</v>
      </c>
      <c r="E16" s="15">
        <v>-1.5153947248760067E-2</v>
      </c>
      <c r="F16" s="15">
        <v>-1.2077922448033513</v>
      </c>
      <c r="G16" s="7"/>
      <c r="H16" s="15">
        <v>5.1640398424435894</v>
      </c>
      <c r="I16" s="15">
        <v>4.0506484356941268</v>
      </c>
      <c r="J16" s="15">
        <v>7.1460367720562035</v>
      </c>
      <c r="K16" s="18">
        <v>103.82772643105328</v>
      </c>
      <c r="L16" s="15">
        <v>2.9758190237352014</v>
      </c>
      <c r="M16" s="19">
        <v>0.93328785105439116</v>
      </c>
      <c r="N16" s="7">
        <v>14638</v>
      </c>
      <c r="P16" s="3">
        <f t="shared" si="0"/>
        <v>-1.222</v>
      </c>
    </row>
    <row r="17" spans="1:14" ht="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5">
      <c r="A18" s="7" t="s">
        <v>24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30" spans="1:14">
      <c r="A30" s="1" t="s">
        <v>28</v>
      </c>
    </row>
  </sheetData>
  <mergeCells count="2">
    <mergeCell ref="A1:N1"/>
    <mergeCell ref="A2:N2"/>
  </mergeCells>
  <pageMargins left="0.75" right="0.75" top="1" bottom="1" header="0.5" footer="0.5"/>
  <pageSetup scale="87" orientation="landscape" horizontalDpi="300" verticalDpi="300" r:id="rId1"/>
  <headerFooter alignWithMargins="0">
    <oddFooter>&amp;L&amp;"Times New Roman,Regular"&amp;8Generated: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1"/>
  <sheetViews>
    <sheetView zoomScale="85" workbookViewId="0">
      <selection sqref="A1:N1"/>
    </sheetView>
  </sheetViews>
  <sheetFormatPr defaultColWidth="8.85546875" defaultRowHeight="12.75"/>
  <cols>
    <col min="1" max="1" width="17.7109375" style="1" customWidth="1"/>
    <col min="2" max="2" width="4.140625" style="1" customWidth="1"/>
    <col min="3" max="3" width="10.5703125" style="1" customWidth="1"/>
    <col min="4" max="4" width="10.85546875" style="1" customWidth="1"/>
    <col min="5" max="6" width="8.85546875" style="1"/>
    <col min="7" max="7" width="4.140625" style="1" customWidth="1"/>
    <col min="8" max="16384" width="8.85546875" style="1"/>
  </cols>
  <sheetData>
    <row r="1" spans="1:16" ht="2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6" ht="21">
      <c r="A2" s="34" t="s">
        <v>41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6">
      <c r="A3"/>
    </row>
    <row r="4" spans="1:16" ht="15">
      <c r="A4" s="6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6" ht="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6" ht="15">
      <c r="A6" s="7"/>
      <c r="B6" s="7"/>
      <c r="C6" s="8" t="s">
        <v>42</v>
      </c>
      <c r="D6" s="9"/>
      <c r="E6" s="9"/>
      <c r="F6" s="9"/>
      <c r="G6" s="7"/>
      <c r="H6" s="8" t="s">
        <v>29</v>
      </c>
      <c r="I6" s="9"/>
      <c r="J6" s="9" t="s">
        <v>30</v>
      </c>
      <c r="K6" s="9"/>
      <c r="L6" s="9"/>
      <c r="M6" s="7"/>
      <c r="N6" s="7"/>
    </row>
    <row r="7" spans="1:16" ht="15">
      <c r="A7" s="13" t="s">
        <v>43</v>
      </c>
      <c r="B7" s="7"/>
      <c r="C7" s="7"/>
      <c r="D7" s="7"/>
      <c r="E7" s="7"/>
      <c r="F7" s="7"/>
      <c r="G7" s="7"/>
      <c r="H7" s="12" t="s">
        <v>31</v>
      </c>
      <c r="I7" s="12"/>
      <c r="J7" s="12"/>
      <c r="K7" s="12"/>
      <c r="L7" s="12"/>
      <c r="M7" s="12" t="s">
        <v>32</v>
      </c>
      <c r="N7" s="12" t="s">
        <v>33</v>
      </c>
    </row>
    <row r="8" spans="1:16" ht="15.75" thickBot="1">
      <c r="A8" s="13" t="s">
        <v>44</v>
      </c>
      <c r="B8" s="7"/>
      <c r="C8" s="14" t="s">
        <v>11</v>
      </c>
      <c r="D8" s="14" t="s">
        <v>12</v>
      </c>
      <c r="E8" s="14" t="s">
        <v>13</v>
      </c>
      <c r="F8" s="14" t="s">
        <v>14</v>
      </c>
      <c r="G8" s="7"/>
      <c r="H8" s="14" t="s">
        <v>34</v>
      </c>
      <c r="I8" s="14" t="s">
        <v>35</v>
      </c>
      <c r="J8" s="14" t="s">
        <v>36</v>
      </c>
      <c r="K8" s="14" t="s">
        <v>12</v>
      </c>
      <c r="L8" s="14" t="s">
        <v>37</v>
      </c>
      <c r="M8" s="14" t="s">
        <v>38</v>
      </c>
      <c r="N8" s="14" t="s">
        <v>39</v>
      </c>
    </row>
    <row r="9" spans="1:16" ht="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P9" s="5"/>
    </row>
    <row r="10" spans="1:16" ht="15">
      <c r="A10" s="7" t="s">
        <v>45</v>
      </c>
      <c r="B10" s="7"/>
      <c r="C10" s="15">
        <v>0.95040000000000002</v>
      </c>
      <c r="D10" s="15">
        <v>-2.0975000000000001</v>
      </c>
      <c r="E10" s="15">
        <v>-1.7500000000000002E-2</v>
      </c>
      <c r="F10" s="15">
        <v>-1.1646000000000001</v>
      </c>
      <c r="G10" s="7"/>
      <c r="H10" s="15">
        <v>5.09</v>
      </c>
      <c r="I10" s="15">
        <v>4.0705</v>
      </c>
      <c r="J10" s="15">
        <v>7.12</v>
      </c>
      <c r="K10" s="18">
        <v>103.95</v>
      </c>
      <c r="L10" s="15">
        <v>2.96</v>
      </c>
      <c r="M10" s="19">
        <v>0.91953106251108341</v>
      </c>
      <c r="N10" s="22">
        <v>14812</v>
      </c>
      <c r="P10" s="3">
        <f>$F$13</f>
        <v>-1.222</v>
      </c>
    </row>
    <row r="11" spans="1:16" ht="15">
      <c r="A11" s="7" t="s">
        <v>46</v>
      </c>
      <c r="B11" s="7"/>
      <c r="C11" s="15">
        <v>0.94340000000000002</v>
      </c>
      <c r="D11" s="15">
        <v>-2.8448000000000002</v>
      </c>
      <c r="E11" s="15">
        <v>1.41E-2</v>
      </c>
      <c r="F11" s="15">
        <v>-1.8873</v>
      </c>
      <c r="G11" s="7"/>
      <c r="H11" s="15">
        <v>6.34</v>
      </c>
      <c r="I11" s="15">
        <v>3.9742000000000002</v>
      </c>
      <c r="J11" s="15">
        <v>8.58</v>
      </c>
      <c r="K11" s="18">
        <v>100.55</v>
      </c>
      <c r="L11" s="15">
        <v>3.714</v>
      </c>
      <c r="M11" s="19">
        <v>7.9005900447893518E-2</v>
      </c>
      <c r="N11" s="7">
        <v>1021</v>
      </c>
      <c r="P11" s="3">
        <f>$F$13</f>
        <v>-1.222</v>
      </c>
    </row>
    <row r="12" spans="1:16" ht="15">
      <c r="A12" s="7" t="s">
        <v>47</v>
      </c>
      <c r="B12" s="7"/>
      <c r="C12" s="15">
        <v>1.105</v>
      </c>
      <c r="D12" s="15">
        <v>-1.3932</v>
      </c>
      <c r="E12" s="15">
        <v>2.6499999999999999E-2</v>
      </c>
      <c r="F12" s="15">
        <v>-0.26169999999999999</v>
      </c>
      <c r="G12" s="7"/>
      <c r="H12" s="15">
        <v>4.9000000000000004</v>
      </c>
      <c r="I12" s="15">
        <v>4.2244999999999999</v>
      </c>
      <c r="J12" s="15">
        <v>6.41</v>
      </c>
      <c r="K12" s="23">
        <v>91.14</v>
      </c>
      <c r="L12" s="15">
        <v>5.7449000000000003</v>
      </c>
      <c r="M12" s="19">
        <v>1.4630370410231024E-3</v>
      </c>
      <c r="N12" s="22">
        <v>18</v>
      </c>
      <c r="P12" s="3">
        <f>$F$13</f>
        <v>-1.222</v>
      </c>
    </row>
    <row r="13" spans="1:16" ht="15">
      <c r="A13" s="13" t="s">
        <v>14</v>
      </c>
      <c r="B13" s="7"/>
      <c r="C13" s="15">
        <v>0.95</v>
      </c>
      <c r="D13" s="15">
        <v>-2.1571999999999996</v>
      </c>
      <c r="E13" s="15">
        <v>-1.4799999999999999E-2</v>
      </c>
      <c r="F13" s="15">
        <v>-1.222</v>
      </c>
      <c r="G13" s="7"/>
      <c r="H13" s="15">
        <v>5.19</v>
      </c>
      <c r="I13" s="15">
        <v>4.0631000000000004</v>
      </c>
      <c r="J13" s="15">
        <v>7.23</v>
      </c>
      <c r="K13" s="18">
        <v>103.65</v>
      </c>
      <c r="L13" s="15">
        <v>3.0236999999999998</v>
      </c>
      <c r="M13" s="19">
        <v>1</v>
      </c>
      <c r="N13" s="7">
        <v>15851</v>
      </c>
      <c r="P13" s="5"/>
    </row>
    <row r="14" spans="1:16" ht="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6" ht="15">
      <c r="A15" s="35" t="s">
        <v>48</v>
      </c>
      <c r="B15" s="36"/>
      <c r="C15" s="36"/>
      <c r="D15" s="24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6" ht="15">
      <c r="A16" s="25"/>
      <c r="B16" s="26"/>
      <c r="C16" s="37" t="s">
        <v>49</v>
      </c>
      <c r="D16" s="38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t="15">
      <c r="A17" s="25"/>
      <c r="B17" s="26"/>
      <c r="C17" s="26" t="s">
        <v>50</v>
      </c>
      <c r="D17" s="27" t="s">
        <v>51</v>
      </c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5">
      <c r="A18" s="25" t="str">
        <f>A10</f>
        <v>Investment-grade</v>
      </c>
      <c r="B18" s="26"/>
      <c r="C18" s="33" t="s">
        <v>52</v>
      </c>
      <c r="D18" s="29">
        <v>0.7</v>
      </c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5">
      <c r="A19" s="25" t="str">
        <f>A11</f>
        <v>Crossover</v>
      </c>
      <c r="B19" s="26"/>
      <c r="C19" s="28">
        <v>0.70099999999999996</v>
      </c>
      <c r="D19" s="29">
        <v>0.85</v>
      </c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5">
      <c r="A20" s="30" t="str">
        <f>A12</f>
        <v>High-yield</v>
      </c>
      <c r="B20" s="9"/>
      <c r="C20" s="31">
        <v>0.85099999999999998</v>
      </c>
      <c r="D20" s="32" t="s">
        <v>52</v>
      </c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31" spans="1:14">
      <c r="A31" s="1" t="s">
        <v>28</v>
      </c>
    </row>
  </sheetData>
  <mergeCells count="4">
    <mergeCell ref="A1:N1"/>
    <mergeCell ref="A15:C15"/>
    <mergeCell ref="C16:D16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4"/>
  <sheetViews>
    <sheetView zoomScale="85" workbookViewId="0">
      <selection sqref="A1:N1"/>
    </sheetView>
  </sheetViews>
  <sheetFormatPr defaultColWidth="8.85546875" defaultRowHeight="12.75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8" ht="2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8" ht="21">
      <c r="A2" s="34" t="s">
        <v>53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8" ht="15.75">
      <c r="A3" s="2"/>
    </row>
    <row r="4" spans="1:18" ht="15">
      <c r="A4" s="6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8" ht="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8" ht="15">
      <c r="A6" s="7"/>
      <c r="B6" s="7"/>
      <c r="C6" s="8" t="s">
        <v>42</v>
      </c>
      <c r="D6" s="9"/>
      <c r="E6" s="9"/>
      <c r="F6" s="9"/>
      <c r="G6" s="7"/>
      <c r="H6" s="8" t="s">
        <v>29</v>
      </c>
      <c r="I6" s="9"/>
      <c r="J6" s="9" t="s">
        <v>30</v>
      </c>
      <c r="K6" s="9"/>
      <c r="L6" s="9"/>
      <c r="M6" s="7"/>
      <c r="N6" s="7"/>
    </row>
    <row r="7" spans="1:18" ht="15">
      <c r="A7" s="7"/>
      <c r="B7" s="7"/>
      <c r="C7" s="7"/>
      <c r="D7" s="7"/>
      <c r="E7" s="7"/>
      <c r="F7" s="7"/>
      <c r="G7" s="7"/>
      <c r="H7" s="12" t="s">
        <v>31</v>
      </c>
      <c r="I7" s="12"/>
      <c r="J7" s="12"/>
      <c r="K7" s="12"/>
      <c r="L7" s="12"/>
      <c r="M7" s="12" t="s">
        <v>32</v>
      </c>
      <c r="N7" s="12" t="s">
        <v>33</v>
      </c>
    </row>
    <row r="8" spans="1:18" ht="15.75" thickBot="1">
      <c r="A8" s="13" t="s">
        <v>54</v>
      </c>
      <c r="B8" s="7"/>
      <c r="C8" s="14" t="s">
        <v>11</v>
      </c>
      <c r="D8" s="14" t="s">
        <v>12</v>
      </c>
      <c r="E8" s="14" t="s">
        <v>13</v>
      </c>
      <c r="F8" s="14" t="s">
        <v>14</v>
      </c>
      <c r="G8" s="7"/>
      <c r="H8" s="14" t="s">
        <v>34</v>
      </c>
      <c r="I8" s="14" t="s">
        <v>35</v>
      </c>
      <c r="J8" s="14" t="s">
        <v>36</v>
      </c>
      <c r="K8" s="14" t="s">
        <v>12</v>
      </c>
      <c r="L8" s="14" t="s">
        <v>37</v>
      </c>
      <c r="M8" s="14" t="s">
        <v>38</v>
      </c>
      <c r="N8" s="14" t="s">
        <v>39</v>
      </c>
    </row>
    <row r="9" spans="1:18" ht="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P9" s="5"/>
      <c r="Q9" s="5"/>
      <c r="R9" s="5"/>
    </row>
    <row r="10" spans="1:18" ht="15">
      <c r="A10" s="7" t="s">
        <v>55</v>
      </c>
      <c r="B10" s="7"/>
      <c r="C10" s="15">
        <v>0.68789999999999996</v>
      </c>
      <c r="D10" s="15">
        <v>-3.0804999999999998</v>
      </c>
      <c r="E10" s="15">
        <v>1.9299999999999998E-2</v>
      </c>
      <c r="F10" s="15">
        <v>-2.3733</v>
      </c>
      <c r="G10" s="7"/>
      <c r="H10" s="15">
        <v>6.86</v>
      </c>
      <c r="I10" s="15">
        <v>2.7599</v>
      </c>
      <c r="J10" s="15">
        <v>9.0299999999999994</v>
      </c>
      <c r="K10" s="18">
        <v>96.13</v>
      </c>
      <c r="L10" s="15">
        <v>3.2023999999999999</v>
      </c>
      <c r="M10" s="19">
        <v>5.2916767750735574E-2</v>
      </c>
      <c r="N10" s="7">
        <v>583</v>
      </c>
      <c r="P10" s="5" t="str">
        <f>RIGHT(A10,4)</f>
        <v>3.0%</v>
      </c>
      <c r="Q10" s="3">
        <f>$F$20</f>
        <v>-1.222</v>
      </c>
      <c r="R10" s="5"/>
    </row>
    <row r="11" spans="1:18" ht="15">
      <c r="A11" s="7" t="s">
        <v>56</v>
      </c>
      <c r="B11" s="7"/>
      <c r="C11" s="15">
        <v>0.79430000000000001</v>
      </c>
      <c r="D11" s="15">
        <v>-2.6703000000000001</v>
      </c>
      <c r="E11" s="15">
        <v>7.6E-3</v>
      </c>
      <c r="F11" s="15">
        <v>-1.8684000000000001</v>
      </c>
      <c r="G11" s="7"/>
      <c r="H11" s="15">
        <v>5.62</v>
      </c>
      <c r="I11" s="15">
        <v>3.2993999999999999</v>
      </c>
      <c r="J11" s="15">
        <v>7.42</v>
      </c>
      <c r="K11" s="18">
        <v>100.09</v>
      </c>
      <c r="L11" s="15">
        <v>3.0419</v>
      </c>
      <c r="M11" s="19">
        <v>0.14339795076414819</v>
      </c>
      <c r="N11" s="7">
        <v>1628</v>
      </c>
      <c r="P11" s="5" t="str">
        <f t="shared" ref="P11:P18" si="0">RIGHT(A11,4)</f>
        <v>3.5%</v>
      </c>
      <c r="Q11" s="3">
        <f t="shared" ref="Q11:Q19" si="1">$F$20</f>
        <v>-1.222</v>
      </c>
      <c r="R11" s="5"/>
    </row>
    <row r="12" spans="1:18" ht="15">
      <c r="A12" s="7" t="s">
        <v>57</v>
      </c>
      <c r="B12" s="7"/>
      <c r="C12" s="15">
        <v>0.88849999999999996</v>
      </c>
      <c r="D12" s="15">
        <v>-2.4217</v>
      </c>
      <c r="E12" s="15">
        <v>-1.4999999999999979E-3</v>
      </c>
      <c r="F12" s="15">
        <v>-1.5347</v>
      </c>
      <c r="G12" s="7"/>
      <c r="H12" s="15">
        <v>4.8499999999999996</v>
      </c>
      <c r="I12" s="15">
        <v>3.7890000000000001</v>
      </c>
      <c r="J12" s="15">
        <v>6.43</v>
      </c>
      <c r="K12" s="18">
        <v>103.07</v>
      </c>
      <c r="L12" s="15">
        <v>2.9609000000000001</v>
      </c>
      <c r="M12" s="19">
        <v>0.31838461006149793</v>
      </c>
      <c r="N12" s="7">
        <v>3768</v>
      </c>
      <c r="P12" s="5" t="str">
        <f t="shared" si="0"/>
        <v>4.0%</v>
      </c>
      <c r="Q12" s="3">
        <f t="shared" si="1"/>
        <v>-1.222</v>
      </c>
      <c r="R12" s="5"/>
    </row>
    <row r="13" spans="1:18" ht="15">
      <c r="A13" s="7" t="s">
        <v>58</v>
      </c>
      <c r="B13" s="7"/>
      <c r="C13" s="15">
        <v>0.97570000000000001</v>
      </c>
      <c r="D13" s="15">
        <v>-2.2444999999999999</v>
      </c>
      <c r="E13" s="15">
        <v>-9.0999999999999987E-3</v>
      </c>
      <c r="F13" s="15">
        <v>-1.2779</v>
      </c>
      <c r="G13" s="7"/>
      <c r="H13" s="15">
        <v>5.53</v>
      </c>
      <c r="I13" s="15">
        <v>4.2472000000000003</v>
      </c>
      <c r="J13" s="15">
        <v>7.93</v>
      </c>
      <c r="K13" s="18">
        <v>105.45</v>
      </c>
      <c r="L13" s="15">
        <v>3.0985</v>
      </c>
      <c r="M13" s="19">
        <v>0.29210812440541001</v>
      </c>
      <c r="N13" s="7">
        <v>3821</v>
      </c>
      <c r="P13" s="5" t="str">
        <f t="shared" si="0"/>
        <v>4.5%</v>
      </c>
      <c r="Q13" s="3">
        <f t="shared" si="1"/>
        <v>-1.222</v>
      </c>
      <c r="R13" s="5"/>
    </row>
    <row r="14" spans="1:18" ht="15">
      <c r="A14" s="7" t="s">
        <v>59</v>
      </c>
      <c r="B14" s="7"/>
      <c r="C14" s="15">
        <v>1.0879000000000001</v>
      </c>
      <c r="D14" s="15">
        <v>-1.1470000000000002</v>
      </c>
      <c r="E14" s="15">
        <v>-2.7000000000000003E-2</v>
      </c>
      <c r="F14" s="15">
        <v>-8.6099999999999996E-2</v>
      </c>
      <c r="G14" s="7"/>
      <c r="H14" s="15">
        <v>5.09</v>
      </c>
      <c r="I14" s="15">
        <v>4.7251000000000003</v>
      </c>
      <c r="J14" s="15">
        <v>7.55</v>
      </c>
      <c r="K14" s="18">
        <v>106.84</v>
      </c>
      <c r="L14" s="15">
        <v>3.0954000000000002</v>
      </c>
      <c r="M14" s="19">
        <v>0.11853303752466937</v>
      </c>
      <c r="N14" s="7">
        <v>1875</v>
      </c>
      <c r="P14" s="5" t="str">
        <f t="shared" si="0"/>
        <v>5.0%</v>
      </c>
      <c r="Q14" s="3">
        <f t="shared" si="1"/>
        <v>-1.222</v>
      </c>
      <c r="R14" s="5"/>
    </row>
    <row r="15" spans="1:18" ht="15">
      <c r="A15" s="7" t="s">
        <v>60</v>
      </c>
      <c r="B15" s="7"/>
      <c r="C15" s="15">
        <v>1.2186999999999999</v>
      </c>
      <c r="D15" s="15">
        <v>-0.76059999999999983</v>
      </c>
      <c r="E15" s="15">
        <v>-7.1599999999999997E-2</v>
      </c>
      <c r="F15" s="15">
        <v>0.38650000000000001</v>
      </c>
      <c r="G15" s="7"/>
      <c r="H15" s="15">
        <v>3.73</v>
      </c>
      <c r="I15" s="15">
        <v>5.2302999999999997</v>
      </c>
      <c r="J15" s="15">
        <v>6.03</v>
      </c>
      <c r="K15" s="18">
        <v>106.34</v>
      </c>
      <c r="L15" s="15">
        <v>2.8176000000000001</v>
      </c>
      <c r="M15" s="19">
        <v>3.0728023775717272E-2</v>
      </c>
      <c r="N15" s="7">
        <v>774</v>
      </c>
      <c r="P15" s="5" t="str">
        <f t="shared" si="0"/>
        <v>5.5%</v>
      </c>
      <c r="Q15" s="3">
        <f t="shared" si="1"/>
        <v>-1.222</v>
      </c>
      <c r="R15" s="5"/>
    </row>
    <row r="16" spans="1:18" ht="15">
      <c r="A16" s="7" t="s">
        <v>61</v>
      </c>
      <c r="B16" s="7"/>
      <c r="C16" s="15">
        <v>1.3290999999999999</v>
      </c>
      <c r="D16" s="15">
        <v>-0.77979999999999994</v>
      </c>
      <c r="E16" s="15">
        <v>-0.1512</v>
      </c>
      <c r="F16" s="15">
        <v>0.39810000000000001</v>
      </c>
      <c r="G16" s="7"/>
      <c r="H16" s="15">
        <v>3.38</v>
      </c>
      <c r="I16" s="15">
        <v>5.7363999999999997</v>
      </c>
      <c r="J16" s="15">
        <v>5.92</v>
      </c>
      <c r="K16" s="18">
        <v>107.31</v>
      </c>
      <c r="L16" s="15">
        <v>2.6949000000000001</v>
      </c>
      <c r="M16" s="19">
        <v>2.0568160351387116E-2</v>
      </c>
      <c r="N16" s="7">
        <v>1017</v>
      </c>
      <c r="P16" s="5" t="str">
        <f t="shared" si="0"/>
        <v>6.0%</v>
      </c>
      <c r="Q16" s="3">
        <f t="shared" si="1"/>
        <v>-1.222</v>
      </c>
      <c r="R16" s="5"/>
    </row>
    <row r="17" spans="1:18" ht="15">
      <c r="A17" s="7" t="s">
        <v>62</v>
      </c>
      <c r="B17" s="7"/>
      <c r="C17" s="15">
        <v>1.4293</v>
      </c>
      <c r="D17" s="15">
        <v>-0.57190000000000007</v>
      </c>
      <c r="E17" s="15">
        <v>-0.19309999999999999</v>
      </c>
      <c r="F17" s="15">
        <v>0.6643</v>
      </c>
      <c r="G17" s="7"/>
      <c r="H17" s="15">
        <v>3.16</v>
      </c>
      <c r="I17" s="15">
        <v>6.2430000000000003</v>
      </c>
      <c r="J17" s="15">
        <v>5.61</v>
      </c>
      <c r="K17" s="18">
        <v>108.26</v>
      </c>
      <c r="L17" s="15">
        <v>2.6905999999999999</v>
      </c>
      <c r="M17" s="19">
        <v>1.2099729899025136E-2</v>
      </c>
      <c r="N17" s="7">
        <v>923</v>
      </c>
      <c r="P17" s="5" t="str">
        <f t="shared" si="0"/>
        <v>6.5%</v>
      </c>
      <c r="Q17" s="3">
        <f t="shared" si="1"/>
        <v>-1.222</v>
      </c>
      <c r="R17" s="5"/>
    </row>
    <row r="18" spans="1:18" ht="15">
      <c r="A18" s="7" t="s">
        <v>63</v>
      </c>
      <c r="B18" s="7"/>
      <c r="C18" s="15">
        <v>1.5298</v>
      </c>
      <c r="D18" s="15">
        <v>-0.7390000000000001</v>
      </c>
      <c r="E18" s="15">
        <v>-0.17899999999999999</v>
      </c>
      <c r="F18" s="15">
        <v>0.61180000000000001</v>
      </c>
      <c r="G18" s="7"/>
      <c r="H18" s="15">
        <v>3.12</v>
      </c>
      <c r="I18" s="15">
        <v>6.7057000000000002</v>
      </c>
      <c r="J18" s="15">
        <v>5.56</v>
      </c>
      <c r="K18" s="18">
        <v>108.46</v>
      </c>
      <c r="L18" s="15">
        <v>2.7122999999999999</v>
      </c>
      <c r="M18" s="19">
        <v>4.0036454361701956E-3</v>
      </c>
      <c r="N18" s="7">
        <v>339</v>
      </c>
      <c r="P18" s="5" t="str">
        <f t="shared" si="0"/>
        <v>7.0%</v>
      </c>
      <c r="Q18" s="3">
        <f t="shared" si="1"/>
        <v>-1.222</v>
      </c>
      <c r="R18" s="5"/>
    </row>
    <row r="19" spans="1:18" ht="15">
      <c r="A19" s="7" t="s">
        <v>64</v>
      </c>
      <c r="B19" s="7"/>
      <c r="C19" s="15">
        <v>1.7567999999999999</v>
      </c>
      <c r="D19" s="15">
        <v>-0.65019999999999989</v>
      </c>
      <c r="E19" s="15">
        <v>-0.29089999999999999</v>
      </c>
      <c r="F19" s="15">
        <v>0.81569999999999998</v>
      </c>
      <c r="G19" s="7"/>
      <c r="H19" s="15">
        <v>2.69</v>
      </c>
      <c r="I19" s="15">
        <v>7.6764000000000001</v>
      </c>
      <c r="J19" s="15">
        <v>5.05</v>
      </c>
      <c r="K19" s="18">
        <v>108.56</v>
      </c>
      <c r="L19" s="15">
        <v>2.4653</v>
      </c>
      <c r="M19" s="19">
        <v>7.2599500312392042E-3</v>
      </c>
      <c r="N19" s="7">
        <v>1123</v>
      </c>
      <c r="P19" s="5" t="str">
        <f>"&gt;"&amp;P18</f>
        <v>&gt;7.0%</v>
      </c>
      <c r="Q19" s="3">
        <f t="shared" si="1"/>
        <v>-1.222</v>
      </c>
      <c r="R19" s="5"/>
    </row>
    <row r="20" spans="1:18" ht="15">
      <c r="A20" s="13" t="s">
        <v>14</v>
      </c>
      <c r="B20" s="7"/>
      <c r="C20" s="15">
        <v>0.95</v>
      </c>
      <c r="D20" s="15">
        <v>-2.1571999999999996</v>
      </c>
      <c r="E20" s="15">
        <v>-1.4799999999999999E-2</v>
      </c>
      <c r="F20" s="15">
        <v>-1.222</v>
      </c>
      <c r="G20" s="7"/>
      <c r="H20" s="15">
        <v>5.19</v>
      </c>
      <c r="I20" s="15">
        <v>4.0631000000000004</v>
      </c>
      <c r="J20" s="15">
        <v>7.23</v>
      </c>
      <c r="K20" s="18">
        <v>103.65</v>
      </c>
      <c r="L20" s="15">
        <v>3.0236999999999998</v>
      </c>
      <c r="M20" s="19">
        <v>1</v>
      </c>
      <c r="N20" s="7">
        <v>15851</v>
      </c>
      <c r="P20" s="5"/>
      <c r="Q20" s="5"/>
      <c r="R20" s="5"/>
    </row>
    <row r="24" spans="1:18">
      <c r="A24" s="1" t="s">
        <v>28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1"/>
  <sheetViews>
    <sheetView zoomScale="85" workbookViewId="0">
      <selection sqref="A1:N1"/>
    </sheetView>
  </sheetViews>
  <sheetFormatPr defaultColWidth="8.85546875" defaultRowHeight="12.75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7" ht="21">
      <c r="A2" s="34" t="s">
        <v>65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7" ht="15.75">
      <c r="A3" s="2"/>
    </row>
    <row r="4" spans="1:17" ht="15">
      <c r="A4" s="6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>
      <c r="A6" s="7"/>
      <c r="B6" s="7"/>
      <c r="C6" s="8" t="s">
        <v>42</v>
      </c>
      <c r="D6" s="9"/>
      <c r="E6" s="9"/>
      <c r="F6" s="9"/>
      <c r="G6" s="7"/>
      <c r="H6" s="8" t="s">
        <v>29</v>
      </c>
      <c r="I6" s="9"/>
      <c r="J6" s="9" t="s">
        <v>30</v>
      </c>
      <c r="K6" s="9"/>
      <c r="L6" s="9"/>
      <c r="M6" s="7"/>
      <c r="N6" s="7"/>
    </row>
    <row r="7" spans="1:17" ht="15">
      <c r="A7" s="7"/>
      <c r="B7" s="7"/>
      <c r="C7" s="7"/>
      <c r="D7" s="7"/>
      <c r="E7" s="7"/>
      <c r="F7" s="7"/>
      <c r="G7" s="7"/>
      <c r="H7" s="12" t="s">
        <v>31</v>
      </c>
      <c r="I7" s="12"/>
      <c r="J7" s="12"/>
      <c r="K7" s="12"/>
      <c r="L7" s="12"/>
      <c r="M7" s="12" t="s">
        <v>32</v>
      </c>
      <c r="N7" s="12" t="s">
        <v>33</v>
      </c>
    </row>
    <row r="8" spans="1:17" ht="15.75" thickBot="1">
      <c r="A8" s="13" t="s">
        <v>66</v>
      </c>
      <c r="B8" s="7"/>
      <c r="C8" s="14" t="s">
        <v>11</v>
      </c>
      <c r="D8" s="14" t="s">
        <v>12</v>
      </c>
      <c r="E8" s="14" t="s">
        <v>13</v>
      </c>
      <c r="F8" s="14" t="s">
        <v>14</v>
      </c>
      <c r="G8" s="7"/>
      <c r="H8" s="14" t="s">
        <v>34</v>
      </c>
      <c r="I8" s="14" t="s">
        <v>35</v>
      </c>
      <c r="J8" s="14" t="s">
        <v>36</v>
      </c>
      <c r="K8" s="14" t="s">
        <v>12</v>
      </c>
      <c r="L8" s="14" t="s">
        <v>37</v>
      </c>
      <c r="M8" s="14" t="s">
        <v>38</v>
      </c>
      <c r="N8" s="14" t="s">
        <v>39</v>
      </c>
    </row>
    <row r="9" spans="1:17" ht="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>
      <c r="A10" s="7" t="s">
        <v>67</v>
      </c>
      <c r="B10" s="7"/>
      <c r="C10" s="15">
        <v>1.0491999999999999</v>
      </c>
      <c r="D10" s="15">
        <v>-0.79879999999999984</v>
      </c>
      <c r="E10" s="15">
        <v>-3.7999999999999999E-2</v>
      </c>
      <c r="F10" s="15">
        <v>0.21240000000000001</v>
      </c>
      <c r="G10" s="7"/>
      <c r="H10" s="15">
        <v>0.99</v>
      </c>
      <c r="I10" s="15">
        <v>4.2546999999999997</v>
      </c>
      <c r="J10" s="15">
        <v>1.04</v>
      </c>
      <c r="K10" s="18">
        <v>101.65</v>
      </c>
      <c r="L10" s="15">
        <v>2.4144999999999999</v>
      </c>
      <c r="M10" s="19">
        <v>0.11739300816369319</v>
      </c>
      <c r="N10" s="7">
        <v>2416</v>
      </c>
      <c r="P10" s="5">
        <v>2</v>
      </c>
      <c r="Q10" s="3">
        <f>$F$21</f>
        <v>-1.222</v>
      </c>
    </row>
    <row r="11" spans="1:17" ht="15">
      <c r="A11" s="7" t="s">
        <v>68</v>
      </c>
      <c r="B11" s="7"/>
      <c r="C11" s="15">
        <v>0.97560000000000002</v>
      </c>
      <c r="D11" s="15">
        <v>-1.6366000000000001</v>
      </c>
      <c r="E11" s="15">
        <v>-2.2400000000000003E-2</v>
      </c>
      <c r="F11" s="15">
        <v>-0.68340000000000001</v>
      </c>
      <c r="G11" s="7"/>
      <c r="H11" s="15">
        <v>2.76</v>
      </c>
      <c r="I11" s="15">
        <v>4.1463999999999999</v>
      </c>
      <c r="J11" s="15">
        <v>3.06</v>
      </c>
      <c r="K11" s="18">
        <v>104.03</v>
      </c>
      <c r="L11" s="15">
        <v>2.6347999999999998</v>
      </c>
      <c r="M11" s="19">
        <v>0.1710151107082806</v>
      </c>
      <c r="N11" s="7">
        <v>2915</v>
      </c>
      <c r="P11" s="5">
        <v>4</v>
      </c>
      <c r="Q11" s="3">
        <f t="shared" ref="Q11:Q20" si="0">$F$21</f>
        <v>-1.222</v>
      </c>
    </row>
    <row r="12" spans="1:17" ht="15">
      <c r="A12" s="7" t="s">
        <v>69</v>
      </c>
      <c r="B12" s="7"/>
      <c r="C12" s="15">
        <v>0.92769999999999997</v>
      </c>
      <c r="D12" s="15">
        <v>-2.0816000000000003</v>
      </c>
      <c r="E12" s="15">
        <v>-1.66E-2</v>
      </c>
      <c r="F12" s="15">
        <v>-1.1705000000000001</v>
      </c>
      <c r="G12" s="7"/>
      <c r="H12" s="15">
        <v>4.33</v>
      </c>
      <c r="I12" s="15">
        <v>4.0167000000000002</v>
      </c>
      <c r="J12" s="15">
        <v>5.04</v>
      </c>
      <c r="K12" s="18">
        <v>104.57</v>
      </c>
      <c r="L12" s="15">
        <v>2.8913000000000002</v>
      </c>
      <c r="M12" s="19">
        <v>0.20078673470740754</v>
      </c>
      <c r="N12" s="7">
        <v>2933</v>
      </c>
      <c r="P12" s="5">
        <v>6</v>
      </c>
      <c r="Q12" s="3">
        <f t="shared" si="0"/>
        <v>-1.222</v>
      </c>
    </row>
    <row r="13" spans="1:17" ht="15">
      <c r="A13" s="7" t="s">
        <v>70</v>
      </c>
      <c r="B13" s="7"/>
      <c r="C13" s="15">
        <v>0.95930000000000004</v>
      </c>
      <c r="D13" s="15">
        <v>-1.9674</v>
      </c>
      <c r="E13" s="15">
        <v>-0.01</v>
      </c>
      <c r="F13" s="15">
        <v>-1.0181</v>
      </c>
      <c r="G13" s="7"/>
      <c r="H13" s="15">
        <v>5.74</v>
      </c>
      <c r="I13" s="15">
        <v>4.1890999999999998</v>
      </c>
      <c r="J13" s="15">
        <v>7.04</v>
      </c>
      <c r="K13" s="18">
        <v>105.86</v>
      </c>
      <c r="L13" s="15">
        <v>3.1149</v>
      </c>
      <c r="M13" s="19">
        <v>0.17226803326909168</v>
      </c>
      <c r="N13" s="7">
        <v>2224</v>
      </c>
      <c r="P13" s="5">
        <v>8</v>
      </c>
      <c r="Q13" s="3">
        <f t="shared" si="0"/>
        <v>-1.222</v>
      </c>
    </row>
    <row r="14" spans="1:17" ht="15">
      <c r="A14" s="7" t="s">
        <v>71</v>
      </c>
      <c r="B14" s="7"/>
      <c r="C14" s="15">
        <v>0.8659</v>
      </c>
      <c r="D14" s="15">
        <v>-2.9203999999999999</v>
      </c>
      <c r="E14" s="15">
        <v>2E-3</v>
      </c>
      <c r="F14" s="15">
        <v>-2.0525000000000002</v>
      </c>
      <c r="G14" s="7"/>
      <c r="H14" s="15">
        <v>7.11</v>
      </c>
      <c r="I14" s="15">
        <v>3.6617000000000002</v>
      </c>
      <c r="J14" s="15">
        <v>8.98</v>
      </c>
      <c r="K14" s="18">
        <v>101.48</v>
      </c>
      <c r="L14" s="15">
        <v>3.3408000000000002</v>
      </c>
      <c r="M14" s="19">
        <v>0.14475403358301944</v>
      </c>
      <c r="N14" s="7">
        <v>1980</v>
      </c>
      <c r="P14" s="5">
        <v>10</v>
      </c>
      <c r="Q14" s="3">
        <f t="shared" si="0"/>
        <v>-1.222</v>
      </c>
    </row>
    <row r="15" spans="1:17" ht="15">
      <c r="A15" s="7" t="s">
        <v>72</v>
      </c>
      <c r="B15" s="7"/>
      <c r="C15" s="15">
        <v>0.92900000000000005</v>
      </c>
      <c r="D15" s="15">
        <v>-2.6425000000000001</v>
      </c>
      <c r="E15" s="15">
        <v>-2.2499999999999996E-2</v>
      </c>
      <c r="F15" s="15">
        <v>-1.736</v>
      </c>
      <c r="G15" s="7"/>
      <c r="H15" s="15">
        <v>7.42</v>
      </c>
      <c r="I15" s="15">
        <v>4.0305</v>
      </c>
      <c r="J15" s="15">
        <v>10.98</v>
      </c>
      <c r="K15" s="18">
        <v>104.01</v>
      </c>
      <c r="L15" s="15">
        <v>3.3176999999999999</v>
      </c>
      <c r="M15" s="19">
        <v>4.7768464232772548E-2</v>
      </c>
      <c r="N15" s="7">
        <v>846</v>
      </c>
      <c r="P15" s="5">
        <v>12</v>
      </c>
      <c r="Q15" s="3">
        <f t="shared" si="0"/>
        <v>-1.222</v>
      </c>
    </row>
    <row r="16" spans="1:17" ht="15">
      <c r="A16" s="7" t="s">
        <v>73</v>
      </c>
      <c r="B16" s="7"/>
      <c r="C16" s="15">
        <v>0.96550000000000002</v>
      </c>
      <c r="D16" s="15">
        <v>-2.5764</v>
      </c>
      <c r="E16" s="15">
        <v>-1.4999999999999996E-2</v>
      </c>
      <c r="F16" s="15">
        <v>-1.6258999999999999</v>
      </c>
      <c r="G16" s="7"/>
      <c r="H16" s="15">
        <v>8.33</v>
      </c>
      <c r="I16" s="15">
        <v>4.1877000000000004</v>
      </c>
      <c r="J16" s="15">
        <v>13.02</v>
      </c>
      <c r="K16" s="18">
        <v>104.56</v>
      </c>
      <c r="L16" s="15">
        <v>3.5044</v>
      </c>
      <c r="M16" s="19">
        <v>4.6434803737753848E-2</v>
      </c>
      <c r="N16" s="7">
        <v>773</v>
      </c>
      <c r="P16" s="5">
        <v>14</v>
      </c>
      <c r="Q16" s="3">
        <f t="shared" si="0"/>
        <v>-1.222</v>
      </c>
    </row>
    <row r="17" spans="1:17" ht="15">
      <c r="A17" s="7" t="s">
        <v>74</v>
      </c>
      <c r="B17" s="7"/>
      <c r="C17" s="15">
        <v>0.92400000000000004</v>
      </c>
      <c r="D17" s="15">
        <v>-3.4017999999999997</v>
      </c>
      <c r="E17" s="15">
        <v>-7.5999999999999991E-3</v>
      </c>
      <c r="F17" s="15">
        <v>-2.4853999999999998</v>
      </c>
      <c r="G17" s="7"/>
      <c r="H17" s="15">
        <v>8.6</v>
      </c>
      <c r="I17" s="15">
        <v>4.0213000000000001</v>
      </c>
      <c r="J17" s="15">
        <v>14.93</v>
      </c>
      <c r="K17" s="18">
        <v>102.3</v>
      </c>
      <c r="L17" s="15">
        <v>3.5710000000000002</v>
      </c>
      <c r="M17" s="19">
        <v>3.0464371469364777E-2</v>
      </c>
      <c r="N17" s="7">
        <v>603</v>
      </c>
      <c r="P17" s="5">
        <v>16</v>
      </c>
      <c r="Q17" s="3">
        <f t="shared" si="0"/>
        <v>-1.222</v>
      </c>
    </row>
    <row r="18" spans="1:17" ht="15">
      <c r="A18" s="7" t="s">
        <v>75</v>
      </c>
      <c r="B18" s="7"/>
      <c r="C18" s="15">
        <v>1.0049999999999999</v>
      </c>
      <c r="D18" s="15">
        <v>-2.7058</v>
      </c>
      <c r="E18" s="15">
        <v>-2.1399999999999999E-2</v>
      </c>
      <c r="F18" s="15">
        <v>-1.7222</v>
      </c>
      <c r="G18" s="7"/>
      <c r="H18" s="15">
        <v>9.02</v>
      </c>
      <c r="I18" s="15">
        <v>4.4307999999999996</v>
      </c>
      <c r="J18" s="15">
        <v>16.96</v>
      </c>
      <c r="K18" s="18">
        <v>105.81</v>
      </c>
      <c r="L18" s="15">
        <v>3.6284999999999998</v>
      </c>
      <c r="M18" s="19">
        <v>2.1664845954627063E-2</v>
      </c>
      <c r="N18" s="7">
        <v>419</v>
      </c>
      <c r="P18" s="5">
        <v>18</v>
      </c>
      <c r="Q18" s="3">
        <f t="shared" si="0"/>
        <v>-1.222</v>
      </c>
    </row>
    <row r="19" spans="1:17" ht="15">
      <c r="A19" s="7" t="s">
        <v>76</v>
      </c>
      <c r="B19" s="7"/>
      <c r="C19" s="15">
        <v>0.89239999999999997</v>
      </c>
      <c r="D19" s="15">
        <v>-4.1730000000000009</v>
      </c>
      <c r="E19" s="15">
        <v>1.4299999999999998E-2</v>
      </c>
      <c r="F19" s="15">
        <v>-3.2663000000000002</v>
      </c>
      <c r="G19" s="7"/>
      <c r="H19" s="15">
        <v>9.6</v>
      </c>
      <c r="I19" s="15">
        <v>3.7778999999999998</v>
      </c>
      <c r="J19" s="15">
        <v>18.95</v>
      </c>
      <c r="K19" s="18">
        <v>99.55</v>
      </c>
      <c r="L19" s="15">
        <v>3.7324999999999999</v>
      </c>
      <c r="M19" s="19">
        <v>1.7371657149396067E-2</v>
      </c>
      <c r="N19" s="7">
        <v>333</v>
      </c>
      <c r="P19" s="5">
        <v>20</v>
      </c>
      <c r="Q19" s="3">
        <f t="shared" si="0"/>
        <v>-1.222</v>
      </c>
    </row>
    <row r="20" spans="1:17" ht="15">
      <c r="A20" s="7" t="s">
        <v>77</v>
      </c>
      <c r="B20" s="7"/>
      <c r="C20" s="15">
        <v>0.96130000000000004</v>
      </c>
      <c r="D20" s="15">
        <v>-3.9508999999999999</v>
      </c>
      <c r="E20" s="15">
        <v>8.3999999999999977E-3</v>
      </c>
      <c r="F20" s="15">
        <v>-2.9811999999999999</v>
      </c>
      <c r="G20" s="7"/>
      <c r="H20" s="15">
        <v>11.49</v>
      </c>
      <c r="I20" s="15">
        <v>4.1618000000000004</v>
      </c>
      <c r="J20" s="15">
        <v>26</v>
      </c>
      <c r="K20" s="18">
        <v>101.96</v>
      </c>
      <c r="L20" s="15">
        <v>3.8391000000000002</v>
      </c>
      <c r="M20" s="19">
        <v>3.0078937024593206E-2</v>
      </c>
      <c r="N20" s="7">
        <v>409</v>
      </c>
      <c r="P20" s="5" t="str">
        <f>"&gt;20"</f>
        <v>&gt;20</v>
      </c>
      <c r="Q20" s="3">
        <f t="shared" si="0"/>
        <v>-1.222</v>
      </c>
    </row>
    <row r="21" spans="1:17" ht="15">
      <c r="A21" s="13" t="s">
        <v>14</v>
      </c>
      <c r="B21" s="7"/>
      <c r="C21" s="15">
        <v>0.95</v>
      </c>
      <c r="D21" s="15">
        <v>-2.1571999999999996</v>
      </c>
      <c r="E21" s="15">
        <v>-1.4799999999999999E-2</v>
      </c>
      <c r="F21" s="15">
        <v>-1.222</v>
      </c>
      <c r="G21" s="7"/>
      <c r="H21" s="15">
        <v>5.19</v>
      </c>
      <c r="I21" s="15">
        <v>4.0631000000000004</v>
      </c>
      <c r="J21" s="15">
        <v>7.23</v>
      </c>
      <c r="K21" s="18">
        <v>103.65</v>
      </c>
      <c r="L21" s="15">
        <v>3.0236999999999998</v>
      </c>
      <c r="M21" s="19">
        <v>1</v>
      </c>
      <c r="N21" s="7">
        <v>15851</v>
      </c>
    </row>
    <row r="31" spans="1:17">
      <c r="A31" s="1" t="s">
        <v>28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5"/>
  <sheetViews>
    <sheetView zoomScale="85" workbookViewId="0">
      <selection sqref="A1:N1"/>
    </sheetView>
  </sheetViews>
  <sheetFormatPr defaultColWidth="8.85546875" defaultRowHeight="12.75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7" ht="21">
      <c r="A2" s="34" t="s">
        <v>78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7" ht="15.75">
      <c r="A3" s="2"/>
    </row>
    <row r="4" spans="1:17" ht="15">
      <c r="A4" s="6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>
      <c r="A6" s="7"/>
      <c r="B6" s="7"/>
      <c r="C6" s="8" t="s">
        <v>42</v>
      </c>
      <c r="D6" s="9"/>
      <c r="E6" s="9"/>
      <c r="F6" s="9"/>
      <c r="G6" s="7"/>
      <c r="H6" s="8" t="s">
        <v>29</v>
      </c>
      <c r="I6" s="9"/>
      <c r="J6" s="9" t="s">
        <v>30</v>
      </c>
      <c r="K6" s="9"/>
      <c r="L6" s="9"/>
      <c r="M6" s="7"/>
      <c r="N6" s="7"/>
    </row>
    <row r="7" spans="1:17" ht="15">
      <c r="A7" s="7"/>
      <c r="B7" s="7"/>
      <c r="C7" s="7"/>
      <c r="D7" s="7"/>
      <c r="E7" s="7"/>
      <c r="F7" s="7"/>
      <c r="G7" s="7"/>
      <c r="H7" s="12" t="s">
        <v>31</v>
      </c>
      <c r="I7" s="12"/>
      <c r="J7" s="12"/>
      <c r="K7" s="12"/>
      <c r="L7" s="12"/>
      <c r="M7" s="12" t="s">
        <v>32</v>
      </c>
      <c r="N7" s="12" t="s">
        <v>33</v>
      </c>
    </row>
    <row r="8" spans="1:17" ht="15.75" thickBot="1">
      <c r="A8" s="13" t="s">
        <v>79</v>
      </c>
      <c r="B8" s="7"/>
      <c r="C8" s="14" t="s">
        <v>11</v>
      </c>
      <c r="D8" s="14" t="s">
        <v>12</v>
      </c>
      <c r="E8" s="14" t="s">
        <v>13</v>
      </c>
      <c r="F8" s="14" t="s">
        <v>14</v>
      </c>
      <c r="G8" s="7"/>
      <c r="H8" s="14" t="s">
        <v>34</v>
      </c>
      <c r="I8" s="14" t="s">
        <v>35</v>
      </c>
      <c r="J8" s="14" t="s">
        <v>36</v>
      </c>
      <c r="K8" s="14" t="s">
        <v>12</v>
      </c>
      <c r="L8" s="14" t="s">
        <v>37</v>
      </c>
      <c r="M8" s="14" t="s">
        <v>38</v>
      </c>
      <c r="N8" s="14" t="s">
        <v>39</v>
      </c>
    </row>
    <row r="9" spans="1:17" ht="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>
      <c r="A10" s="7" t="s">
        <v>80</v>
      </c>
      <c r="B10" s="7"/>
      <c r="C10" s="15">
        <v>1.123</v>
      </c>
      <c r="D10" s="15">
        <v>-0.68390000000000006</v>
      </c>
      <c r="E10" s="15">
        <v>-6.3500000000000001E-2</v>
      </c>
      <c r="F10" s="15">
        <v>0.37559999999999999</v>
      </c>
      <c r="G10" s="7"/>
      <c r="H10" s="15">
        <v>0.45</v>
      </c>
      <c r="I10" s="15">
        <v>4.4973999999999998</v>
      </c>
      <c r="J10" s="15">
        <v>0.48</v>
      </c>
      <c r="K10" s="18">
        <v>100.94</v>
      </c>
      <c r="L10" s="15">
        <v>2.359</v>
      </c>
      <c r="M10" s="19">
        <v>5.3621355053455874E-2</v>
      </c>
      <c r="N10" s="7">
        <v>1406</v>
      </c>
      <c r="P10" s="5">
        <v>1</v>
      </c>
      <c r="Q10" s="3">
        <f>$F$21</f>
        <v>-1.222</v>
      </c>
    </row>
    <row r="11" spans="1:17" ht="15">
      <c r="A11" s="7" t="s">
        <v>81</v>
      </c>
      <c r="B11" s="7"/>
      <c r="C11" s="15">
        <v>1.0125</v>
      </c>
      <c r="D11" s="15">
        <v>-0.92309999999999992</v>
      </c>
      <c r="E11" s="15">
        <v>-4.1999999999999996E-2</v>
      </c>
      <c r="F11" s="15">
        <v>4.7399999999999998E-2</v>
      </c>
      <c r="G11" s="7"/>
      <c r="H11" s="15">
        <v>1.45</v>
      </c>
      <c r="I11" s="15">
        <v>4.2009999999999996</v>
      </c>
      <c r="J11" s="15">
        <v>1.61</v>
      </c>
      <c r="K11" s="18">
        <v>102.53</v>
      </c>
      <c r="L11" s="15">
        <v>2.4500999999999999</v>
      </c>
      <c r="M11" s="19">
        <v>6.9711967231212132E-2</v>
      </c>
      <c r="N11" s="7">
        <v>1835</v>
      </c>
      <c r="P11" s="5">
        <v>2</v>
      </c>
      <c r="Q11" s="3">
        <f t="shared" ref="Q11:Q20" si="0">$F$21</f>
        <v>-1.222</v>
      </c>
    </row>
    <row r="12" spans="1:17" ht="15">
      <c r="A12" s="7" t="s">
        <v>82</v>
      </c>
      <c r="B12" s="7"/>
      <c r="C12" s="15">
        <v>1.0156000000000001</v>
      </c>
      <c r="D12" s="15">
        <v>-1.3917000000000002</v>
      </c>
      <c r="E12" s="15">
        <v>-3.8999999999999993E-2</v>
      </c>
      <c r="F12" s="15">
        <v>-0.41510000000000002</v>
      </c>
      <c r="G12" s="7"/>
      <c r="H12" s="15">
        <v>2.41</v>
      </c>
      <c r="I12" s="15">
        <v>4.3287000000000004</v>
      </c>
      <c r="J12" s="15">
        <v>2.81</v>
      </c>
      <c r="K12" s="18">
        <v>104.28</v>
      </c>
      <c r="L12" s="15">
        <v>2.5638999999999998</v>
      </c>
      <c r="M12" s="19">
        <v>9.9278276288611189E-2</v>
      </c>
      <c r="N12" s="22">
        <v>2097</v>
      </c>
      <c r="P12" s="5">
        <v>3</v>
      </c>
      <c r="Q12" s="3">
        <f t="shared" si="0"/>
        <v>-1.222</v>
      </c>
    </row>
    <row r="13" spans="1:17" ht="15">
      <c r="A13" s="7" t="s">
        <v>83</v>
      </c>
      <c r="B13" s="7"/>
      <c r="C13" s="15">
        <v>0.95020000000000004</v>
      </c>
      <c r="D13" s="15">
        <v>-1.8167</v>
      </c>
      <c r="E13" s="15">
        <v>-2.3199999999999998E-2</v>
      </c>
      <c r="F13" s="15">
        <v>-0.88970000000000005</v>
      </c>
      <c r="G13" s="7"/>
      <c r="H13" s="15">
        <v>3.44</v>
      </c>
      <c r="I13" s="15">
        <v>4.0884</v>
      </c>
      <c r="J13" s="15">
        <v>4.07</v>
      </c>
      <c r="K13" s="18">
        <v>104.54</v>
      </c>
      <c r="L13" s="15">
        <v>2.7382</v>
      </c>
      <c r="M13" s="19">
        <v>0.11694693896800604</v>
      </c>
      <c r="N13" s="22">
        <v>1937</v>
      </c>
      <c r="P13" s="5">
        <v>4</v>
      </c>
      <c r="Q13" s="3">
        <f t="shared" si="0"/>
        <v>-1.222</v>
      </c>
    </row>
    <row r="14" spans="1:17" ht="15">
      <c r="A14" s="7" t="s">
        <v>84</v>
      </c>
      <c r="B14" s="7"/>
      <c r="C14" s="15">
        <v>0.9304</v>
      </c>
      <c r="D14" s="15">
        <v>-2.0024000000000002</v>
      </c>
      <c r="E14" s="15">
        <v>-1.38E-2</v>
      </c>
      <c r="F14" s="15">
        <v>-1.0858000000000001</v>
      </c>
      <c r="G14" s="7"/>
      <c r="H14" s="15">
        <v>4.43</v>
      </c>
      <c r="I14" s="15">
        <v>4.0014000000000003</v>
      </c>
      <c r="J14" s="15">
        <v>5.39</v>
      </c>
      <c r="K14" s="18">
        <v>104.6</v>
      </c>
      <c r="L14" s="15">
        <v>2.9121000000000001</v>
      </c>
      <c r="M14" s="19">
        <v>0.13817694979363909</v>
      </c>
      <c r="N14" s="7">
        <v>1839</v>
      </c>
      <c r="P14" s="5">
        <v>5</v>
      </c>
      <c r="Q14" s="3">
        <f t="shared" si="0"/>
        <v>-1.222</v>
      </c>
    </row>
    <row r="15" spans="1:17" ht="15">
      <c r="A15" s="7" t="s">
        <v>85</v>
      </c>
      <c r="B15" s="7"/>
      <c r="C15" s="15">
        <v>0.92859999999999998</v>
      </c>
      <c r="D15" s="15">
        <v>-2.1061000000000001</v>
      </c>
      <c r="E15" s="15">
        <v>-1.1800000000000001E-2</v>
      </c>
      <c r="F15" s="15">
        <v>-1.1893</v>
      </c>
      <c r="G15" s="7"/>
      <c r="H15" s="15">
        <v>5.41</v>
      </c>
      <c r="I15" s="15">
        <v>4.0343999999999998</v>
      </c>
      <c r="J15" s="15">
        <v>6.93</v>
      </c>
      <c r="K15" s="18">
        <v>104.94</v>
      </c>
      <c r="L15" s="15">
        <v>3.0813000000000001</v>
      </c>
      <c r="M15" s="19">
        <v>0.13138043002781946</v>
      </c>
      <c r="N15" s="7">
        <v>1778</v>
      </c>
      <c r="P15" s="5">
        <v>6</v>
      </c>
      <c r="Q15" s="3">
        <f t="shared" si="0"/>
        <v>-1.222</v>
      </c>
    </row>
    <row r="16" spans="1:17" ht="15">
      <c r="A16" s="7" t="s">
        <v>86</v>
      </c>
      <c r="B16" s="7"/>
      <c r="C16" s="15">
        <v>0.9526</v>
      </c>
      <c r="D16" s="15">
        <v>-2.1404000000000001</v>
      </c>
      <c r="E16" s="15">
        <v>-3.3999999999999985E-3</v>
      </c>
      <c r="F16" s="15">
        <v>-1.1912</v>
      </c>
      <c r="G16" s="7"/>
      <c r="H16" s="15">
        <v>6.4</v>
      </c>
      <c r="I16" s="15">
        <v>4.1553000000000004</v>
      </c>
      <c r="J16" s="15">
        <v>8.56</v>
      </c>
      <c r="K16" s="18">
        <v>105.59</v>
      </c>
      <c r="L16" s="15">
        <v>3.2418</v>
      </c>
      <c r="M16" s="19">
        <v>0.13047873827014864</v>
      </c>
      <c r="N16" s="7">
        <v>1636</v>
      </c>
      <c r="P16" s="5">
        <v>7</v>
      </c>
      <c r="Q16" s="3">
        <f t="shared" si="0"/>
        <v>-1.222</v>
      </c>
    </row>
    <row r="17" spans="1:17" ht="15">
      <c r="A17" s="7" t="s">
        <v>87</v>
      </c>
      <c r="B17" s="7"/>
      <c r="C17" s="15">
        <v>0.88839999999999997</v>
      </c>
      <c r="D17" s="15">
        <v>-2.9081999999999999</v>
      </c>
      <c r="E17" s="15">
        <v>1.1000000000000003E-3</v>
      </c>
      <c r="F17" s="15">
        <v>-2.0186999999999999</v>
      </c>
      <c r="G17" s="7"/>
      <c r="H17" s="15">
        <v>7.41</v>
      </c>
      <c r="I17" s="15">
        <v>3.7984</v>
      </c>
      <c r="J17" s="15">
        <v>10.41</v>
      </c>
      <c r="K17" s="18">
        <v>102.54</v>
      </c>
      <c r="L17" s="15">
        <v>3.4049</v>
      </c>
      <c r="M17" s="19">
        <v>0.11120746150069798</v>
      </c>
      <c r="N17" s="7">
        <v>1406</v>
      </c>
      <c r="P17" s="5">
        <v>8</v>
      </c>
      <c r="Q17" s="3">
        <f t="shared" si="0"/>
        <v>-1.222</v>
      </c>
    </row>
    <row r="18" spans="1:17" ht="15">
      <c r="A18" s="7" t="s">
        <v>88</v>
      </c>
      <c r="B18" s="7"/>
      <c r="C18" s="15">
        <v>0.86380000000000001</v>
      </c>
      <c r="D18" s="15">
        <v>-3.1263000000000001</v>
      </c>
      <c r="E18" s="15">
        <v>4.2000000000000023E-3</v>
      </c>
      <c r="F18" s="15">
        <v>-2.2583000000000002</v>
      </c>
      <c r="G18" s="7"/>
      <c r="H18" s="15">
        <v>8.34</v>
      </c>
      <c r="I18" s="15">
        <v>3.6911999999999998</v>
      </c>
      <c r="J18" s="15">
        <v>12.66</v>
      </c>
      <c r="K18" s="18">
        <v>101.22</v>
      </c>
      <c r="L18" s="15">
        <v>3.4922</v>
      </c>
      <c r="M18" s="19">
        <v>6.5026501406740031E-2</v>
      </c>
      <c r="N18" s="7">
        <v>852</v>
      </c>
      <c r="P18" s="5">
        <v>9</v>
      </c>
      <c r="Q18" s="3">
        <f t="shared" si="0"/>
        <v>-1.222</v>
      </c>
    </row>
    <row r="19" spans="1:17" ht="15">
      <c r="A19" s="7" t="s">
        <v>89</v>
      </c>
      <c r="B19" s="7"/>
      <c r="C19" s="15">
        <v>0.9294</v>
      </c>
      <c r="D19" s="15">
        <v>-3.2677999999999998</v>
      </c>
      <c r="E19" s="15">
        <v>7.499999999999998E-3</v>
      </c>
      <c r="F19" s="15">
        <v>-2.3309000000000002</v>
      </c>
      <c r="G19" s="7"/>
      <c r="H19" s="15">
        <v>9.3800000000000008</v>
      </c>
      <c r="I19" s="15">
        <v>4.0060000000000002</v>
      </c>
      <c r="J19" s="15">
        <v>15.69</v>
      </c>
      <c r="K19" s="18">
        <v>102.64</v>
      </c>
      <c r="L19" s="15">
        <v>3.6623000000000001</v>
      </c>
      <c r="M19" s="19">
        <v>3.5107771581440149E-2</v>
      </c>
      <c r="N19" s="7">
        <v>504</v>
      </c>
      <c r="P19" s="5">
        <v>10</v>
      </c>
      <c r="Q19" s="3">
        <f t="shared" si="0"/>
        <v>-1.222</v>
      </c>
    </row>
    <row r="20" spans="1:17" ht="15">
      <c r="A20" s="7" t="s">
        <v>90</v>
      </c>
      <c r="B20" s="7"/>
      <c r="C20" s="15">
        <v>0.91569999999999996</v>
      </c>
      <c r="D20" s="15">
        <v>-4.4684999999999997</v>
      </c>
      <c r="E20" s="15">
        <v>2.1900000000000003E-2</v>
      </c>
      <c r="F20" s="15">
        <v>-3.5308999999999999</v>
      </c>
      <c r="G20" s="7"/>
      <c r="H20" s="15">
        <v>11.54</v>
      </c>
      <c r="I20" s="15">
        <v>3.9329999999999998</v>
      </c>
      <c r="J20" s="15">
        <v>21.14</v>
      </c>
      <c r="K20" s="18">
        <v>100.42</v>
      </c>
      <c r="L20" s="15">
        <v>3.8136000000000001</v>
      </c>
      <c r="M20" s="19">
        <v>4.9063609878229344E-2</v>
      </c>
      <c r="N20" s="7">
        <v>561</v>
      </c>
      <c r="P20" s="5" t="str">
        <f>"&gt;10"</f>
        <v>&gt;10</v>
      </c>
      <c r="Q20" s="3">
        <f t="shared" si="0"/>
        <v>-1.222</v>
      </c>
    </row>
    <row r="21" spans="1:17" ht="15">
      <c r="A21" s="13" t="s">
        <v>14</v>
      </c>
      <c r="B21" s="7"/>
      <c r="C21" s="15">
        <v>0.95</v>
      </c>
      <c r="D21" s="15">
        <v>-2.1571999999999996</v>
      </c>
      <c r="E21" s="15">
        <v>-1.4799999999999999E-2</v>
      </c>
      <c r="F21" s="15">
        <v>-1.222</v>
      </c>
      <c r="G21" s="7"/>
      <c r="H21" s="15">
        <v>5.19</v>
      </c>
      <c r="I21" s="15">
        <v>4.0631000000000004</v>
      </c>
      <c r="J21" s="15">
        <v>7.23</v>
      </c>
      <c r="K21" s="18">
        <v>103.65</v>
      </c>
      <c r="L21" s="15">
        <v>3.0236999999999998</v>
      </c>
      <c r="M21" s="19">
        <v>1</v>
      </c>
      <c r="N21" s="7">
        <v>15851</v>
      </c>
    </row>
    <row r="25" spans="1:17">
      <c r="I25"/>
      <c r="J25"/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3"/>
  <sheetViews>
    <sheetView zoomScale="85" workbookViewId="0">
      <selection sqref="A1:N1"/>
    </sheetView>
  </sheetViews>
  <sheetFormatPr defaultColWidth="8.85546875" defaultRowHeight="12.75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7" ht="21">
      <c r="A2" s="34" t="s">
        <v>91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7" ht="15.75">
      <c r="A3" s="2"/>
    </row>
    <row r="4" spans="1:17" ht="15">
      <c r="A4" s="6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>
      <c r="A6" s="7"/>
      <c r="B6" s="7"/>
      <c r="C6" s="8" t="s">
        <v>42</v>
      </c>
      <c r="D6" s="9"/>
      <c r="E6" s="9"/>
      <c r="F6" s="9"/>
      <c r="G6" s="7"/>
      <c r="H6" s="8" t="s">
        <v>29</v>
      </c>
      <c r="I6" s="9"/>
      <c r="J6" s="9" t="s">
        <v>30</v>
      </c>
      <c r="K6" s="9"/>
      <c r="L6" s="9"/>
      <c r="M6" s="7"/>
      <c r="N6" s="7"/>
    </row>
    <row r="7" spans="1:17" ht="15">
      <c r="A7" s="7"/>
      <c r="B7" s="7"/>
      <c r="C7" s="7"/>
      <c r="D7" s="7"/>
      <c r="E7" s="7"/>
      <c r="F7" s="7"/>
      <c r="G7" s="7"/>
      <c r="H7" s="12" t="s">
        <v>31</v>
      </c>
      <c r="I7" s="12"/>
      <c r="J7" s="12"/>
      <c r="K7" s="12"/>
      <c r="L7" s="12"/>
      <c r="M7" s="12" t="s">
        <v>32</v>
      </c>
      <c r="N7" s="12" t="s">
        <v>33</v>
      </c>
    </row>
    <row r="8" spans="1:17" ht="15.75" thickBot="1">
      <c r="A8" s="13" t="s">
        <v>92</v>
      </c>
      <c r="B8" s="7"/>
      <c r="C8" s="14" t="s">
        <v>11</v>
      </c>
      <c r="D8" s="14" t="s">
        <v>12</v>
      </c>
      <c r="E8" s="14" t="s">
        <v>13</v>
      </c>
      <c r="F8" s="14" t="s">
        <v>14</v>
      </c>
      <c r="G8" s="7"/>
      <c r="H8" s="14" t="s">
        <v>34</v>
      </c>
      <c r="I8" s="14" t="s">
        <v>35</v>
      </c>
      <c r="J8" s="14" t="s">
        <v>36</v>
      </c>
      <c r="K8" s="14" t="s">
        <v>12</v>
      </c>
      <c r="L8" s="14" t="s">
        <v>37</v>
      </c>
      <c r="M8" s="14" t="s">
        <v>38</v>
      </c>
      <c r="N8" s="14" t="s">
        <v>39</v>
      </c>
    </row>
    <row r="9" spans="1:17" ht="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>
      <c r="A10" s="12" t="s">
        <v>93</v>
      </c>
      <c r="B10" s="7"/>
      <c r="C10" s="15">
        <v>1.4505999999999999</v>
      </c>
      <c r="D10" s="15">
        <v>-0.72189999999999976</v>
      </c>
      <c r="E10" s="15">
        <v>-0.24550000000000002</v>
      </c>
      <c r="F10" s="15">
        <v>0.48320000000000002</v>
      </c>
      <c r="G10" s="7"/>
      <c r="H10" s="15">
        <v>2.89</v>
      </c>
      <c r="I10" s="15">
        <v>6.3385999999999996</v>
      </c>
      <c r="J10" s="15">
        <v>5.2</v>
      </c>
      <c r="K10" s="18">
        <v>108.32</v>
      </c>
      <c r="L10" s="15">
        <v>2.5032000000000001</v>
      </c>
      <c r="M10" s="19">
        <v>2.6396719630077749E-2</v>
      </c>
      <c r="N10" s="7">
        <v>2970</v>
      </c>
      <c r="P10" s="5">
        <v>2</v>
      </c>
      <c r="Q10" s="3">
        <f>$F$23</f>
        <v>-1.222</v>
      </c>
    </row>
    <row r="11" spans="1:17" ht="15">
      <c r="A11" s="12" t="s">
        <v>94</v>
      </c>
      <c r="B11" s="7"/>
      <c r="C11" s="15">
        <v>1.4225000000000001</v>
      </c>
      <c r="D11" s="15">
        <v>-0.64980000000000004</v>
      </c>
      <c r="E11" s="15">
        <v>-0.16310000000000002</v>
      </c>
      <c r="F11" s="15">
        <v>0.60960000000000003</v>
      </c>
      <c r="G11" s="7"/>
      <c r="H11" s="15">
        <v>3.36</v>
      </c>
      <c r="I11" s="15">
        <v>6.2169999999999996</v>
      </c>
      <c r="J11" s="15">
        <v>6.14</v>
      </c>
      <c r="K11" s="18">
        <v>107.66</v>
      </c>
      <c r="L11" s="15">
        <v>2.6903999999999999</v>
      </c>
      <c r="M11" s="19">
        <v>9.8441956138969351E-3</v>
      </c>
      <c r="N11" s="7">
        <v>463</v>
      </c>
      <c r="P11" s="5">
        <v>4</v>
      </c>
      <c r="Q11" s="3">
        <f>$F$23</f>
        <v>-1.222</v>
      </c>
    </row>
    <row r="12" spans="1:17" ht="15">
      <c r="A12" s="12">
        <v>2011</v>
      </c>
      <c r="B12" s="7"/>
      <c r="C12" s="15">
        <v>1.2045999999999999</v>
      </c>
      <c r="D12" s="15">
        <v>-0.75749999999999995</v>
      </c>
      <c r="E12" s="15">
        <v>-6.5699999999999995E-2</v>
      </c>
      <c r="F12" s="15">
        <v>0.38140000000000002</v>
      </c>
      <c r="G12" s="7"/>
      <c r="H12" s="15">
        <v>1.73</v>
      </c>
      <c r="I12" s="15">
        <v>4.9965999999999999</v>
      </c>
      <c r="J12" s="15">
        <v>2.5299999999999998</v>
      </c>
      <c r="K12" s="18">
        <v>103.51</v>
      </c>
      <c r="L12" s="15">
        <v>2.4535</v>
      </c>
      <c r="M12" s="19">
        <v>3.5766128201036161E-2</v>
      </c>
      <c r="N12" s="7">
        <v>705</v>
      </c>
      <c r="P12" s="5">
        <v>6</v>
      </c>
      <c r="Q12" s="3">
        <f>$F$23</f>
        <v>-1.222</v>
      </c>
    </row>
    <row r="13" spans="1:17" ht="15">
      <c r="A13" s="12">
        <v>2012</v>
      </c>
      <c r="B13" s="7"/>
      <c r="C13" s="15">
        <v>1.0172000000000001</v>
      </c>
      <c r="D13" s="15">
        <v>-1.1311</v>
      </c>
      <c r="E13" s="15">
        <v>-4.2300000000000004E-2</v>
      </c>
      <c r="F13" s="15">
        <v>-0.15620000000000001</v>
      </c>
      <c r="G13" s="7"/>
      <c r="H13" s="15">
        <v>2.56</v>
      </c>
      <c r="I13" s="15">
        <v>4.3140000000000001</v>
      </c>
      <c r="J13" s="15">
        <v>3.73</v>
      </c>
      <c r="K13" s="18">
        <v>103.96</v>
      </c>
      <c r="L13" s="15">
        <v>2.5657000000000001</v>
      </c>
      <c r="M13" s="19">
        <v>3.9327009956365719E-2</v>
      </c>
      <c r="N13" s="7">
        <v>830</v>
      </c>
      <c r="P13" s="5">
        <v>8</v>
      </c>
      <c r="Q13" s="3">
        <f>$F$23</f>
        <v>-1.222</v>
      </c>
    </row>
    <row r="14" spans="1:17" ht="15">
      <c r="A14" s="12">
        <v>2013</v>
      </c>
      <c r="B14" s="7"/>
      <c r="C14" s="15">
        <v>1.0082</v>
      </c>
      <c r="D14" s="15">
        <v>-1.3039000000000001</v>
      </c>
      <c r="E14" s="15">
        <v>-3.4099999999999998E-2</v>
      </c>
      <c r="F14" s="15">
        <v>-0.32979999999999998</v>
      </c>
      <c r="G14" s="7"/>
      <c r="H14" s="15">
        <v>3.84</v>
      </c>
      <c r="I14" s="15">
        <v>4.3479999999999999</v>
      </c>
      <c r="J14" s="15">
        <v>5.6</v>
      </c>
      <c r="K14" s="18">
        <v>105.5</v>
      </c>
      <c r="L14" s="15">
        <v>2.7492999999999999</v>
      </c>
      <c r="M14" s="19">
        <v>6.7092756032106765E-2</v>
      </c>
      <c r="N14" s="7">
        <v>1135</v>
      </c>
      <c r="P14" s="5">
        <v>10</v>
      </c>
      <c r="Q14" s="3">
        <f>$F$23</f>
        <v>-1.222</v>
      </c>
    </row>
    <row r="15" spans="1:17" ht="15">
      <c r="A15" s="12">
        <v>2014</v>
      </c>
      <c r="B15" s="7"/>
      <c r="C15" s="15">
        <v>0.96970000000000001</v>
      </c>
      <c r="D15" s="15">
        <v>-1.6728000000000001</v>
      </c>
      <c r="E15" s="15">
        <v>-2.4E-2</v>
      </c>
      <c r="F15" s="15">
        <v>-0.72709999999999997</v>
      </c>
      <c r="G15" s="7"/>
      <c r="H15" s="15">
        <v>3.97</v>
      </c>
      <c r="I15" s="15">
        <v>4.1730999999999998</v>
      </c>
      <c r="J15" s="15">
        <v>5.63</v>
      </c>
      <c r="K15" s="18">
        <v>104.86</v>
      </c>
      <c r="L15" s="15">
        <v>2.8355999999999999</v>
      </c>
      <c r="M15" s="19">
        <v>8.3370983594646536E-2</v>
      </c>
      <c r="N15" s="7">
        <v>1107</v>
      </c>
      <c r="P15" s="5">
        <v>12</v>
      </c>
      <c r="Q15" s="3">
        <f>$F$23</f>
        <v>-1.222</v>
      </c>
    </row>
    <row r="16" spans="1:17" ht="15">
      <c r="A16" s="12">
        <v>2015</v>
      </c>
      <c r="B16" s="7"/>
      <c r="C16" s="15">
        <v>0.91610000000000003</v>
      </c>
      <c r="D16" s="15">
        <v>-2.0750999999999999</v>
      </c>
      <c r="E16" s="15">
        <v>-1.0799999999999999E-2</v>
      </c>
      <c r="F16" s="15">
        <v>-1.1698</v>
      </c>
      <c r="G16" s="7"/>
      <c r="H16" s="15">
        <v>4.37</v>
      </c>
      <c r="I16" s="15">
        <v>3.9296000000000002</v>
      </c>
      <c r="J16" s="15">
        <v>6.06</v>
      </c>
      <c r="K16" s="18">
        <v>103.98</v>
      </c>
      <c r="L16" s="15">
        <v>2.9102999999999999</v>
      </c>
      <c r="M16" s="19">
        <v>0.11148494501247051</v>
      </c>
      <c r="N16" s="7">
        <v>1511</v>
      </c>
      <c r="P16" s="5">
        <v>14</v>
      </c>
      <c r="Q16" s="3">
        <f>$F$23</f>
        <v>-1.222</v>
      </c>
    </row>
    <row r="17" spans="1:17" ht="15">
      <c r="A17" s="12">
        <v>2016</v>
      </c>
      <c r="B17" s="7"/>
      <c r="C17" s="15">
        <v>0.88480000000000003</v>
      </c>
      <c r="D17" s="15">
        <v>-2.2616999999999998</v>
      </c>
      <c r="E17" s="15">
        <v>-4.7999999999999987E-3</v>
      </c>
      <c r="F17" s="15">
        <v>-1.3816999999999999</v>
      </c>
      <c r="G17" s="7"/>
      <c r="H17" s="15">
        <v>4.7300000000000004</v>
      </c>
      <c r="I17" s="15">
        <v>3.7774000000000001</v>
      </c>
      <c r="J17" s="15">
        <v>6.61</v>
      </c>
      <c r="K17" s="18">
        <v>103.1</v>
      </c>
      <c r="L17" s="15">
        <v>3.0032000000000001</v>
      </c>
      <c r="M17" s="19">
        <v>0.12425832515045679</v>
      </c>
      <c r="N17" s="7">
        <v>1438</v>
      </c>
      <c r="P17" s="5">
        <v>16</v>
      </c>
      <c r="Q17" s="3">
        <f>$F$23</f>
        <v>-1.222</v>
      </c>
    </row>
    <row r="18" spans="1:17" ht="15">
      <c r="A18" s="12">
        <v>2017</v>
      </c>
      <c r="B18" s="7"/>
      <c r="C18" s="15">
        <v>0.91879999999999995</v>
      </c>
      <c r="D18" s="15">
        <v>-2.3487999999999998</v>
      </c>
      <c r="E18" s="15">
        <v>-2.0999999999999977E-3</v>
      </c>
      <c r="F18" s="15">
        <v>-1.4320999999999999</v>
      </c>
      <c r="G18" s="7"/>
      <c r="H18" s="15">
        <v>5.23</v>
      </c>
      <c r="I18" s="15">
        <v>3.9577</v>
      </c>
      <c r="J18" s="15">
        <v>7.05</v>
      </c>
      <c r="K18" s="18">
        <v>104.12</v>
      </c>
      <c r="L18" s="15">
        <v>3.0865999999999998</v>
      </c>
      <c r="M18" s="19">
        <v>0.11720811197562209</v>
      </c>
      <c r="N18" s="7">
        <v>1432</v>
      </c>
      <c r="P18" s="5">
        <v>18</v>
      </c>
      <c r="Q18" s="3">
        <f>$F$23</f>
        <v>-1.222</v>
      </c>
    </row>
    <row r="19" spans="1:17" ht="15">
      <c r="A19" s="12">
        <v>2018</v>
      </c>
      <c r="B19" s="7"/>
      <c r="C19" s="15">
        <v>0.99450000000000005</v>
      </c>
      <c r="D19" s="15">
        <v>-1.8982000000000001</v>
      </c>
      <c r="E19" s="15">
        <v>-5.9999999999999984E-4</v>
      </c>
      <c r="F19" s="15">
        <v>-0.90429999999999999</v>
      </c>
      <c r="G19" s="7"/>
      <c r="H19" s="15">
        <v>6.26</v>
      </c>
      <c r="I19" s="15">
        <v>4.3650000000000002</v>
      </c>
      <c r="J19" s="15">
        <v>8.6999999999999993</v>
      </c>
      <c r="K19" s="18">
        <v>106.84</v>
      </c>
      <c r="L19" s="15">
        <v>3.1751</v>
      </c>
      <c r="M19" s="19">
        <v>0.14892513216001682</v>
      </c>
      <c r="N19" s="7">
        <v>1520</v>
      </c>
      <c r="P19" s="5">
        <v>20</v>
      </c>
      <c r="Q19" s="3">
        <f>$F$23</f>
        <v>-1.222</v>
      </c>
    </row>
    <row r="20" spans="1:17" ht="15">
      <c r="A20" s="12">
        <v>2019</v>
      </c>
      <c r="B20" s="7"/>
      <c r="C20" s="15">
        <v>0.88580000000000003</v>
      </c>
      <c r="D20" s="15">
        <v>-3.1230000000000002</v>
      </c>
      <c r="E20" s="15">
        <v>1.3699999999999999E-2</v>
      </c>
      <c r="F20" s="15">
        <v>-2.2235</v>
      </c>
      <c r="G20" s="7"/>
      <c r="H20" s="15">
        <v>6.98</v>
      </c>
      <c r="I20" s="15">
        <v>3.7928999999999999</v>
      </c>
      <c r="J20" s="15">
        <v>9.61</v>
      </c>
      <c r="K20" s="18">
        <v>102.39</v>
      </c>
      <c r="L20" s="15">
        <v>3.3279999999999998</v>
      </c>
      <c r="M20" s="19">
        <v>0.13220604727393345</v>
      </c>
      <c r="N20" s="7">
        <v>1430</v>
      </c>
      <c r="P20" s="5" t="str">
        <f>"&gt;20"</f>
        <v>&gt;20</v>
      </c>
      <c r="Q20" s="3">
        <f>$F$23</f>
        <v>-1.222</v>
      </c>
    </row>
    <row r="21" spans="1:17" ht="15">
      <c r="A21" s="12">
        <v>2020</v>
      </c>
      <c r="B21" s="7"/>
      <c r="C21" s="15">
        <v>0.76349999999999996</v>
      </c>
      <c r="D21" s="15">
        <v>-3.4141999999999997</v>
      </c>
      <c r="E21" s="15">
        <v>1.9900000000000001E-2</v>
      </c>
      <c r="F21" s="15">
        <v>-2.6307999999999998</v>
      </c>
      <c r="G21" s="7"/>
      <c r="H21" s="15">
        <v>7.46</v>
      </c>
      <c r="I21" s="15">
        <v>3.1263000000000001</v>
      </c>
      <c r="J21" s="15">
        <v>10.11</v>
      </c>
      <c r="K21" s="18">
        <v>97.5</v>
      </c>
      <c r="L21" s="15">
        <v>3.3479999999999999</v>
      </c>
      <c r="M21" s="19">
        <v>9.2801517400240882E-2</v>
      </c>
      <c r="N21" s="7">
        <v>1127</v>
      </c>
      <c r="P21" s="5"/>
      <c r="Q21" s="3">
        <f>$F$23</f>
        <v>-1.222</v>
      </c>
    </row>
    <row r="22" spans="1:17" ht="15">
      <c r="A22" s="12">
        <v>2021</v>
      </c>
      <c r="B22" s="7"/>
      <c r="C22" s="15">
        <v>0.4904</v>
      </c>
      <c r="D22" s="15">
        <v>-3.3978000000000002</v>
      </c>
      <c r="E22" s="15">
        <v>1.41E-2</v>
      </c>
      <c r="F22" s="15">
        <v>-2.8933</v>
      </c>
      <c r="G22" s="7"/>
      <c r="H22" s="15">
        <v>7.98</v>
      </c>
      <c r="I22" s="15">
        <v>2.9687000000000001</v>
      </c>
      <c r="J22" s="15">
        <v>11.02</v>
      </c>
      <c r="K22" s="18">
        <v>95.87</v>
      </c>
      <c r="L22" s="15">
        <v>3.4180000000000001</v>
      </c>
      <c r="M22" s="19">
        <v>1.1318127999129539E-2</v>
      </c>
      <c r="N22" s="7">
        <v>183</v>
      </c>
      <c r="P22" s="5"/>
      <c r="Q22" s="3">
        <f>$F$23</f>
        <v>-1.222</v>
      </c>
    </row>
    <row r="23" spans="1:17" ht="15">
      <c r="A23" s="13" t="s">
        <v>14</v>
      </c>
      <c r="B23" s="7"/>
      <c r="C23" s="15">
        <v>0.95</v>
      </c>
      <c r="D23" s="15">
        <v>-2.1571999999999996</v>
      </c>
      <c r="E23" s="15">
        <v>-1.4799999999999999E-2</v>
      </c>
      <c r="F23" s="15">
        <v>-1.222</v>
      </c>
      <c r="G23" s="7"/>
      <c r="H23" s="15">
        <v>5.19</v>
      </c>
      <c r="I23" s="15">
        <v>4.0631000000000004</v>
      </c>
      <c r="J23" s="15">
        <v>7.23</v>
      </c>
      <c r="K23" s="18">
        <v>103.65</v>
      </c>
      <c r="L23" s="15">
        <v>3.0236999999999998</v>
      </c>
      <c r="M23" s="19">
        <v>1</v>
      </c>
      <c r="N23" s="7">
        <v>15851</v>
      </c>
    </row>
    <row r="33" spans="1:1">
      <c r="A33" s="1" t="s">
        <v>28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r:id="rId1"/>
  <headerFooter alignWithMargins="0">
    <oddFooter>&amp;L&amp;"Times New Roman,Regular"&amp;8Generated: 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66D0A-FF35-4CA1-8A68-447685099AF8}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495580B468F346A4C463B2EA7BEAA1" ma:contentTypeVersion="13" ma:contentTypeDescription="Create a new document." ma:contentTypeScope="" ma:versionID="d7e9334ee45fd7f8907f15d38fb5b72d">
  <xsd:schema xmlns:xsd="http://www.w3.org/2001/XMLSchema" xmlns:xs="http://www.w3.org/2001/XMLSchema" xmlns:p="http://schemas.microsoft.com/office/2006/metadata/properties" xmlns:ns2="38d1cc01-ac6f-41c2-9aa5-887b22cd2b02" xmlns:ns3="260f0ded-529c-47ef-9161-d699068475d3" targetNamespace="http://schemas.microsoft.com/office/2006/metadata/properties" ma:root="true" ma:fieldsID="069fee5fcea6cee9425adf666f9512be" ns2:_="" ns3:_="">
    <xsd:import namespace="38d1cc01-ac6f-41c2-9aa5-887b22cd2b02"/>
    <xsd:import namespace="260f0ded-529c-47ef-9161-d699068475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1cc01-ac6f-41c2-9aa5-887b22cd2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f0ded-529c-47ef-9161-d699068475d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5D8E45-B841-4FD5-8918-54F24A1E4D95}"/>
</file>

<file path=customXml/itemProps2.xml><?xml version="1.0" encoding="utf-8"?>
<ds:datastoreItem xmlns:ds="http://schemas.openxmlformats.org/officeDocument/2006/customXml" ds:itemID="{09E35D4A-F88D-487E-AD70-321284DCBA00}"/>
</file>

<file path=customXml/itemProps3.xml><?xml version="1.0" encoding="utf-8"?>
<ds:datastoreItem xmlns:ds="http://schemas.openxmlformats.org/officeDocument/2006/customXml" ds:itemID="{D2351853-043E-4F3C-83CA-C4668D2BA1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Dell Computer Corporation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S. Michael Giliberto</dc:creator>
  <cp:keywords/>
  <dc:description/>
  <cp:lastModifiedBy>Julia P. Grant</cp:lastModifiedBy>
  <cp:revision/>
  <dcterms:created xsi:type="dcterms:W3CDTF">1999-12-17T17:19:59Z</dcterms:created>
  <dcterms:modified xsi:type="dcterms:W3CDTF">2021-07-20T21:08:37Z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0x01010022495580B468F346A4C463B2EA7BEAA1</vt:lpwstr>
  </property>
</Properties>
</file>