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"/>
    </mc:Choice>
  </mc:AlternateContent>
  <xr:revisionPtr revIDLastSave="12" documentId="8_{EADE2D9D-CB92-41CC-B8FF-C780DFA78012}" xr6:coauthVersionLast="45" xr6:coauthVersionMax="45" xr10:uidLastSave="{E3380523-0B9F-40FE-AD5E-DF0362F488F4}"/>
  <workbookProtection workbookAlgorithmName="SHA-512" workbookHashValue="58OHDfMsRyR8nzuc0VWupETbtiaHzvzjGQiCfhHimP+7HHOUdAW6cgdvlyvLQq9nsLYaXwrrjIJLNEOyeTkLHA==" workbookSaltValue="p7ycytDUsEcGwm+b9pUbWA==" workbookSpinCount="100000" lockStructure="1"/>
  <bookViews>
    <workbookView xWindow="-120" yWindow="-120" windowWidth="29040" windowHeight="15840" firstSheet="2" activeTab="3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D14" i="9" a="1"/>
  <c r="D14" i="9" s="1"/>
  <c r="B14" i="9" a="1"/>
  <c r="B14" i="9" s="1"/>
  <c r="F12" i="9"/>
  <c r="D12" i="9" a="1"/>
  <c r="D12" i="9" s="1"/>
  <c r="B12" i="9" a="1"/>
  <c r="B12" i="9" s="1"/>
  <c r="F10" i="9"/>
  <c r="D10" i="9" a="1"/>
  <c r="D10" i="9" s="1"/>
  <c r="B10" i="9" a="1"/>
  <c r="B10" i="9" s="1"/>
  <c r="F8" i="9"/>
  <c r="D8" i="9" a="1"/>
  <c r="D8" i="9" s="1"/>
  <c r="B8" i="9"/>
  <c r="B8" i="9" a="1"/>
  <c r="F6" i="9"/>
  <c r="D6" i="9" a="1"/>
  <c r="D6" i="9" s="1"/>
  <c r="B6" i="9" a="1"/>
  <c r="B6" i="9" s="1"/>
  <c r="K8" i="2" l="1"/>
  <c r="B13" i="2" l="1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12" i="2" s="1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A3" i="6" l="1"/>
  <c r="A3" i="8"/>
  <c r="A3" i="5"/>
  <c r="A3" i="3"/>
  <c r="D2" i="2"/>
  <c r="J6" i="2" s="1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E24" i="6"/>
  <c r="J26" i="6"/>
  <c r="B24" i="3"/>
  <c r="D26" i="3"/>
  <c r="D25" i="5"/>
  <c r="J26" i="5"/>
  <c r="F24" i="6"/>
  <c r="K25" i="3"/>
  <c r="C24" i="3"/>
  <c r="I26" i="8"/>
  <c r="C26" i="3"/>
  <c r="K25" i="5"/>
  <c r="I24" i="8"/>
  <c r="H26" i="6"/>
  <c r="E24" i="5"/>
  <c r="C26" i="8"/>
  <c r="J24" i="6"/>
  <c r="F26" i="8"/>
  <c r="G26" i="3"/>
  <c r="I25" i="8"/>
  <c r="H26" i="3"/>
  <c r="I25" i="3"/>
  <c r="J24" i="7"/>
  <c r="F24" i="3"/>
  <c r="F26" i="5"/>
  <c r="E25" i="7"/>
  <c r="D26" i="5"/>
  <c r="D26" i="7"/>
  <c r="H25" i="8"/>
  <c r="J25" i="8"/>
  <c r="K24" i="8"/>
  <c r="J24" i="8"/>
  <c r="E24" i="8"/>
  <c r="J26" i="7"/>
  <c r="K26" i="3"/>
  <c r="D24" i="6"/>
  <c r="F26" i="7"/>
  <c r="I26" i="5"/>
  <c r="H24" i="6"/>
  <c r="H26" i="8"/>
  <c r="J25" i="3"/>
  <c r="K25" i="8"/>
  <c r="B25" i="7"/>
  <c r="H24" i="8"/>
  <c r="G25" i="5"/>
  <c r="H24" i="3"/>
  <c r="C25" i="6"/>
  <c r="D25" i="8"/>
  <c r="B26" i="3"/>
  <c r="G25" i="7"/>
  <c r="G24" i="3"/>
  <c r="H25" i="7"/>
  <c r="B25" i="6"/>
  <c r="F24" i="5"/>
  <c r="K24" i="7"/>
  <c r="K24" i="6"/>
  <c r="B24" i="8"/>
  <c r="I25" i="5"/>
  <c r="B25" i="8"/>
  <c r="K26" i="6"/>
  <c r="F24" i="7"/>
  <c r="C25" i="8"/>
  <c r="K26" i="5"/>
  <c r="B24" i="5"/>
  <c r="B25" i="3"/>
  <c r="B26" i="8"/>
  <c r="E26" i="5"/>
  <c r="I26" i="6"/>
  <c r="C24" i="5"/>
  <c r="D26" i="6"/>
  <c r="B26" i="7"/>
  <c r="I26" i="7"/>
  <c r="J25" i="7"/>
  <c r="G26" i="8"/>
  <c r="H25" i="3"/>
  <c r="H25" i="6"/>
  <c r="K24" i="3"/>
  <c r="B26" i="6"/>
  <c r="H24" i="5"/>
  <c r="C26" i="7"/>
  <c r="I24" i="5"/>
  <c r="J24" i="3"/>
  <c r="G26" i="5"/>
  <c r="F25" i="7"/>
  <c r="H26" i="5"/>
  <c r="F25" i="6"/>
  <c r="E26" i="8"/>
  <c r="G24" i="7"/>
  <c r="C24" i="8"/>
  <c r="G25" i="6"/>
  <c r="K25" i="6"/>
  <c r="I26" i="3"/>
  <c r="E24" i="7"/>
  <c r="I25" i="6"/>
  <c r="D25" i="3"/>
  <c r="C26" i="6"/>
  <c r="B25" i="5"/>
  <c r="J25" i="6"/>
  <c r="E26" i="6"/>
  <c r="G24" i="5"/>
  <c r="I25" i="7"/>
  <c r="C25" i="7"/>
  <c r="J26" i="8"/>
  <c r="C25" i="3"/>
  <c r="D24" i="3"/>
  <c r="E26" i="3"/>
  <c r="E26" i="7"/>
  <c r="D24" i="7"/>
  <c r="C25" i="5"/>
  <c r="H25" i="5"/>
  <c r="B26" i="5"/>
  <c r="J26" i="3"/>
  <c r="F24" i="8"/>
  <c r="G26" i="7"/>
  <c r="F26" i="3"/>
  <c r="I24" i="3"/>
  <c r="C26" i="5"/>
  <c r="G24" i="8"/>
  <c r="C24" i="6"/>
  <c r="D24" i="8"/>
  <c r="I24" i="6"/>
  <c r="G24" i="6"/>
  <c r="H24" i="7"/>
  <c r="J24" i="5"/>
  <c r="K24" i="5"/>
  <c r="D25" i="6"/>
  <c r="G25" i="8"/>
  <c r="K25" i="7"/>
  <c r="E25" i="6"/>
  <c r="F25" i="3"/>
  <c r="D26" i="8"/>
  <c r="K26" i="8"/>
  <c r="E25" i="8"/>
  <c r="E25" i="5"/>
  <c r="F26" i="6"/>
  <c r="K26" i="7"/>
  <c r="I24" i="7"/>
  <c r="D25" i="7"/>
  <c r="C24" i="7"/>
  <c r="H26" i="7"/>
  <c r="D24" i="5"/>
  <c r="E25" i="3"/>
  <c r="F25" i="5"/>
  <c r="F25" i="8"/>
  <c r="E24" i="3"/>
  <c r="B24" i="7"/>
  <c r="G25" i="3"/>
  <c r="G26" i="6"/>
  <c r="B24" i="6"/>
  <c r="J25" i="5"/>
  <c r="C17" i="5"/>
  <c r="I7" i="3"/>
  <c r="D19" i="3" a="1"/>
  <c r="E7" i="8"/>
  <c r="G11" i="7"/>
  <c r="I21" i="8"/>
  <c r="J7" i="5"/>
  <c r="J17" i="8"/>
  <c r="B7" i="6"/>
  <c r="B13" i="5"/>
  <c r="J7" i="6"/>
  <c r="D11" i="6"/>
  <c r="C11" i="5"/>
  <c r="I7" i="7"/>
  <c r="H9" i="6" a="1"/>
  <c r="B17" i="7"/>
  <c r="G21" i="3"/>
  <c r="J19" i="5" a="1"/>
  <c r="K19" i="3" a="1"/>
  <c r="K7" i="6"/>
  <c r="I19" i="8" a="1"/>
  <c r="G13" i="8"/>
  <c r="E11" i="5"/>
  <c r="J11" i="5"/>
  <c r="J11" i="8"/>
  <c r="G7" i="8"/>
  <c r="C17" i="6"/>
  <c r="C21" i="8"/>
  <c r="D17" i="3"/>
  <c r="G11" i="3"/>
  <c r="K9" i="8" a="1"/>
  <c r="F9" i="7" a="1"/>
  <c r="K19" i="8" a="1"/>
  <c r="J17" i="5"/>
  <c r="I9" i="7" a="1"/>
  <c r="E21" i="3"/>
  <c r="C13" i="8"/>
  <c r="K21" i="7"/>
  <c r="J13" i="7"/>
  <c r="B11" i="6"/>
  <c r="E11" i="3"/>
  <c r="I17" i="5"/>
  <c r="F7" i="7"/>
  <c r="E11" i="8"/>
  <c r="C11" i="7"/>
  <c r="C13" i="3"/>
  <c r="D21" i="7"/>
  <c r="K9" i="3" a="1"/>
  <c r="G19" i="3" a="1"/>
  <c r="K17" i="8"/>
  <c r="F19" i="7" a="1"/>
  <c r="G7" i="5"/>
  <c r="F19" i="8" a="1"/>
  <c r="E21" i="8"/>
  <c r="K13" i="6"/>
  <c r="C11" i="3" a="1"/>
  <c r="K21" i="6"/>
  <c r="F21" i="7"/>
  <c r="B11" i="8"/>
  <c r="E17" i="6"/>
  <c r="J19" i="7" a="1"/>
  <c r="G9" i="5" a="1"/>
  <c r="E17" i="5"/>
  <c r="E9" i="7" a="1"/>
  <c r="I19" i="7" a="1"/>
  <c r="G13" i="6"/>
  <c r="B19" i="6" a="1"/>
  <c r="K9" i="7" a="1"/>
  <c r="G21" i="7"/>
  <c r="B9" i="3" a="1"/>
  <c r="K19" i="7" a="1"/>
  <c r="G19" i="7" a="1"/>
  <c r="C9" i="8" a="1"/>
  <c r="G21" i="8"/>
  <c r="F21" i="5"/>
  <c r="J11" i="7"/>
  <c r="B9" i="6" a="1"/>
  <c r="I7" i="6"/>
  <c r="F7" i="6"/>
  <c r="F19" i="6" a="1"/>
  <c r="E19" i="5" a="1"/>
  <c r="C7" i="7"/>
  <c r="J7" i="7"/>
  <c r="K11" i="8"/>
  <c r="K19" i="6" a="1"/>
  <c r="J13" i="3"/>
  <c r="B7" i="7"/>
  <c r="F17" i="5"/>
  <c r="J19" i="6" a="1"/>
  <c r="F9" i="6" a="1"/>
  <c r="I13" i="8"/>
  <c r="D19" i="7" a="1"/>
  <c r="G9" i="8" a="1"/>
  <c r="J19" i="3" a="1"/>
  <c r="F7" i="3"/>
  <c r="J7" i="8"/>
  <c r="J13" i="6"/>
  <c r="E9" i="8" a="1"/>
  <c r="K17" i="3"/>
  <c r="E11" i="7"/>
  <c r="K21" i="3"/>
  <c r="K13" i="8"/>
  <c r="E13" i="5"/>
  <c r="I19" i="6" a="1"/>
  <c r="E17" i="3"/>
  <c r="C7" i="3" a="1"/>
  <c r="C13" i="5"/>
  <c r="B13" i="6"/>
  <c r="I9" i="5" a="1"/>
  <c r="J7" i="3"/>
  <c r="B7" i="3" a="1"/>
  <c r="I11" i="6"/>
  <c r="J11" i="6"/>
  <c r="C17" i="7"/>
  <c r="E9" i="3" a="1"/>
  <c r="K13" i="5"/>
  <c r="K11" i="6"/>
  <c r="I17" i="7"/>
  <c r="K11" i="3"/>
  <c r="F11" i="3"/>
  <c r="K7" i="3"/>
  <c r="E19" i="7" a="1"/>
  <c r="F17" i="7"/>
  <c r="J13" i="5"/>
  <c r="G21" i="6"/>
  <c r="E9" i="6" a="1"/>
  <c r="G7" i="6"/>
  <c r="K7" i="5"/>
  <c r="G11" i="5"/>
  <c r="B17" i="6"/>
  <c r="B9" i="5" a="1"/>
  <c r="H21" i="3"/>
  <c r="F9" i="3" a="1"/>
  <c r="I13" i="7"/>
  <c r="B21" i="6"/>
  <c r="K9" i="6" a="1"/>
  <c r="C19" i="7" a="1"/>
  <c r="G21" i="5"/>
  <c r="I11" i="8"/>
  <c r="F17" i="6"/>
  <c r="G19" i="8" a="1"/>
  <c r="J9" i="6" a="1"/>
  <c r="I21" i="6"/>
  <c r="G17" i="8"/>
  <c r="G17" i="3"/>
  <c r="I19" i="3" a="1"/>
  <c r="H7" i="5"/>
  <c r="E19" i="3" a="1"/>
  <c r="I21" i="5"/>
  <c r="K7" i="7"/>
  <c r="G13" i="5"/>
  <c r="B19" i="8" a="1"/>
  <c r="J21" i="6"/>
  <c r="G13" i="7"/>
  <c r="B21" i="3"/>
  <c r="E13" i="8"/>
  <c r="J21" i="8"/>
  <c r="C9" i="5" a="1"/>
  <c r="B11" i="7"/>
  <c r="I19" i="5" a="1"/>
  <c r="J9" i="5" a="1"/>
  <c r="F19" i="5" a="1"/>
  <c r="B9" i="7" a="1"/>
  <c r="F11" i="7"/>
  <c r="B13" i="7"/>
  <c r="C7" i="6"/>
  <c r="D17" i="6"/>
  <c r="J21" i="7"/>
  <c r="E21" i="5"/>
  <c r="H17" i="6"/>
  <c r="H19" i="6" a="1"/>
  <c r="F13" i="3"/>
  <c r="K21" i="8"/>
  <c r="C17" i="8"/>
  <c r="E13" i="7"/>
  <c r="D17" i="7"/>
  <c r="C7" i="8"/>
  <c r="H17" i="7"/>
  <c r="I13" i="3"/>
  <c r="E17" i="7"/>
  <c r="E13" i="6"/>
  <c r="C9" i="6" a="1"/>
  <c r="J21" i="5"/>
  <c r="I11" i="5"/>
  <c r="B19" i="5" a="1"/>
  <c r="I11" i="7"/>
  <c r="C9" i="7" a="1"/>
  <c r="K19" i="5" a="1"/>
  <c r="E7" i="5"/>
  <c r="C21" i="3"/>
  <c r="K11" i="5"/>
  <c r="B7" i="5"/>
  <c r="G7" i="3"/>
  <c r="I17" i="8"/>
  <c r="D7" i="6"/>
  <c r="G9" i="3" a="1"/>
  <c r="C21" i="6"/>
  <c r="H21" i="7"/>
  <c r="K21" i="5"/>
  <c r="I13" i="6"/>
  <c r="K9" i="5" a="1"/>
  <c r="I21" i="7"/>
  <c r="C19" i="3" a="1"/>
  <c r="E17" i="8"/>
  <c r="K11" i="7"/>
  <c r="D9" i="6" a="1"/>
  <c r="E11" i="6"/>
  <c r="E9" i="5" a="1"/>
  <c r="J19" i="8" a="1"/>
  <c r="I9" i="8" a="1"/>
  <c r="B19" i="3" a="1"/>
  <c r="E7" i="3"/>
  <c r="H19" i="8" a="1"/>
  <c r="C19" i="8" a="1"/>
  <c r="H9" i="5" a="1"/>
  <c r="H7" i="8"/>
  <c r="E13" i="3"/>
  <c r="H7" i="6"/>
  <c r="C19" i="5" a="1"/>
  <c r="H11" i="6"/>
  <c r="G9" i="6" a="1"/>
  <c r="B21" i="8"/>
  <c r="B9" i="8" a="1"/>
  <c r="F17" i="8"/>
  <c r="H19" i="3" a="1"/>
  <c r="C11" i="6"/>
  <c r="G17" i="7"/>
  <c r="G19" i="6" a="1"/>
  <c r="B17" i="5"/>
  <c r="H17" i="3"/>
  <c r="H19" i="7" a="1"/>
  <c r="G17" i="5"/>
  <c r="H13" i="6"/>
  <c r="F21" i="8"/>
  <c r="J9" i="7" a="1"/>
  <c r="B11" i="5"/>
  <c r="F21" i="6"/>
  <c r="I21" i="3"/>
  <c r="B21" i="7"/>
  <c r="H21" i="6"/>
  <c r="K13" i="7"/>
  <c r="C9" i="3" a="1"/>
  <c r="G13" i="3"/>
  <c r="C13" i="7"/>
  <c r="J9" i="3" a="1"/>
  <c r="D19" i="6" a="1"/>
  <c r="J13" i="8"/>
  <c r="B19" i="7" a="1"/>
  <c r="H11" i="8"/>
  <c r="C21" i="5"/>
  <c r="J17" i="7"/>
  <c r="J17" i="3"/>
  <c r="J21" i="3"/>
  <c r="H9" i="8" a="1"/>
  <c r="H13" i="8"/>
  <c r="I9" i="3" a="1"/>
  <c r="K13" i="3"/>
  <c r="K17" i="6"/>
  <c r="E7" i="6"/>
  <c r="C7" i="5"/>
  <c r="K17" i="7"/>
  <c r="K7" i="8"/>
  <c r="G9" i="7" a="1"/>
  <c r="B11" i="3" a="1"/>
  <c r="F11" i="6"/>
  <c r="I11" i="3"/>
  <c r="I7" i="8"/>
  <c r="I17" i="6"/>
  <c r="C11" i="8"/>
  <c r="J17" i="6"/>
  <c r="I7" i="5"/>
  <c r="G19" i="5" a="1"/>
  <c r="B17" i="8"/>
  <c r="B13" i="3"/>
  <c r="G11" i="8"/>
  <c r="E19" i="8" a="1"/>
  <c r="G17" i="6"/>
  <c r="I13" i="5"/>
  <c r="B7" i="8"/>
  <c r="E7" i="7"/>
  <c r="H21" i="8"/>
  <c r="C13" i="6"/>
  <c r="D21" i="3"/>
  <c r="E21" i="7"/>
  <c r="J11" i="3"/>
  <c r="D21" i="6"/>
  <c r="H17" i="8"/>
  <c r="H11" i="5"/>
  <c r="I9" i="6" a="1"/>
  <c r="C17" i="3"/>
  <c r="K17" i="5"/>
  <c r="J9" i="8" a="1"/>
  <c r="E19" i="6" a="1"/>
  <c r="F13" i="8"/>
  <c r="B17" i="3"/>
  <c r="B13" i="8"/>
  <c r="I17" i="3"/>
  <c r="G7" i="7"/>
  <c r="E21" i="6"/>
  <c r="C19" i="6" a="1"/>
  <c r="B21" i="5"/>
  <c r="G11" i="6"/>
  <c r="C21" i="7"/>
  <c r="J9" i="8" l="1"/>
  <c r="C19" i="7"/>
  <c r="H19" i="3"/>
  <c r="K19" i="7"/>
  <c r="E9" i="6"/>
  <c r="F19" i="8"/>
  <c r="D19" i="7"/>
  <c r="C9" i="7"/>
  <c r="K19" i="6"/>
  <c r="B19" i="8"/>
  <c r="J19" i="5"/>
  <c r="I19" i="3"/>
  <c r="B9" i="7"/>
  <c r="J9" i="7"/>
  <c r="H19" i="8"/>
  <c r="F9" i="7"/>
  <c r="B11" i="3"/>
  <c r="B9" i="5"/>
  <c r="I9" i="5"/>
  <c r="K19" i="3"/>
  <c r="E19" i="5"/>
  <c r="K19" i="8"/>
  <c r="J19" i="7"/>
  <c r="G9" i="7"/>
  <c r="C19" i="8"/>
  <c r="E9" i="5"/>
  <c r="H9" i="5"/>
  <c r="J19" i="3"/>
  <c r="I19" i="8"/>
  <c r="B7" i="3"/>
  <c r="E9" i="8"/>
  <c r="H19" i="6"/>
  <c r="H19" i="7"/>
  <c r="B19" i="7"/>
  <c r="K9" i="3"/>
  <c r="J9" i="3"/>
  <c r="I19" i="7"/>
  <c r="G19" i="7"/>
  <c r="I9" i="7"/>
  <c r="I9" i="8"/>
  <c r="K9" i="5"/>
  <c r="C9" i="6"/>
  <c r="C19" i="6"/>
  <c r="E9" i="3"/>
  <c r="D19" i="6"/>
  <c r="E19" i="3"/>
  <c r="G9" i="5"/>
  <c r="K9" i="6"/>
  <c r="C9" i="8"/>
  <c r="G19" i="8"/>
  <c r="I19" i="5"/>
  <c r="I9" i="6"/>
  <c r="C19" i="3"/>
  <c r="B9" i="3"/>
  <c r="J9" i="6"/>
  <c r="F19" i="7"/>
  <c r="G9" i="3"/>
  <c r="C9" i="3"/>
  <c r="E9" i="7"/>
  <c r="G19" i="3"/>
  <c r="G19" i="6"/>
  <c r="H9" i="8"/>
  <c r="C19" i="5"/>
  <c r="B19" i="5"/>
  <c r="E19" i="8"/>
  <c r="J19" i="6"/>
  <c r="C11" i="3"/>
  <c r="E19" i="6"/>
  <c r="K19" i="5"/>
  <c r="G19" i="5"/>
  <c r="G9" i="8"/>
  <c r="B9" i="8"/>
  <c r="F9" i="6"/>
  <c r="B19" i="6"/>
  <c r="I9" i="3"/>
  <c r="D9" i="6"/>
  <c r="C9" i="5"/>
  <c r="K9" i="8"/>
  <c r="K9" i="7"/>
  <c r="J9" i="5"/>
  <c r="F19" i="5"/>
  <c r="E19" i="7"/>
  <c r="B9" i="6"/>
  <c r="F19" i="6"/>
  <c r="D19" i="3"/>
  <c r="C7" i="3"/>
  <c r="G9" i="6"/>
  <c r="B19" i="3"/>
  <c r="J19" i="8"/>
  <c r="I19" i="6"/>
  <c r="F9" i="3"/>
  <c r="H9" i="6"/>
  <c r="D13" i="3"/>
  <c r="F9" i="8" a="1"/>
  <c r="D21" i="5"/>
  <c r="H7" i="7"/>
  <c r="F21" i="3"/>
  <c r="F7" i="8"/>
  <c r="D13" i="7"/>
  <c r="H11" i="3"/>
  <c r="D7" i="3"/>
  <c r="D11" i="3" a="1"/>
  <c r="H19" i="5" a="1"/>
  <c r="D9" i="3" a="1"/>
  <c r="D7" i="7"/>
  <c r="D9" i="8" a="1"/>
  <c r="F11" i="8"/>
  <c r="F13" i="5"/>
  <c r="D9" i="5" a="1"/>
  <c r="H13" i="3"/>
  <c r="D19" i="5" a="1"/>
  <c r="H13" i="7"/>
  <c r="D7" i="5"/>
  <c r="H13" i="5"/>
  <c r="D11" i="5"/>
  <c r="D21" i="8"/>
  <c r="H7" i="3"/>
  <c r="D13" i="5"/>
  <c r="F19" i="3" a="1"/>
  <c r="D19" i="8" a="1"/>
  <c r="H9" i="3" a="1"/>
  <c r="F9" i="5" a="1"/>
  <c r="F7" i="5"/>
  <c r="D17" i="8"/>
  <c r="F17" i="3"/>
  <c r="H17" i="5"/>
  <c r="D7" i="8"/>
  <c r="D9" i="7" a="1"/>
  <c r="D17" i="5"/>
  <c r="H11" i="7"/>
  <c r="H9" i="7" a="1"/>
  <c r="F13" i="7"/>
  <c r="D13" i="6"/>
  <c r="D13" i="8"/>
  <c r="F11" i="5"/>
  <c r="F13" i="6"/>
  <c r="H21" i="5"/>
  <c r="D11" i="7"/>
  <c r="D11" i="8"/>
  <c r="D9" i="3" l="1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<sst xmlns="http://schemas.openxmlformats.org/spreadsheetml/2006/main" count="120" uniqueCount="55">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</sst>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0" fontId="0" fillId="0" borderId="2" xfId="0" applyBorder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3"/>
  <sheetViews>
    <sheetView topLeftCell="A132" workbookViewId="0">
      <selection activeCell="A173" sqref="A173:P173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9">
        <v>44104</v>
      </c>
      <c r="B173" s="40">
        <v>1.9370999999999999E-2</v>
      </c>
      <c r="C173" s="40">
        <v>1.7577000000000002E-2</v>
      </c>
      <c r="D173" s="40">
        <v>1.8366E-2</v>
      </c>
      <c r="E173" s="40">
        <v>1.5826E-2</v>
      </c>
      <c r="F173" s="40">
        <v>1.5847E-2</v>
      </c>
      <c r="G173" s="40">
        <v>1.9297000000000002E-2</v>
      </c>
      <c r="H173" s="40">
        <v>1.7447000000000001E-2</v>
      </c>
      <c r="I173" s="40">
        <v>1.8249999999999999E-2</v>
      </c>
      <c r="J173" s="40">
        <v>1.5647999999999999E-2</v>
      </c>
      <c r="K173" s="40">
        <v>1.5657000000000001E-2</v>
      </c>
      <c r="L173" s="41">
        <v>0.77</v>
      </c>
      <c r="M173" s="41">
        <v>1.3599999999999999</v>
      </c>
      <c r="N173" s="41">
        <v>1.24</v>
      </c>
      <c r="O173" s="41">
        <v>1.8900000000000001</v>
      </c>
      <c r="P173" s="41">
        <v>2.0099999999999998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79"/>
  <sheetViews>
    <sheetView workbookViewId="0">
      <selection activeCell="A6" sqref="A6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44104</v>
      </c>
      <c r="E2" s="2">
        <f>ChangeEndDate!B6</f>
        <v>44104</v>
      </c>
      <c r="F2" s="2"/>
    </row>
    <row r="3" spans="1:12" x14ac:dyDescent="0.2">
      <c r="A3" t="s">
        <v>29</v>
      </c>
      <c r="B3" s="9">
        <v>44104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43738</v>
      </c>
      <c r="C6" s="2">
        <f t="shared" ref="C6:J6" si="0">DATE(YEAR($D$2)-C5,MONTH($D$2),DAY($D$2))</f>
        <v>43373</v>
      </c>
      <c r="D6" s="2">
        <f t="shared" si="0"/>
        <v>43008</v>
      </c>
      <c r="E6" s="2">
        <f t="shared" si="0"/>
        <v>42277</v>
      </c>
      <c r="F6" s="2">
        <f t="shared" si="0"/>
        <v>40451</v>
      </c>
      <c r="G6" s="2">
        <f t="shared" si="0"/>
        <v>38625</v>
      </c>
      <c r="H6" s="2">
        <f t="shared" si="0"/>
        <v>36799</v>
      </c>
      <c r="I6" s="2">
        <f t="shared" si="0"/>
        <v>34972</v>
      </c>
      <c r="J6" s="2">
        <f t="shared" si="0"/>
        <v>33146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Warehouse'!$A$3:$A$173,0)+$B$7+1</f>
        <v>170</v>
      </c>
      <c r="C8" s="17">
        <f>MATCH(C6,'Data Warehouse'!$A$3:$A$173,0)+$B$7+1</f>
        <v>166</v>
      </c>
      <c r="D8" s="17">
        <f>MATCH(D6,'Data Warehouse'!$A$3:$A$173,0)+$B$7+1</f>
        <v>162</v>
      </c>
      <c r="E8" s="17">
        <f>MATCH(E6,'Data Warehouse'!$A$3:$A$173,0)+$B$7+1</f>
        <v>154</v>
      </c>
      <c r="F8" s="17">
        <f>MATCH(F6,'Data Warehouse'!$A$3:$A$173,0)+$B$7+1</f>
        <v>134</v>
      </c>
      <c r="G8" s="17">
        <f>MATCH(G6,'Data Warehouse'!$A$3:$A$173,0)+$B$7+1</f>
        <v>114</v>
      </c>
      <c r="H8" s="17">
        <f>MATCH(H6,'Data Warehouse'!$A$3:$A$173,0)+$B$7+1</f>
        <v>94</v>
      </c>
      <c r="I8" s="17">
        <f>MATCH(I6,'Data Warehouse'!$A$3:$A$173,0)+$B$7+1</f>
        <v>74</v>
      </c>
      <c r="J8" s="17">
        <f>MATCH(J6,'Data Warehouse'!$A$3:$A$173,0)+$B$7+1</f>
        <v>54</v>
      </c>
      <c r="K8" s="17">
        <f>MATCH(K6,'Data Warehouse'!$A$3:$A$173,0)+$B$7+1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Warehouse'!$A$3:$A$173,0)+$B$7</f>
        <v>173</v>
      </c>
      <c r="C9">
        <f t="shared" ref="C9:I9" si="1">B9</f>
        <v>173</v>
      </c>
      <c r="D9">
        <f t="shared" si="1"/>
        <v>173</v>
      </c>
      <c r="E9">
        <f t="shared" si="1"/>
        <v>173</v>
      </c>
      <c r="F9">
        <f t="shared" si="1"/>
        <v>173</v>
      </c>
      <c r="G9">
        <f t="shared" si="1"/>
        <v>173</v>
      </c>
      <c r="H9">
        <f t="shared" si="1"/>
        <v>173</v>
      </c>
      <c r="I9">
        <f t="shared" si="1"/>
        <v>173</v>
      </c>
      <c r="J9">
        <f t="shared" ref="J9" si="2">I9</f>
        <v>173</v>
      </c>
      <c r="K9">
        <f t="shared" ref="K9" si="3">J9</f>
        <v>173</v>
      </c>
      <c r="L9" s="18" t="s">
        <v>50</v>
      </c>
    </row>
    <row r="11" spans="1:12" x14ac:dyDescent="0.2">
      <c r="A11" t="s">
        <v>34</v>
      </c>
      <c r="B11" s="2">
        <f>DATE(YEAR(B3),3,31)</f>
        <v>43921</v>
      </c>
    </row>
    <row r="12" spans="1:12" x14ac:dyDescent="0.2">
      <c r="A12" t="s">
        <v>22</v>
      </c>
      <c r="B12" s="17">
        <f>MATCH(B11,'Data Warehouse'!$A$3:$A$172,0)+B7</f>
        <v>171</v>
      </c>
    </row>
    <row r="13" spans="1:12" x14ac:dyDescent="0.2">
      <c r="A13" t="s">
        <v>23</v>
      </c>
      <c r="B13" s="17" t="e">
        <f>MATCH(B3,'Data Warehouse'!$A$3:$A$172,0)+B7</f>
        <v>#N/A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44132</v>
      </c>
    </row>
    <row r="2" spans="1:2" x14ac:dyDescent="0.2">
      <c r="A2" s="7" t="s">
        <v>37</v>
      </c>
      <c r="B2" s="8">
        <f>'Template Design'!B3</f>
        <v>44104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44104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Design'!$B$16:$B$179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tabSelected="1" workbookViewId="0">
      <selection activeCell="B21" sqref="B21"/>
    </sheetView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09/30/2020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5.0106999999999999E-2</v>
      </c>
      <c r="C7" s="32">
        <f t="array" aca="1" ref="C7" ca="1">AVERAGE(INDIRECT(C24))*4</f>
        <v>7.7517000000000003E-2</v>
      </c>
      <c r="D7" s="32">
        <f t="shared" ref="D7:I7" ca="1" si="1">AVERAGE(INDIRECT(D24))*4</f>
        <v>5.4219666666666666E-2</v>
      </c>
      <c r="E7" s="32">
        <f t="shared" ca="1" si="1"/>
        <v>4.9457599999999997E-2</v>
      </c>
      <c r="F7" s="32">
        <f t="shared" ca="1" si="1"/>
        <v>4.7896999999999995E-2</v>
      </c>
      <c r="G7" s="32">
        <f t="shared" ca="1" si="1"/>
        <v>5.2983800000000005E-2</v>
      </c>
      <c r="H7" s="32">
        <f t="shared" ca="1" si="1"/>
        <v>6.0713450000000023E-2</v>
      </c>
      <c r="I7" s="32">
        <f t="shared" ca="1" si="1"/>
        <v>6.3959535050247582E-2</v>
      </c>
      <c r="J7" s="32">
        <f t="shared" ref="J7:K7" ca="1" si="2">AVERAGE(INDIRECT(J24))*4</f>
        <v>6.5212945875206332E-2</v>
      </c>
      <c r="K7" s="32">
        <f t="shared" ca="1" si="2"/>
        <v>7.8900902970733863E-2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5.0246822162705262E-2</v>
      </c>
      <c r="C9" s="32">
        <f t="array" aca="1" ref="C9" ca="1">GEOMEAN(1+INDIRECT(C24))^4-1</f>
        <v>7.9271067331433631E-2</v>
      </c>
      <c r="D9" s="32">
        <f t="array" aca="1" ref="D9" ca="1">GEOMEAN(1+INDIRECT(D24))^4-1</f>
        <v>5.4838501758357472E-2</v>
      </c>
      <c r="E9" s="32">
        <f t="array" aca="1" ref="E9" ca="1">GEOMEAN(1+INDIRECT(E24))^4-1</f>
        <v>4.9855464243121261E-2</v>
      </c>
      <c r="F9" s="32">
        <f t="array" aca="1" ref="F9" ca="1">GEOMEAN(1+INDIRECT(F24))^4-1</f>
        <v>4.8403403680385759E-2</v>
      </c>
      <c r="G9" s="32">
        <f t="array" aca="1" ref="G9" ca="1">GEOMEAN(1+INDIRECT(G24))^4-1</f>
        <v>5.3335586557741177E-2</v>
      </c>
      <c r="H9" s="32">
        <f t="array" aca="1" ref="H9" ca="1">GEOMEAN(1+INDIRECT(H24))^4-1</f>
        <v>6.1188787751129681E-2</v>
      </c>
      <c r="I9" s="32">
        <f t="array" aca="1" ref="I9" ca="1">GEOMEAN(1+INDIRECT(I24))^4-1</f>
        <v>6.4653104888230839E-2</v>
      </c>
      <c r="J9" s="32">
        <f t="array" aca="1" ref="J9" ca="1">GEOMEAN(1+INDIRECT(J24))^4-1</f>
        <v>6.6030221509998377E-2</v>
      </c>
      <c r="K9" s="32">
        <f t="array" aca="1" ref="K9" ca="1">GEOMEAN(1+INDIRECT(K24))^4-1</f>
        <v>7.9204442283195897E-2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3.9865984632892239E-2</v>
      </c>
      <c r="C11" s="32">
        <f t="array" aca="1" ref="C11" ca="1">STDEVP(INDIRECT(C24))*2</f>
        <v>3.180940178233474E-2</v>
      </c>
      <c r="D11" s="32">
        <f t="array" aca="1" ref="D11" ca="1">STDEVP(INDIRECT(D24))*2</f>
        <v>3.1042370060487053E-2</v>
      </c>
      <c r="E11" s="32">
        <f t="shared" ref="E11:I11" ca="1" si="3">STDEVP(INDIRECT(E24))*2</f>
        <v>3.2022877749509029E-2</v>
      </c>
      <c r="F11" s="32">
        <f t="shared" ca="1" si="3"/>
        <v>2.6498971454567814E-2</v>
      </c>
      <c r="G11" s="32">
        <f t="shared" ca="1" si="3"/>
        <v>3.6787438644959591E-2</v>
      </c>
      <c r="H11" s="32">
        <f t="shared" ca="1" si="3"/>
        <v>4.2157010795647896E-2</v>
      </c>
      <c r="I11" s="32">
        <f t="shared" ca="1" si="3"/>
        <v>4.0637206591999167E-2</v>
      </c>
      <c r="J11" s="32">
        <f t="shared" ref="J11:K11" ca="1" si="4">STDEVP(INDIRECT(J24))*2</f>
        <v>3.9147004968930948E-2</v>
      </c>
      <c r="K11" s="32">
        <f t="shared" ca="1" si="4"/>
        <v>6.2789347553279015E-2</v>
      </c>
    </row>
    <row r="13" spans="1:11" x14ac:dyDescent="0.2">
      <c r="A13" s="18" t="s">
        <v>46</v>
      </c>
      <c r="B13" s="33">
        <f t="shared" ref="B13:I13" ca="1" si="5">AVERAGE(INDIRECT(B25))*4</f>
        <v>3.43</v>
      </c>
      <c r="C13" s="33">
        <f t="shared" ca="1" si="5"/>
        <v>2.5300000000000002</v>
      </c>
      <c r="D13" s="33">
        <f t="shared" ca="1" si="5"/>
        <v>2.2799999999999998</v>
      </c>
      <c r="E13" s="33">
        <f t="shared" ca="1" si="5"/>
        <v>2.6280000000000001</v>
      </c>
      <c r="F13" s="33">
        <f t="shared" ca="1" si="5"/>
        <v>32.13745999999999</v>
      </c>
      <c r="G13" s="33">
        <f t="shared" ca="1" si="5"/>
        <v>30.248306666666664</v>
      </c>
      <c r="H13" s="33">
        <f t="shared" ca="1" si="5"/>
        <v>25.304229999999997</v>
      </c>
      <c r="I13" s="33">
        <f t="shared" ca="1" si="5"/>
        <v>27.510255763141167</v>
      </c>
      <c r="J13" s="33">
        <f t="shared" ref="J13:K13" ca="1" si="6">AVERAGE(INDIRECT(J25))*4</f>
        <v>52.662216443411445</v>
      </c>
      <c r="K13" s="33">
        <f t="shared" ca="1" si="6"/>
        <v>50.352858665937447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5.0436999999999996E-2</v>
      </c>
      <c r="C17" s="32">
        <f t="shared" ca="1" si="7"/>
        <v>7.7761500000000011E-2</v>
      </c>
      <c r="D17" s="32">
        <f t="shared" ca="1" si="7"/>
        <v>5.4441666666666666E-2</v>
      </c>
      <c r="E17" s="32">
        <f t="shared" ca="1" si="7"/>
        <v>4.971260000000001E-2</v>
      </c>
      <c r="F17" s="32">
        <f t="shared" ca="1" si="7"/>
        <v>5.0975499999999993E-2</v>
      </c>
      <c r="G17" s="32">
        <f t="shared" ca="1" si="7"/>
        <v>5.5961133333333336E-2</v>
      </c>
      <c r="H17" s="32">
        <f t="shared" ca="1" si="7"/>
        <v>6.3620549999999984E-2</v>
      </c>
      <c r="I17" s="32">
        <f t="shared" ca="1" si="7"/>
        <v>6.7026715734437831E-2</v>
      </c>
      <c r="J17" s="32">
        <f t="shared" ref="J17:K17" ca="1" si="8">AVERAGE(INDIRECT(J26))*4</f>
        <v>7.1305596445364883E-2</v>
      </c>
      <c r="K17" s="32">
        <f t="shared" ca="1" si="8"/>
        <v>8.5651009255551705E-2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5.0586149957978499E-2</v>
      </c>
      <c r="C19" s="32">
        <f t="array" aca="1" ref="C19" ca="1">GEOMEAN(1+INDIRECT(C26))^4-1</f>
        <v>7.9529037932401181E-2</v>
      </c>
      <c r="D19" s="32">
        <f t="array" aca="1" ref="D19" ca="1">GEOMEAN(1+INDIRECT(D26))^4-1</f>
        <v>5.5068700607239895E-2</v>
      </c>
      <c r="E19" s="32">
        <f t="array" aca="1" ref="E19" ca="1">GEOMEAN(1+INDIRECT(E26))^4-1</f>
        <v>5.0119450633496543E-2</v>
      </c>
      <c r="F19" s="32">
        <f t="array" aca="1" ref="F19" ca="1">GEOMEAN(1+INDIRECT(F26))^4-1</f>
        <v>5.1595103902827288E-2</v>
      </c>
      <c r="G19" s="32">
        <f t="array" aca="1" ref="G19" ca="1">GEOMEAN(1+INDIRECT(G26))^4-1</f>
        <v>5.6420817731358541E-2</v>
      </c>
      <c r="H19" s="32">
        <f t="array" aca="1" ref="H19" ca="1">GEOMEAN(1+INDIRECT(H26))^4-1</f>
        <v>6.4223602479094533E-2</v>
      </c>
      <c r="I19" s="32">
        <f t="array" aca="1" ref="I19" ca="1">GEOMEAN(1+INDIRECT(I26))^4-1</f>
        <v>6.7866362674701808E-2</v>
      </c>
      <c r="J19" s="32">
        <f t="array" aca="1" ref="J19" ca="1">GEOMEAN(1+INDIRECT(J26))^4-1</f>
        <v>7.2420013575154707E-2</v>
      </c>
      <c r="K19" s="32">
        <f t="array" aca="1" ref="K19" ca="1">GEOMEAN(1+INDIRECT(K26))^4-1</f>
        <v>8.6270034059276801E-2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3.9942955258092758E-2</v>
      </c>
      <c r="C21" s="32">
        <f t="shared" ca="1" si="9"/>
        <v>3.1839066097131351E-2</v>
      </c>
      <c r="D21" s="32">
        <f t="shared" ca="1" si="9"/>
        <v>3.1071378174115306E-2</v>
      </c>
      <c r="E21" s="32">
        <f t="shared" ca="1" si="9"/>
        <v>3.2039819314565433E-2</v>
      </c>
      <c r="F21" s="32">
        <f t="shared" ca="1" si="9"/>
        <v>2.655768421827288E-2</v>
      </c>
      <c r="G21" s="32">
        <f t="shared" ca="1" si="9"/>
        <v>3.7159244603179015E-2</v>
      </c>
      <c r="H21" s="32">
        <f t="shared" ca="1" si="9"/>
        <v>4.2347260403411878E-2</v>
      </c>
      <c r="I21" s="32">
        <f t="shared" ca="1" si="9"/>
        <v>4.0769835873477253E-2</v>
      </c>
      <c r="J21" s="32">
        <f t="shared" ref="J21:K21" ca="1" si="10">STDEVP(INDIRECT(J26))*2</f>
        <v>3.9561566443517146E-2</v>
      </c>
      <c r="K21" s="32">
        <f t="shared" ca="1" si="10"/>
        <v>6.4289121453863521E-2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Warehouse'!$H$170:$H$173</v>
      </c>
      <c r="C24" s="34" t="str">
        <f>ADDRESS('Template Design'!C8,8,1,1,"Data Warehouse")&amp;":"&amp;ADDRESS('Template Design'!C9,8,1,1)</f>
        <v>'Data Warehouse'!$H$166:$H$173</v>
      </c>
      <c r="D24" s="34" t="str">
        <f>ADDRESS('Template Design'!D8,8,1,1,"Data Warehouse")&amp;":"&amp;ADDRESS('Template Design'!D9,8,1,1)</f>
        <v>'Data Warehouse'!$H$162:$H$173</v>
      </c>
      <c r="E24" s="34" t="str">
        <f>ADDRESS('Template Design'!E8,8,1,1,"Data Warehouse")&amp;":"&amp;ADDRESS('Template Design'!E9,8,1,1)</f>
        <v>'Data Warehouse'!$H$154:$H$173</v>
      </c>
      <c r="F24" s="34" t="str">
        <f>ADDRESS('Template Design'!F8,8,1,1,"Data Warehouse")&amp;":"&amp;ADDRESS('Template Design'!F9,8,1,1)</f>
        <v>'Data Warehouse'!$H$134:$H$173</v>
      </c>
      <c r="G24" s="34" t="str">
        <f>ADDRESS('Template Design'!G8,8,1,1,"Data Warehouse")&amp;":"&amp;ADDRESS('Template Design'!G9,8,1,1)</f>
        <v>'Data Warehouse'!$H$114:$H$173</v>
      </c>
      <c r="H24" s="34" t="str">
        <f>ADDRESS('Template Design'!H8,8,1,1,"Data Warehouse")&amp;":"&amp;ADDRESS('Template Design'!H9,8,1,1)</f>
        <v>'Data Warehouse'!$H$94:$H$173</v>
      </c>
      <c r="I24" s="34" t="str">
        <f>ADDRESS('Template Design'!I8,8,1,1,"Data Warehouse")&amp;":"&amp;ADDRESS('Template Design'!I9,8,1,1)</f>
        <v>'Data Warehouse'!$H$74:$H$173</v>
      </c>
      <c r="J24" s="34" t="str">
        <f>ADDRESS('Template Design'!J8,8,1,1,"Data Warehouse")&amp;":"&amp;ADDRESS('Template Design'!J9,8,1,1)</f>
        <v>'Data Warehouse'!$H$54:$H$173</v>
      </c>
      <c r="K24" s="34" t="str">
        <f>ADDRESS('Template Design'!K8,8,1,1,"Data Warehouse")&amp;":"&amp;ADDRESS('Template Design'!K9,8,1,1)</f>
        <v>'Data Warehouse'!$H$4:$H$173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Warehouse'!$M$170:$M$173</v>
      </c>
      <c r="C25" s="34" t="str">
        <f>ADDRESS('Template Design'!C8,13,1,1,"Data Warehouse")&amp;":"&amp;ADDRESS('Template Design'!C9,13,1,1)</f>
        <v>'Data Warehouse'!$M$166:$M$173</v>
      </c>
      <c r="D25" s="34" t="str">
        <f>ADDRESS('Template Design'!D8,13,1,1,"Data Warehouse")&amp;":"&amp;ADDRESS('Template Design'!D9,13,1,1)</f>
        <v>'Data Warehouse'!$M$162:$M$173</v>
      </c>
      <c r="E25" s="34" t="str">
        <f>ADDRESS('Template Design'!E8,13,1,1,"Data Warehouse")&amp;":"&amp;ADDRESS('Template Design'!E9,13,1,1)</f>
        <v>'Data Warehouse'!$M$154:$M$173</v>
      </c>
      <c r="F25" s="34" t="str">
        <f>ADDRESS('Template Design'!F8,13,1,1,"Data Warehouse")&amp;":"&amp;ADDRESS('Template Design'!F9,13,1,1)</f>
        <v>'Data Warehouse'!$M$134:$M$173</v>
      </c>
      <c r="G25" s="34" t="str">
        <f>ADDRESS('Template Design'!G8,13,1,1,"Data Warehouse")&amp;":"&amp;ADDRESS('Template Design'!G9,13,1,1)</f>
        <v>'Data Warehouse'!$M$114:$M$173</v>
      </c>
      <c r="H25" s="34" t="str">
        <f>ADDRESS('Template Design'!H8,13,1,1,"Data Warehouse")&amp;":"&amp;ADDRESS('Template Design'!H9,13,1,1)</f>
        <v>'Data Warehouse'!$M$94:$M$173</v>
      </c>
      <c r="I25" s="34" t="str">
        <f>ADDRESS('Template Design'!I8,13,1,1,"Data Warehouse")&amp;":"&amp;ADDRESS('Template Design'!I9,13,1,1)</f>
        <v>'Data Warehouse'!$M$74:$M$173</v>
      </c>
      <c r="J25" s="34" t="str">
        <f>ADDRESS('Template Design'!J8,13,1,1,"Data Warehouse")&amp;":"&amp;ADDRESS('Template Design'!J9,13,1,1)</f>
        <v>'Data Warehouse'!$M$54:$M$173</v>
      </c>
      <c r="K25" s="34" t="str">
        <f>ADDRESS('Template Design'!K8,13,1,1,"Data Warehouse")&amp;":"&amp;ADDRESS('Template Design'!K9,13,1,1)</f>
        <v>'Data Warehouse'!$M$4:$M$173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Warehouse'!$C$170:$C$173</v>
      </c>
      <c r="C26" s="34" t="str">
        <f>ADDRESS('Template Design'!C8,3,1,1,"Data Warehouse")&amp;":"&amp;ADDRESS('Template Design'!C9,3,1,1)</f>
        <v>'Data Warehouse'!$C$166:$C$173</v>
      </c>
      <c r="D26" s="34" t="str">
        <f>ADDRESS('Template Design'!D8,3,1,1,"Data Warehouse")&amp;":"&amp;ADDRESS('Template Design'!D9,3,1,1)</f>
        <v>'Data Warehouse'!$C$162:$C$173</v>
      </c>
      <c r="E26" s="34" t="str">
        <f>ADDRESS('Template Design'!E8,3,1,1,"Data Warehouse")&amp;":"&amp;ADDRESS('Template Design'!E9,3,1,1)</f>
        <v>'Data Warehouse'!$C$154:$C$173</v>
      </c>
      <c r="F26" s="34" t="str">
        <f>ADDRESS('Template Design'!F8,3,1,1,"Data Warehouse")&amp;":"&amp;ADDRESS('Template Design'!F9,3,1,1)</f>
        <v>'Data Warehouse'!$C$134:$C$173</v>
      </c>
      <c r="G26" s="34" t="str">
        <f>ADDRESS('Template Design'!G8,3,1,1,"Data Warehouse")&amp;":"&amp;ADDRESS('Template Design'!G9,3,1,1)</f>
        <v>'Data Warehouse'!$C$114:$C$173</v>
      </c>
      <c r="H26" s="34" t="str">
        <f>ADDRESS('Template Design'!H8,3,1,1,"Data Warehouse")&amp;":"&amp;ADDRESS('Template Design'!H9,3,1,1)</f>
        <v>'Data Warehouse'!$C$94:$C$173</v>
      </c>
      <c r="I26" s="34" t="str">
        <f>ADDRESS('Template Design'!I8,3,1,1,"Data Warehouse")&amp;":"&amp;ADDRESS('Template Design'!I9,3,1,1)</f>
        <v>'Data Warehouse'!$C$74:$C$173</v>
      </c>
      <c r="J26" s="34" t="str">
        <f>ADDRESS('Template Design'!J8,3,1,1,"Data Warehouse")&amp;":"&amp;ADDRESS('Template Design'!J9,3,1,1)</f>
        <v>'Data Warehouse'!$C$54:$C$173</v>
      </c>
      <c r="K26" s="34" t="str">
        <f>ADDRESS('Template Design'!K8,3,1,1,"Data Warehouse")&amp;":"&amp;ADDRESS('Template Design'!K9,3,1,1)</f>
        <v>'Data Warehouse'!$C$4:$C$173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qxwVIRsWcwumYs+m0Kk0Ji2baVDWyE/S7Z2oRlB60z2ld5OpffgCMIQlr5bJ2T2n/d/60ar0h7ZNfOm1X+f5ag==" saltValue="ISMB1tbhRO3VZmC3HJrp3g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09/30/2020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5.0695999999999998E-2</v>
      </c>
      <c r="C7" s="37">
        <f t="shared" ca="1" si="1"/>
        <v>8.1622E-2</v>
      </c>
      <c r="D7" s="37">
        <f t="shared" ca="1" si="1"/>
        <v>5.6380666666666669E-2</v>
      </c>
      <c r="E7" s="37">
        <f t="shared" ca="1" si="1"/>
        <v>5.0852000000000008E-2</v>
      </c>
      <c r="F7" s="37">
        <f t="shared" ca="1" si="1"/>
        <v>4.653462926321135E-2</v>
      </c>
      <c r="G7" s="37">
        <f t="shared" ca="1" si="1"/>
        <v>5.2319419508807558E-2</v>
      </c>
      <c r="H7" s="37">
        <f t="shared" ca="1" si="1"/>
        <v>5.9589964631605694E-2</v>
      </c>
      <c r="I7" s="37">
        <f t="shared" ca="1" si="1"/>
        <v>6.2676883142598352E-2</v>
      </c>
      <c r="J7" s="37">
        <f t="shared" ref="J7:K7" ca="1" si="2">AVERAGE(INDIRECT(J24))*4</f>
        <v>6.8864069285498625E-2</v>
      </c>
      <c r="K7" s="37">
        <f t="shared" ca="1" si="2"/>
        <v>8.3188754789763703E-2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5.0624292517345681E-2</v>
      </c>
      <c r="C9" s="37">
        <f t="array" aca="1" ref="C9" ca="1">GEOMEAN(1+INDIRECT(C24))^4-1</f>
        <v>8.3483706119899859E-2</v>
      </c>
      <c r="D9" s="37">
        <f t="array" aca="1" ref="D9" ca="1">GEOMEAN(1+INDIRECT(D24))^4-1</f>
        <v>5.69672450119032E-2</v>
      </c>
      <c r="E9" s="37">
        <f t="array" aca="1" ref="E9" ca="1">GEOMEAN(1+INDIRECT(E24))^4-1</f>
        <v>5.1166556218827486E-2</v>
      </c>
      <c r="F9" s="37">
        <f t="array" aca="1" ref="F9" ca="1">GEOMEAN(1+INDIRECT(F24))^4-1</f>
        <v>4.6844760848163247E-2</v>
      </c>
      <c r="G9" s="37">
        <f t="array" aca="1" ref="G9" ca="1">GEOMEAN(1+INDIRECT(G24))^4-1</f>
        <v>5.2425469529707058E-2</v>
      </c>
      <c r="H9" s="37">
        <f t="array" aca="1" ref="H9" ca="1">GEOMEAN(1+INDIRECT(H24))^4-1</f>
        <v>5.9850343801920669E-2</v>
      </c>
      <c r="I9" s="37">
        <f t="array" aca="1" ref="I9" ca="1">GEOMEAN(1+INDIRECT(I24))^4-1</f>
        <v>6.3155374125448249E-2</v>
      </c>
      <c r="J9" s="37">
        <f t="array" aca="1" ref="J9" ca="1">GEOMEAN(1+INDIRECT(J24))^4-1</f>
        <v>6.9665871054494399E-2</v>
      </c>
      <c r="K9" s="37">
        <f t="array" aca="1" ref="K9" ca="1">GEOMEAN(1+INDIRECT(K24))^4-1</f>
        <v>8.3654712362768668E-2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4.5250055447479835E-2</v>
      </c>
      <c r="C11" s="37">
        <f t="shared" ca="1" si="3"/>
        <v>3.5763634113439871E-2</v>
      </c>
      <c r="D11" s="37">
        <f t="shared" ca="1" si="3"/>
        <v>3.4664545997636E-2</v>
      </c>
      <c r="E11" s="37">
        <f t="shared" ca="1" si="3"/>
        <v>3.589777478897542E-2</v>
      </c>
      <c r="F11" s="37">
        <f t="shared" ca="1" si="3"/>
        <v>3.1466262750362663E-2</v>
      </c>
      <c r="G11" s="37">
        <f t="shared" ca="1" si="3"/>
        <v>4.2299162064900059E-2</v>
      </c>
      <c r="H11" s="37">
        <f t="shared" ca="1" si="3"/>
        <v>4.5823845146075327E-2</v>
      </c>
      <c r="I11" s="37">
        <f t="shared" ca="1" si="3"/>
        <v>4.418669277275241E-2</v>
      </c>
      <c r="J11" s="37">
        <f t="shared" ref="J11:K11" ca="1" si="4">STDEVP(INDIRECT(J24))*2</f>
        <v>4.3845088348486987E-2</v>
      </c>
      <c r="K11" s="37">
        <f t="shared" ca="1" si="4"/>
        <v>6.4373890148449908E-2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2.2199999999999998</v>
      </c>
      <c r="C13" s="33">
        <f t="shared" ca="1" si="5"/>
        <v>1.53</v>
      </c>
      <c r="D13" s="33">
        <f t="shared" ca="1" si="5"/>
        <v>1.2666666666666666</v>
      </c>
      <c r="E13" s="33">
        <f t="shared" ca="1" si="5"/>
        <v>1.2580000000000002</v>
      </c>
      <c r="F13" s="33">
        <f t="shared" ca="1" si="5"/>
        <v>36.091902489920137</v>
      </c>
      <c r="G13" s="33">
        <f t="shared" ca="1" si="5"/>
        <v>38.395934993280093</v>
      </c>
      <c r="H13" s="33">
        <f t="shared" ca="1" si="5"/>
        <v>29.629451244960062</v>
      </c>
      <c r="I13" s="33">
        <f t="shared" ca="1" si="5"/>
        <v>25.794129331713542</v>
      </c>
      <c r="J13" s="33">
        <f t="shared" ref="J13:K13" ca="1" si="6">AVERAGE(INDIRECT(J25))*4</f>
        <v>36.307774443094644</v>
      </c>
      <c r="K13" s="33">
        <f t="shared" ca="1" si="6"/>
        <v>40.406429018655039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5.0908000000000002E-2</v>
      </c>
      <c r="C17" s="37">
        <f t="shared" ca="1" si="7"/>
        <v>8.1768999999999994E-2</v>
      </c>
      <c r="D17" s="37">
        <f t="shared" ca="1" si="7"/>
        <v>5.6502999999999991E-2</v>
      </c>
      <c r="E17" s="37">
        <f t="shared" ca="1" si="7"/>
        <v>5.0973799999999993E-2</v>
      </c>
      <c r="F17" s="37">
        <f t="shared" ca="1" si="7"/>
        <v>4.9998042401258179E-2</v>
      </c>
      <c r="G17" s="37">
        <f t="shared" ca="1" si="7"/>
        <v>5.6119361600838774E-2</v>
      </c>
      <c r="H17" s="37">
        <f t="shared" ca="1" si="7"/>
        <v>6.2655121200629077E-2</v>
      </c>
      <c r="I17" s="37">
        <f t="shared" ca="1" si="7"/>
        <v>6.5387368416602643E-2</v>
      </c>
      <c r="J17" s="37">
        <f t="shared" ref="J17:K17" ca="1" si="8">AVERAGE(INDIRECT(J26))*4</f>
        <v>7.2729473680502185E-2</v>
      </c>
      <c r="K17" s="37">
        <f t="shared" ca="1" si="8"/>
        <v>8.7472569656825108E-2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5.0841545964345425E-2</v>
      </c>
      <c r="C19" s="37">
        <f t="array" aca="1" ref="C19" ca="1">GEOMEAN(1+INDIRECT(C26))^4-1</f>
        <v>8.363895075438732E-2</v>
      </c>
      <c r="D19" s="37">
        <f t="array" aca="1" ref="D19" ca="1">GEOMEAN(1+INDIRECT(D26))^4-1</f>
        <v>5.7093884091260927E-2</v>
      </c>
      <c r="E19" s="37">
        <f t="array" aca="1" ref="E19" ca="1">GEOMEAN(1+INDIRECT(E26))^4-1</f>
        <v>5.1292343973207366E-2</v>
      </c>
      <c r="F19" s="37">
        <f t="array" aca="1" ref="F19" ca="1">GEOMEAN(1+INDIRECT(F26))^4-1</f>
        <v>5.0438797830624216E-2</v>
      </c>
      <c r="G19" s="37">
        <f t="array" aca="1" ref="G19" ca="1">GEOMEAN(1+INDIRECT(G26))^4-1</f>
        <v>5.6360700923416163E-2</v>
      </c>
      <c r="H19" s="37">
        <f t="array" aca="1" ref="H19" ca="1">GEOMEAN(1+INDIRECT(H26))^4-1</f>
        <v>6.3049802237043595E-2</v>
      </c>
      <c r="I19" s="37">
        <f t="array" aca="1" ref="I19" ca="1">GEOMEAN(1+INDIRECT(I26))^4-1</f>
        <v>6.5994313230884005E-2</v>
      </c>
      <c r="J19" s="37">
        <f t="array" aca="1" ref="J19" ca="1">GEOMEAN(1+INDIRECT(J26))^4-1</f>
        <v>7.3726765879250644E-2</v>
      </c>
      <c r="K19" s="37">
        <f t="array" aca="1" ref="K19" ca="1">GEOMEAN(1+INDIRECT(K26))^4-1</f>
        <v>8.820508275702843E-2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4.5311180452510834E-2</v>
      </c>
      <c r="C21" s="37">
        <f t="shared" ca="1" si="9"/>
        <v>3.5787903120328243E-2</v>
      </c>
      <c r="D21" s="37">
        <f t="shared" ca="1" si="9"/>
        <v>3.4690406062051218E-2</v>
      </c>
      <c r="E21" s="37">
        <f t="shared" ca="1" si="9"/>
        <v>3.5916529918548643E-2</v>
      </c>
      <c r="F21" s="37">
        <f t="shared" ca="1" si="9"/>
        <v>3.1311901953040816E-2</v>
      </c>
      <c r="G21" s="37">
        <f t="shared" ca="1" si="9"/>
        <v>4.2750673898580879E-2</v>
      </c>
      <c r="H21" s="37">
        <f t="shared" ca="1" si="9"/>
        <v>4.5960469318608921E-2</v>
      </c>
      <c r="I21" s="37">
        <f t="shared" ca="1" si="9"/>
        <v>4.4238701739726702E-2</v>
      </c>
      <c r="J21" s="37">
        <f t="shared" ref="J21:K21" ca="1" si="10">STDEVP(INDIRECT(J26))*2</f>
        <v>4.4094009572123019E-2</v>
      </c>
      <c r="K21" s="37">
        <f t="shared" ca="1" si="10"/>
        <v>6.4481819055142248E-2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Warehouse'!$G$170:$G$173</v>
      </c>
      <c r="C24" s="15" t="str">
        <f>ADDRESS('Template Design'!C8,7,1,1,"Data Warehouse")&amp;":"&amp;ADDRESS('Template Design'!C9,7,1,1)</f>
        <v>'Data Warehouse'!$G$166:$G$173</v>
      </c>
      <c r="D24" s="15" t="str">
        <f>ADDRESS('Template Design'!D8,7,1,1,"Data Warehouse")&amp;":"&amp;ADDRESS('Template Design'!D9,7,1,1)</f>
        <v>'Data Warehouse'!$G$162:$G$173</v>
      </c>
      <c r="E24" s="15" t="str">
        <f>ADDRESS('Template Design'!E8,7,1,1,"Data Warehouse")&amp;":"&amp;ADDRESS('Template Design'!E9,7,1,1)</f>
        <v>'Data Warehouse'!$G$154:$G$173</v>
      </c>
      <c r="F24" s="15" t="str">
        <f>ADDRESS('Template Design'!F8,7,1,1,"Data Warehouse")&amp;":"&amp;ADDRESS('Template Design'!F9,7,1,1)</f>
        <v>'Data Warehouse'!$G$134:$G$173</v>
      </c>
      <c r="G24" s="15" t="str">
        <f>ADDRESS('Template Design'!G8,7,1,1,"Data Warehouse")&amp;":"&amp;ADDRESS('Template Design'!G9,7,1,1)</f>
        <v>'Data Warehouse'!$G$114:$G$173</v>
      </c>
      <c r="H24" s="15" t="str">
        <f>ADDRESS('Template Design'!H8,7,1,1,"Data Warehouse")&amp;":"&amp;ADDRESS('Template Design'!H9,7,1,1)</f>
        <v>'Data Warehouse'!$G$94:$G$173</v>
      </c>
      <c r="I24" s="15" t="str">
        <f>ADDRESS('Template Design'!I8,7,1,1,"Data Warehouse")&amp;":"&amp;ADDRESS('Template Design'!I9,7,1,1)</f>
        <v>'Data Warehouse'!$G$74:$G$173</v>
      </c>
      <c r="J24" s="15" t="str">
        <f>ADDRESS('Template Design'!J8,7,1,1,"Data Warehouse")&amp;":"&amp;ADDRESS('Template Design'!J9,7,1,1)</f>
        <v>'Data Warehouse'!$G$54:$G$173</v>
      </c>
      <c r="K24" s="15" t="str">
        <f>ADDRESS('Template Design'!K8,7,1,1,"Data Warehouse")&amp;":"&amp;ADDRESS('Template Design'!K9,7,1,1)</f>
        <v>'Data Warehouse'!$G$4:$G$173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Warehouse'!$L$170:$L$173</v>
      </c>
      <c r="C25" s="15" t="str">
        <f>ADDRESS('Template Design'!C8,12,1,1,"Data Warehouse")&amp;":"&amp;ADDRESS('Template Design'!C9,12,1,1)</f>
        <v>'Data Warehouse'!$L$166:$L$173</v>
      </c>
      <c r="D25" s="15" t="str">
        <f>ADDRESS('Template Design'!D8,12,1,1,"Data Warehouse")&amp;":"&amp;ADDRESS('Template Design'!D9,12,1,1)</f>
        <v>'Data Warehouse'!$L$162:$L$173</v>
      </c>
      <c r="E25" s="15" t="str">
        <f>ADDRESS('Template Design'!E8,12,1,1,"Data Warehouse")&amp;":"&amp;ADDRESS('Template Design'!E9,12,1,1)</f>
        <v>'Data Warehouse'!$L$154:$L$173</v>
      </c>
      <c r="F25" s="15" t="str">
        <f>ADDRESS('Template Design'!F8,12,1,1,"Data Warehouse")&amp;":"&amp;ADDRESS('Template Design'!F9,12,1,1)</f>
        <v>'Data Warehouse'!$L$134:$L$173</v>
      </c>
      <c r="G25" s="15" t="str">
        <f>ADDRESS('Template Design'!G8,12,1,1,"Data Warehouse")&amp;":"&amp;ADDRESS('Template Design'!G9,12,1,1)</f>
        <v>'Data Warehouse'!$L$114:$L$173</v>
      </c>
      <c r="H25" s="15" t="str">
        <f>ADDRESS('Template Design'!H8,12,1,1,"Data Warehouse")&amp;":"&amp;ADDRESS('Template Design'!H9,12,1,1)</f>
        <v>'Data Warehouse'!$L$94:$L$173</v>
      </c>
      <c r="I25" s="15" t="str">
        <f>ADDRESS('Template Design'!I8,12,1,1,"Data Warehouse")&amp;":"&amp;ADDRESS('Template Design'!I9,12,1,1)</f>
        <v>'Data Warehouse'!$L$74:$L$173</v>
      </c>
      <c r="J25" s="15" t="str">
        <f>ADDRESS('Template Design'!J8,12,1,1,"Data Warehouse")&amp;":"&amp;ADDRESS('Template Design'!J9,12,1,1)</f>
        <v>'Data Warehouse'!$L$54:$L$173</v>
      </c>
      <c r="K25" s="15" t="str">
        <f>ADDRESS('Template Design'!K8,12,1,1,"Data Warehouse")&amp;":"&amp;ADDRESS('Template Design'!K9,12,1,1)</f>
        <v>'Data Warehouse'!$L$4:$L$173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Warehouse'!$B$170:$B$173</v>
      </c>
      <c r="C26" s="15" t="str">
        <f>ADDRESS('Template Design'!C8,2,1,1,"Data Warehouse")&amp;":"&amp;ADDRESS('Template Design'!C9,2,1,1)</f>
        <v>'Data Warehouse'!$B$166:$B$173</v>
      </c>
      <c r="D26" s="15" t="str">
        <f>ADDRESS('Template Design'!D8,2,1,1,"Data Warehouse")&amp;":"&amp;ADDRESS('Template Design'!D9,2,1,1)</f>
        <v>'Data Warehouse'!$B$162:$B$173</v>
      </c>
      <c r="E26" s="15" t="str">
        <f>ADDRESS('Template Design'!E8,2,1,1,"Data Warehouse")&amp;":"&amp;ADDRESS('Template Design'!E9,2,1,1)</f>
        <v>'Data Warehouse'!$B$154:$B$173</v>
      </c>
      <c r="F26" s="15" t="str">
        <f>ADDRESS('Template Design'!F8,2,1,1,"Data Warehouse")&amp;":"&amp;ADDRESS('Template Design'!F9,2,1,1)</f>
        <v>'Data Warehouse'!$B$134:$B$173</v>
      </c>
      <c r="G26" s="15" t="str">
        <f>ADDRESS('Template Design'!G8,2,1,1,"Data Warehouse")&amp;":"&amp;ADDRESS('Template Design'!G9,2,1,1)</f>
        <v>'Data Warehouse'!$B$114:$B$173</v>
      </c>
      <c r="H26" s="15" t="str">
        <f>ADDRESS('Template Design'!H8,2,1,1,"Data Warehouse")&amp;":"&amp;ADDRESS('Template Design'!H9,2,1,1)</f>
        <v>'Data Warehouse'!$B$94:$B$173</v>
      </c>
      <c r="I26" s="15" t="str">
        <f>ADDRESS('Template Design'!I8,2,1,1,"Data Warehouse")&amp;":"&amp;ADDRESS('Template Design'!I9,2,1,1)</f>
        <v>'Data Warehouse'!$B$74:$B$173</v>
      </c>
      <c r="J26" s="15" t="str">
        <f>ADDRESS('Template Design'!J8,2,1,1,"Data Warehouse")&amp;":"&amp;ADDRESS('Template Design'!J9,2,1,1)</f>
        <v>'Data Warehouse'!$B$54:$B$173</v>
      </c>
      <c r="K26" s="15" t="str">
        <f>ADDRESS('Template Design'!K8,2,1,1,"Data Warehouse")&amp;":"&amp;ADDRESS('Template Design'!K9,2,1,1)</f>
        <v>'Data Warehouse'!$B$4:$B$173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jq1jZfLD+7zmFg7Orv69TQlHHSacMAy39ahSUejDFHJi0J9b4oT72GClkoBDFiLMjA5mrsBUe/c8/2GanbfcRQ==" saltValue="dEukmM3+RDor7lFGKiBoGQ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09/30/2020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5.0740999999999994E-2</v>
      </c>
      <c r="C7" s="37">
        <f t="shared" ca="1" si="1"/>
        <v>7.6711499999999988E-2</v>
      </c>
      <c r="D7" s="37">
        <f t="shared" ca="1" si="1"/>
        <v>5.6126333333333334E-2</v>
      </c>
      <c r="E7" s="37">
        <f t="shared" ca="1" si="1"/>
        <v>5.0225399999999996E-2</v>
      </c>
      <c r="F7" s="37">
        <f t="shared" ca="1" si="1"/>
        <v>4.9149310944708188E-2</v>
      </c>
      <c r="G7" s="37">
        <f t="shared" ca="1" si="1"/>
        <v>5.275394062980545E-2</v>
      </c>
      <c r="H7" s="37">
        <f t="shared" ca="1" si="1"/>
        <v>6.0803655472354098E-2</v>
      </c>
      <c r="I7" s="37">
        <f t="shared" ca="1" si="1"/>
        <v>6.3538242564229366E-2</v>
      </c>
      <c r="J7" s="37">
        <f t="shared" ref="J7:K7" ca="1" si="2">AVERAGE(INDIRECT(J24))*4</f>
        <v>6.7975202136857801E-2</v>
      </c>
      <c r="K7" s="37">
        <f t="shared" ca="1" si="2"/>
        <v>8.0601319155429049E-2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5.0895917558363424E-2</v>
      </c>
      <c r="C9" s="37">
        <f t="array" aca="1" ref="C9" ca="1">GEOMEAN(1+INDIRECT(C24))^4-1</f>
        <v>7.8429946507736492E-2</v>
      </c>
      <c r="D9" s="37">
        <f t="array" aca="1" ref="D9" ca="1">GEOMEAN(1+INDIRECT(D24))^4-1</f>
        <v>5.6866883183636974E-2</v>
      </c>
      <c r="E9" s="37">
        <f t="array" aca="1" ref="E9" ca="1">GEOMEAN(1+INDIRECT(E24))^4-1</f>
        <v>5.0720903015150087E-2</v>
      </c>
      <c r="F9" s="37">
        <f t="array" aca="1" ref="F9" ca="1">GEOMEAN(1+INDIRECT(F24))^4-1</f>
        <v>4.975650597971959E-2</v>
      </c>
      <c r="G9" s="37">
        <f t="array" aca="1" ref="G9" ca="1">GEOMEAN(1+INDIRECT(G24))^4-1</f>
        <v>5.3091032259613424E-2</v>
      </c>
      <c r="H9" s="37">
        <f t="array" aca="1" ref="H9" ca="1">GEOMEAN(1+INDIRECT(H24))^4-1</f>
        <v>6.124431056695423E-2</v>
      </c>
      <c r="I9" s="37">
        <f t="array" aca="1" ref="I9" ca="1">GEOMEAN(1+INDIRECT(I24))^4-1</f>
        <v>6.416982001052185E-2</v>
      </c>
      <c r="J9" s="37">
        <f t="array" aca="1" ref="J9" ca="1">GEOMEAN(1+INDIRECT(J24))^4-1</f>
        <v>6.8856611117771527E-2</v>
      </c>
      <c r="K9" s="37">
        <f t="array" aca="1" ref="K9" ca="1">GEOMEAN(1+INDIRECT(K24))^4-1</f>
        <v>8.0895179536066397E-2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4.0083583382102952E-2</v>
      </c>
      <c r="C11" s="37">
        <f t="shared" ca="1" si="3"/>
        <v>3.1458630778174373E-2</v>
      </c>
      <c r="D11" s="37">
        <f t="shared" ca="1" si="3"/>
        <v>2.9685667500870216E-2</v>
      </c>
      <c r="E11" s="37">
        <f t="shared" ca="1" si="3"/>
        <v>2.9880411772765111E-2</v>
      </c>
      <c r="F11" s="37">
        <f t="shared" ca="1" si="3"/>
        <v>2.4428005951881809E-2</v>
      </c>
      <c r="G11" s="37">
        <f t="shared" ca="1" si="3"/>
        <v>3.7036411104751019E-2</v>
      </c>
      <c r="H11" s="37">
        <f t="shared" ca="1" si="3"/>
        <v>4.3108885916767252E-2</v>
      </c>
      <c r="I11" s="37">
        <f t="shared" ca="1" si="3"/>
        <v>4.16694189772965E-2</v>
      </c>
      <c r="J11" s="37">
        <f t="shared" ref="J11:K11" ca="1" si="4">STDEVP(INDIRECT(J24))*2</f>
        <v>4.1002913649308581E-2</v>
      </c>
      <c r="K11" s="37">
        <f t="shared" ca="1" si="4"/>
        <v>6.4436545023973543E-2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3.19</v>
      </c>
      <c r="C13" s="33">
        <f t="shared" ca="1" si="5"/>
        <v>2.25</v>
      </c>
      <c r="D13" s="33">
        <f t="shared" ca="1" si="5"/>
        <v>2.0433333333333334</v>
      </c>
      <c r="E13" s="33">
        <f t="shared" ca="1" si="5"/>
        <v>2.59</v>
      </c>
      <c r="F13" s="33">
        <f t="shared" ca="1" si="5"/>
        <v>31.649658318980357</v>
      </c>
      <c r="G13" s="33">
        <f t="shared" ca="1" si="5"/>
        <v>29.299105545986908</v>
      </c>
      <c r="H13" s="33">
        <f t="shared" ca="1" si="5"/>
        <v>23.140829159490181</v>
      </c>
      <c r="I13" s="33">
        <f t="shared" ca="1" si="5"/>
        <v>22.928856063452173</v>
      </c>
      <c r="J13" s="33">
        <f t="shared" ref="J13:K13" ca="1" si="6">AVERAGE(INDIRECT(J25))*4</f>
        <v>38.998713386210156</v>
      </c>
      <c r="K13" s="33">
        <f t="shared" ca="1" si="6"/>
        <v>38.109680037324814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5.1043000000000012E-2</v>
      </c>
      <c r="C17" s="37">
        <f t="shared" ca="1" si="7"/>
        <v>7.6927000000000009E-2</v>
      </c>
      <c r="D17" s="37">
        <f t="shared" ca="1" si="7"/>
        <v>5.6324333333333337E-2</v>
      </c>
      <c r="E17" s="37">
        <f t="shared" ca="1" si="7"/>
        <v>5.0476E-2</v>
      </c>
      <c r="F17" s="37">
        <f t="shared" ca="1" si="7"/>
        <v>5.2214789214190115E-2</v>
      </c>
      <c r="G17" s="37">
        <f t="shared" ca="1" si="7"/>
        <v>5.5686392809460077E-2</v>
      </c>
      <c r="H17" s="37">
        <f t="shared" ca="1" si="7"/>
        <v>6.3287044607095069E-2</v>
      </c>
      <c r="I17" s="37">
        <f t="shared" ca="1" si="7"/>
        <v>6.6105043982686823E-2</v>
      </c>
      <c r="J17" s="37">
        <f t="shared" ref="J17:K17" ca="1" si="8">AVERAGE(INDIRECT(J26))*4</f>
        <v>7.195086998557236E-2</v>
      </c>
      <c r="K17" s="37">
        <f t="shared" ca="1" si="8"/>
        <v>8.4614731754521694E-2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5.1206612584297595E-2</v>
      </c>
      <c r="C19" s="37">
        <f t="array" aca="1" ref="C19" ca="1">GEOMEAN(1+INDIRECT(C26))^4-1</f>
        <v>7.8657216665886764E-2</v>
      </c>
      <c r="D19" s="37">
        <f t="array" aca="1" ref="D19" ca="1">GEOMEAN(1+INDIRECT(D26))^4-1</f>
        <v>5.7072573659681991E-2</v>
      </c>
      <c r="E19" s="37">
        <f t="array" aca="1" ref="E19" ca="1">GEOMEAN(1+INDIRECT(E26))^4-1</f>
        <v>5.0980481599882221E-2</v>
      </c>
      <c r="F19" s="37">
        <f t="array" aca="1" ref="F19" ca="1">GEOMEAN(1+INDIRECT(F26))^4-1</f>
        <v>5.2935389904808838E-2</v>
      </c>
      <c r="G19" s="37">
        <f t="array" aca="1" ref="G19" ca="1">GEOMEAN(1+INDIRECT(G26))^4-1</f>
        <v>5.6132975020124931E-2</v>
      </c>
      <c r="H19" s="37">
        <f t="array" aca="1" ref="H19" ca="1">GEOMEAN(1+INDIRECT(H26))^4-1</f>
        <v>6.3840328324180629E-2</v>
      </c>
      <c r="I19" s="37">
        <f t="array" aca="1" ref="I19" ca="1">GEOMEAN(1+INDIRECT(I26))^4-1</f>
        <v>6.6860923330921196E-2</v>
      </c>
      <c r="J19" s="37">
        <f t="array" aca="1" ref="J19" ca="1">GEOMEAN(1+INDIRECT(J26))^4-1</f>
        <v>7.3032648210512363E-2</v>
      </c>
      <c r="K19" s="37">
        <f t="array" aca="1" ref="K19" ca="1">GEOMEAN(1+INDIRECT(K26))^4-1</f>
        <v>8.5147149367118091E-2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4.0153226504852639E-2</v>
      </c>
      <c r="C21" s="37">
        <f t="shared" ca="1" si="9"/>
        <v>3.148412485285243E-2</v>
      </c>
      <c r="D21" s="37">
        <f t="shared" ca="1" si="9"/>
        <v>2.9709947362887661E-2</v>
      </c>
      <c r="E21" s="37">
        <f t="shared" ca="1" si="9"/>
        <v>2.9898401201402063E-2</v>
      </c>
      <c r="F21" s="37">
        <f t="shared" ca="1" si="9"/>
        <v>2.4587587474726901E-2</v>
      </c>
      <c r="G21" s="37">
        <f t="shared" ca="1" si="9"/>
        <v>3.7298478025690425E-2</v>
      </c>
      <c r="H21" s="37">
        <f t="shared" ca="1" si="9"/>
        <v>4.3178294714750494E-2</v>
      </c>
      <c r="I21" s="37">
        <f t="shared" ca="1" si="9"/>
        <v>4.1693388477240301E-2</v>
      </c>
      <c r="J21" s="37">
        <f t="shared" ref="J21:K21" ca="1" si="10">STDEVP(INDIRECT(J26))*2</f>
        <v>4.1232151140403517E-2</v>
      </c>
      <c r="K21" s="37">
        <f t="shared" ca="1" si="10"/>
        <v>6.4578698910249893E-2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Warehouse'!$I$170:$I$173</v>
      </c>
      <c r="C24" s="15" t="str">
        <f>ADDRESS('Template Design'!C8,9,1,1,"Data Warehouse")&amp;":"&amp;ADDRESS('Template Design'!C9,9,1,1)</f>
        <v>'Data Warehouse'!$I$166:$I$173</v>
      </c>
      <c r="D24" s="15" t="str">
        <f>ADDRESS('Template Design'!D8,9,1,1,"Data Warehouse")&amp;":"&amp;ADDRESS('Template Design'!D9,9,1,1)</f>
        <v>'Data Warehouse'!$I$162:$I$173</v>
      </c>
      <c r="E24" s="15" t="str">
        <f>ADDRESS('Template Design'!E8,9,1,1,"Data Warehouse")&amp;":"&amp;ADDRESS('Template Design'!E9,9,1,1)</f>
        <v>'Data Warehouse'!$I$154:$I$173</v>
      </c>
      <c r="F24" s="15" t="str">
        <f>ADDRESS('Template Design'!F8,9,1,1,"Data Warehouse")&amp;":"&amp;ADDRESS('Template Design'!F9,9,1,1)</f>
        <v>'Data Warehouse'!$I$134:$I$173</v>
      </c>
      <c r="G24" s="15" t="str">
        <f>ADDRESS('Template Design'!G8,9,1,1,"Data Warehouse")&amp;":"&amp;ADDRESS('Template Design'!G9,9,1,1)</f>
        <v>'Data Warehouse'!$I$114:$I$173</v>
      </c>
      <c r="H24" s="15" t="str">
        <f>ADDRESS('Template Design'!H8,9,1,1,"Data Warehouse")&amp;":"&amp;ADDRESS('Template Design'!H9,9,1,1)</f>
        <v>'Data Warehouse'!$I$94:$I$173</v>
      </c>
      <c r="I24" s="15" t="str">
        <f>ADDRESS('Template Design'!I8,9,1,1,"Data Warehouse")&amp;":"&amp;ADDRESS('Template Design'!I9,9,1,1)</f>
        <v>'Data Warehouse'!$I$74:$I$173</v>
      </c>
      <c r="J24" s="15" t="str">
        <f>ADDRESS('Template Design'!J8,9,1,1,"Data Warehouse")&amp;":"&amp;ADDRESS('Template Design'!J9,9,1,1)</f>
        <v>'Data Warehouse'!$I$54:$I$173</v>
      </c>
      <c r="K24" s="15" t="str">
        <f>ADDRESS('Template Design'!K8,9,1,1,"Data Warehouse")&amp;":"&amp;ADDRESS('Template Design'!K9,9,1,1)</f>
        <v>'Data Warehouse'!$I$4:$I$173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Warehouse'!$N$170:$N$173</v>
      </c>
      <c r="C25" s="15" t="str">
        <f>ADDRESS('Template Design'!C8,14,1,1,"Data Warehouse")&amp;":"&amp;ADDRESS('Template Design'!C9,14,1,1)</f>
        <v>'Data Warehouse'!$N$166:$N$173</v>
      </c>
      <c r="D25" s="15" t="str">
        <f>ADDRESS('Template Design'!D8,14,1,1,"Data Warehouse")&amp;":"&amp;ADDRESS('Template Design'!D9,14,1,1)</f>
        <v>'Data Warehouse'!$N$162:$N$173</v>
      </c>
      <c r="E25" s="15" t="str">
        <f>ADDRESS('Template Design'!E8,14,1,1,"Data Warehouse")&amp;":"&amp;ADDRESS('Template Design'!E9,14,1,1)</f>
        <v>'Data Warehouse'!$N$154:$N$173</v>
      </c>
      <c r="F25" s="15" t="str">
        <f>ADDRESS('Template Design'!F8,14,1,1,"Data Warehouse")&amp;":"&amp;ADDRESS('Template Design'!F9,14,1,1)</f>
        <v>'Data Warehouse'!$N$134:$N$173</v>
      </c>
      <c r="G25" s="15" t="str">
        <f>ADDRESS('Template Design'!G8,14,1,1,"Data Warehouse")&amp;":"&amp;ADDRESS('Template Design'!G9,14,1,1)</f>
        <v>'Data Warehouse'!$N$114:$N$173</v>
      </c>
      <c r="H25" s="15" t="str">
        <f>ADDRESS('Template Design'!H8,14,1,1,"Data Warehouse")&amp;":"&amp;ADDRESS('Template Design'!H9,14,1,1)</f>
        <v>'Data Warehouse'!$N$94:$N$173</v>
      </c>
      <c r="I25" s="15" t="str">
        <f>ADDRESS('Template Design'!I8,14,1,1,"Data Warehouse")&amp;":"&amp;ADDRESS('Template Design'!I9,14,1,1)</f>
        <v>'Data Warehouse'!$N$74:$N$173</v>
      </c>
      <c r="J25" s="15" t="str">
        <f>ADDRESS('Template Design'!J8,14,1,1,"Data Warehouse")&amp;":"&amp;ADDRESS('Template Design'!J9,14,1,1)</f>
        <v>'Data Warehouse'!$N$54:$N$173</v>
      </c>
      <c r="K25" s="15" t="str">
        <f>ADDRESS('Template Design'!K8,14,1,1,"Data Warehouse")&amp;":"&amp;ADDRESS('Template Design'!K9,14,1,1)</f>
        <v>'Data Warehouse'!$N$4:$N$173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Warehouse'!$D$170:$D$173</v>
      </c>
      <c r="C26" s="15" t="str">
        <f>ADDRESS('Template Design'!C8,4,1,1,"Data Warehouse")&amp;":"&amp;ADDRESS('Template Design'!C9,4,1,1)</f>
        <v>'Data Warehouse'!$D$166:$D$173</v>
      </c>
      <c r="D26" s="15" t="str">
        <f>ADDRESS('Template Design'!D8,4,1,1,"Data Warehouse")&amp;":"&amp;ADDRESS('Template Design'!D9,4,1,1)</f>
        <v>'Data Warehouse'!$D$162:$D$173</v>
      </c>
      <c r="E26" s="15" t="str">
        <f>ADDRESS('Template Design'!E8,4,1,1,"Data Warehouse")&amp;":"&amp;ADDRESS('Template Design'!E9,4,1,1)</f>
        <v>'Data Warehouse'!$D$154:$D$173</v>
      </c>
      <c r="F26" s="15" t="str">
        <f>ADDRESS('Template Design'!F8,4,1,1,"Data Warehouse")&amp;":"&amp;ADDRESS('Template Design'!F9,4,1,1)</f>
        <v>'Data Warehouse'!$D$134:$D$173</v>
      </c>
      <c r="G26" s="15" t="str">
        <f>ADDRESS('Template Design'!G8,4,1,1,"Data Warehouse")&amp;":"&amp;ADDRESS('Template Design'!G9,4,1,1)</f>
        <v>'Data Warehouse'!$D$114:$D$173</v>
      </c>
      <c r="H26" s="15" t="str">
        <f>ADDRESS('Template Design'!H8,4,1,1,"Data Warehouse")&amp;":"&amp;ADDRESS('Template Design'!H9,4,1,1)</f>
        <v>'Data Warehouse'!$D$94:$D$173</v>
      </c>
      <c r="I26" s="15" t="str">
        <f>ADDRESS('Template Design'!I8,4,1,1,"Data Warehouse")&amp;":"&amp;ADDRESS('Template Design'!I9,4,1,1)</f>
        <v>'Data Warehouse'!$D$74:$D$173</v>
      </c>
      <c r="J26" s="15" t="str">
        <f>ADDRESS('Template Design'!J8,4,1,1,"Data Warehouse")&amp;":"&amp;ADDRESS('Template Design'!J9,4,1,1)</f>
        <v>'Data Warehouse'!$D$54:$D$173</v>
      </c>
      <c r="K26" s="15" t="str">
        <f>ADDRESS('Template Design'!K8,4,1,1,"Data Warehouse")&amp;":"&amp;ADDRESS('Template Design'!K9,4,1,1)</f>
        <v>'Data Warehouse'!$D$4:$D$173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9gOLtxuNmc4yqJWvzyGqF7N5HOC20/SWQ0ffOhjzk/jUxr0DPkAf9Ncwo1oT5dNIJBsyn9OLoAAdwiPFVDxd+g==" saltValue="edCKXH062zKPV6GCcAv4lA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09/30/2020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5.0907999999999995E-2</v>
      </c>
      <c r="C7" s="37">
        <f t="shared" ca="1" si="1"/>
        <v>7.4878500000000001E-2</v>
      </c>
      <c r="D7" s="37">
        <f t="shared" ca="1" si="1"/>
        <v>5.1761333333333333E-2</v>
      </c>
      <c r="E7" s="37">
        <f t="shared" ca="1" si="1"/>
        <v>4.7790400000000004E-2</v>
      </c>
      <c r="F7" s="37">
        <f t="shared" ca="1" si="1"/>
        <v>4.7011796569034911E-2</v>
      </c>
      <c r="G7" s="37">
        <f t="shared" ca="1" si="1"/>
        <v>5.3111531046023293E-2</v>
      </c>
      <c r="H7" s="37">
        <f t="shared" ca="1" si="1"/>
        <v>6.1038998284517462E-2</v>
      </c>
      <c r="I7" s="37">
        <f t="shared" ca="1" si="1"/>
        <v>6.6338049151086237E-2</v>
      </c>
      <c r="J7" s="37">
        <f t="shared" ref="J7:K7" ca="1" si="2">AVERAGE(INDIRECT(J24))*4</f>
        <v>6.3258374292571876E-2</v>
      </c>
      <c r="K7" s="37">
        <f t="shared" ca="1" si="2"/>
        <v>7.6805911265344848E-2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5.1288003713996E-2</v>
      </c>
      <c r="C9" s="37">
        <f t="array" aca="1" ref="C9" ca="1">GEOMEAN(1+INDIRECT(C24))^4-1</f>
        <v>7.6598568536923262E-2</v>
      </c>
      <c r="D9" s="37">
        <f t="array" aca="1" ref="D9" ca="1">GEOMEAN(1+INDIRECT(D24))^4-1</f>
        <v>5.2362206524688926E-2</v>
      </c>
      <c r="E9" s="37">
        <f t="array" aca="1" ref="E9" ca="1">GEOMEAN(1+INDIRECT(E24))^4-1</f>
        <v>4.8195012611355059E-2</v>
      </c>
      <c r="F9" s="37">
        <f t="array" aca="1" ref="F9" ca="1">GEOMEAN(1+INDIRECT(F24))^4-1</f>
        <v>4.7512828291269127E-2</v>
      </c>
      <c r="G9" s="37">
        <f t="array" aca="1" ref="G9" ca="1">GEOMEAN(1+INDIRECT(G24))^4-1</f>
        <v>5.3448506893425618E-2</v>
      </c>
      <c r="H9" s="37">
        <f t="array" aca="1" ref="H9" ca="1">GEOMEAN(1+INDIRECT(H24))^4-1</f>
        <v>6.151810125233248E-2</v>
      </c>
      <c r="I9" s="37">
        <f t="array" aca="1" ref="I9" ca="1">GEOMEAN(1+INDIRECT(I24))^4-1</f>
        <v>6.7158116742783047E-2</v>
      </c>
      <c r="J9" s="37">
        <f t="array" aca="1" ref="J9" ca="1">GEOMEAN(1+INDIRECT(J24))^4-1</f>
        <v>6.3898473823273738E-2</v>
      </c>
      <c r="K9" s="37">
        <f t="array" aca="1" ref="K9" ca="1">GEOMEAN(1+INDIRECT(K24))^4-1</f>
        <v>7.6915972929737064E-2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3.4326313347051995E-2</v>
      </c>
      <c r="C11" s="37">
        <f t="shared" ca="1" si="3"/>
        <v>2.8028210698107361E-2</v>
      </c>
      <c r="D11" s="37">
        <f t="shared" ca="1" si="3"/>
        <v>2.8410545029775278E-2</v>
      </c>
      <c r="E11" s="37">
        <f t="shared" ca="1" si="3"/>
        <v>2.9887246908338678E-2</v>
      </c>
      <c r="F11" s="37">
        <f t="shared" ca="1" si="3"/>
        <v>2.5521674812324233E-2</v>
      </c>
      <c r="G11" s="37">
        <f t="shared" ca="1" si="3"/>
        <v>3.7386829150725838E-2</v>
      </c>
      <c r="H11" s="37">
        <f t="shared" ca="1" si="3"/>
        <v>4.2466069500245972E-2</v>
      </c>
      <c r="I11" s="37">
        <f t="shared" ca="1" si="3"/>
        <v>4.0444484302931884E-2</v>
      </c>
      <c r="J11" s="37">
        <f t="shared" ref="J11:K11" ca="1" si="4">STDEVP(INDIRECT(J24))*2</f>
        <v>4.1108279036196509E-2</v>
      </c>
      <c r="K11" s="37">
        <f t="shared" ca="1" si="4"/>
        <v>6.3817958930855359E-2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4.49</v>
      </c>
      <c r="C13" s="33">
        <f t="shared" ca="1" si="5"/>
        <v>3.335</v>
      </c>
      <c r="D13" s="33">
        <f t="shared" ca="1" si="5"/>
        <v>2.9800000000000004</v>
      </c>
      <c r="E13" s="33">
        <f t="shared" ca="1" si="5"/>
        <v>3.4179999999999993</v>
      </c>
      <c r="F13" s="33">
        <f t="shared" ca="1" si="5"/>
        <v>30.27556605389892</v>
      </c>
      <c r="G13" s="33">
        <f t="shared" ca="1" si="5"/>
        <v>27.066377369265947</v>
      </c>
      <c r="H13" s="33">
        <f t="shared" ca="1" si="5"/>
        <v>22.896283026949458</v>
      </c>
      <c r="I13" s="33">
        <f t="shared" ca="1" si="5"/>
        <v>29.085669089669249</v>
      </c>
      <c r="J13" s="33">
        <f t="shared" ref="J13:K13" ca="1" si="6">AVERAGE(INDIRECT(J25))*4</f>
        <v>67.24505757472437</v>
      </c>
      <c r="K13" s="33">
        <f t="shared" ca="1" si="6"/>
        <v>61.887805346864276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5.1333999999999998E-2</v>
      </c>
      <c r="C17" s="37">
        <f t="shared" ca="1" si="7"/>
        <v>7.5199500000000016E-2</v>
      </c>
      <c r="D17" s="37">
        <f t="shared" ca="1" si="7"/>
        <v>5.2051000000000007E-2</v>
      </c>
      <c r="E17" s="37">
        <f t="shared" ca="1" si="7"/>
        <v>4.8120399999999994E-2</v>
      </c>
      <c r="F17" s="37">
        <f t="shared" ca="1" si="7"/>
        <v>4.9917440243247208E-2</v>
      </c>
      <c r="G17" s="37">
        <f t="shared" ca="1" si="7"/>
        <v>5.5768026828831481E-2</v>
      </c>
      <c r="H17" s="37">
        <f t="shared" ca="1" si="7"/>
        <v>6.3695970121623563E-2</v>
      </c>
      <c r="I17" s="37">
        <f t="shared" ca="1" si="7"/>
        <v>6.9457094292202384E-2</v>
      </c>
      <c r="J17" s="37">
        <f t="shared" ref="J17:K17" ca="1" si="8">AVERAGE(INDIRECT(J26))*4</f>
        <v>6.9637578576835335E-2</v>
      </c>
      <c r="K17" s="37">
        <f t="shared" ca="1" si="8"/>
        <v>8.2904173113060253E-2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5.1727198255082207E-2</v>
      </c>
      <c r="C19" s="37">
        <f t="array" aca="1" ref="C19" ca="1">GEOMEAN(1+INDIRECT(C26))^4-1</f>
        <v>7.6936881720761852E-2</v>
      </c>
      <c r="D19" s="37">
        <f t="array" aca="1" ref="D19" ca="1">GEOMEAN(1+INDIRECT(D26))^4-1</f>
        <v>5.2662208187168824E-2</v>
      </c>
      <c r="E19" s="37">
        <f t="array" aca="1" ref="E19" ca="1">GEOMEAN(1+INDIRECT(E26))^4-1</f>
        <v>4.8536567670046438E-2</v>
      </c>
      <c r="F19" s="37">
        <f t="array" aca="1" ref="F19" ca="1">GEOMEAN(1+INDIRECT(F26))^4-1</f>
        <v>5.0522692605899699E-2</v>
      </c>
      <c r="G19" s="37">
        <f t="array" aca="1" ref="G19" ca="1">GEOMEAN(1+INDIRECT(G26))^4-1</f>
        <v>5.620225379285837E-2</v>
      </c>
      <c r="H19" s="37">
        <f t="array" aca="1" ref="H19" ca="1">GEOMEAN(1+INDIRECT(H26))^4-1</f>
        <v>6.4290969254055419E-2</v>
      </c>
      <c r="I19" s="37">
        <f t="array" aca="1" ref="I19" ca="1">GEOMEAN(1+INDIRECT(I26))^4-1</f>
        <v>7.0423195170570052E-2</v>
      </c>
      <c r="J19" s="37">
        <f t="array" aca="1" ref="J19" ca="1">GEOMEAN(1+INDIRECT(J26))^4-1</f>
        <v>7.0582830105873295E-2</v>
      </c>
      <c r="K19" s="37">
        <f t="array" aca="1" ref="K19" ca="1">GEOMEAN(1+INDIRECT(K26))^4-1</f>
        <v>8.3374331892641651E-2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3.4417859855022943E-2</v>
      </c>
      <c r="C21" s="37">
        <f t="shared" ca="1" si="9"/>
        <v>2.8063513134272751E-2</v>
      </c>
      <c r="D21" s="37">
        <f t="shared" ca="1" si="9"/>
        <v>2.8446135122660622E-2</v>
      </c>
      <c r="E21" s="37">
        <f t="shared" ca="1" si="9"/>
        <v>2.9900121316810743E-2</v>
      </c>
      <c r="F21" s="37">
        <f t="shared" ca="1" si="9"/>
        <v>2.5601204434114434E-2</v>
      </c>
      <c r="G21" s="37">
        <f t="shared" ca="1" si="9"/>
        <v>3.768579340497677E-2</v>
      </c>
      <c r="H21" s="37">
        <f t="shared" ca="1" si="9"/>
        <v>4.2668243582431868E-2</v>
      </c>
      <c r="I21" s="37">
        <f t="shared" ca="1" si="9"/>
        <v>4.0777011841313673E-2</v>
      </c>
      <c r="J21" s="37">
        <f t="shared" ref="J21:K21" ca="1" si="10">STDEVP(INDIRECT(J26))*2</f>
        <v>4.1460770379682751E-2</v>
      </c>
      <c r="K21" s="37">
        <f t="shared" ca="1" si="10"/>
        <v>6.3871225067559823E-2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Warehouse'!$J$170:$J$173</v>
      </c>
      <c r="C24" s="15" t="str">
        <f>ADDRESS('Template Design'!C8,10,1,1,"Data Warehouse")&amp;":"&amp;ADDRESS('Template Design'!C9,10,1,1)</f>
        <v>'Data Warehouse'!$J$166:$J$173</v>
      </c>
      <c r="D24" s="15" t="str">
        <f>ADDRESS('Template Design'!D8,10,1,1,"Data Warehouse")&amp;":"&amp;ADDRESS('Template Design'!D9,10,1,1)</f>
        <v>'Data Warehouse'!$J$162:$J$173</v>
      </c>
      <c r="E24" s="15" t="str">
        <f>ADDRESS('Template Design'!E8,10,1,1,"Data Warehouse")&amp;":"&amp;ADDRESS('Template Design'!E9,10,1,1)</f>
        <v>'Data Warehouse'!$J$154:$J$173</v>
      </c>
      <c r="F24" s="15" t="str">
        <f>ADDRESS('Template Design'!F8,10,1,1,"Data Warehouse")&amp;":"&amp;ADDRESS('Template Design'!F9,10,1,1)</f>
        <v>'Data Warehouse'!$J$134:$J$173</v>
      </c>
      <c r="G24" s="15" t="str">
        <f>ADDRESS('Template Design'!G8,10,1,1,"Data Warehouse")&amp;":"&amp;ADDRESS('Template Design'!G9,10,1,1)</f>
        <v>'Data Warehouse'!$J$114:$J$173</v>
      </c>
      <c r="H24" s="15" t="str">
        <f>ADDRESS('Template Design'!H8,10,1,1,"Data Warehouse")&amp;":"&amp;ADDRESS('Template Design'!H9,10,1,1)</f>
        <v>'Data Warehouse'!$J$94:$J$173</v>
      </c>
      <c r="I24" s="15" t="str">
        <f>ADDRESS('Template Design'!I8,10,1,1,"Data Warehouse")&amp;":"&amp;ADDRESS('Template Design'!I9,10,1,1)</f>
        <v>'Data Warehouse'!$J$74:$J$173</v>
      </c>
      <c r="J24" s="15" t="str">
        <f>ADDRESS('Template Design'!J8,10,1,1,"Data Warehouse")&amp;":"&amp;ADDRESS('Template Design'!J9,10,1,1)</f>
        <v>'Data Warehouse'!$J$54:$J$173</v>
      </c>
      <c r="K24" s="15" t="str">
        <f>ADDRESS('Template Design'!K8,10,1,1,"Data Warehouse")&amp;":"&amp;ADDRESS('Template Design'!K9,10,1,1)</f>
        <v>'Data Warehouse'!$J$4:$J$173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Warehouse'!$O$170:$O$173</v>
      </c>
      <c r="C25" s="15" t="str">
        <f>ADDRESS('Template Design'!C8,15,1,1,"Data Warehouse")&amp;":"&amp;ADDRESS('Template Design'!C9,15,1,1)</f>
        <v>'Data Warehouse'!$O$166:$O$173</v>
      </c>
      <c r="D25" s="15" t="str">
        <f>ADDRESS('Template Design'!D8,15,1,1,"Data Warehouse")&amp;":"&amp;ADDRESS('Template Design'!D9,15,1,1)</f>
        <v>'Data Warehouse'!$O$162:$O$173</v>
      </c>
      <c r="E25" s="15" t="str">
        <f>ADDRESS('Template Design'!E8,15,1,1,"Data Warehouse")&amp;":"&amp;ADDRESS('Template Design'!E9,15,1,1)</f>
        <v>'Data Warehouse'!$O$154:$O$173</v>
      </c>
      <c r="F25" s="15" t="str">
        <f>ADDRESS('Template Design'!F8,15,1,1,"Data Warehouse")&amp;":"&amp;ADDRESS('Template Design'!F9,15,1,1)</f>
        <v>'Data Warehouse'!$O$134:$O$173</v>
      </c>
      <c r="G25" s="15" t="str">
        <f>ADDRESS('Template Design'!G8,15,1,1,"Data Warehouse")&amp;":"&amp;ADDRESS('Template Design'!G9,15,1,1)</f>
        <v>'Data Warehouse'!$O$114:$O$173</v>
      </c>
      <c r="H25" s="15" t="str">
        <f>ADDRESS('Template Design'!H8,15,1,1,"Data Warehouse")&amp;":"&amp;ADDRESS('Template Design'!H9,15,1,1)</f>
        <v>'Data Warehouse'!$O$94:$O$173</v>
      </c>
      <c r="I25" s="15" t="str">
        <f>ADDRESS('Template Design'!I8,15,1,1,"Data Warehouse")&amp;":"&amp;ADDRESS('Template Design'!I9,15,1,1)</f>
        <v>'Data Warehouse'!$O$74:$O$173</v>
      </c>
      <c r="J25" s="15" t="str">
        <f>ADDRESS('Template Design'!J8,15,1,1,"Data Warehouse")&amp;":"&amp;ADDRESS('Template Design'!J9,15,1,1)</f>
        <v>'Data Warehouse'!$O$54:$O$173</v>
      </c>
      <c r="K25" s="15" t="str">
        <f>ADDRESS('Template Design'!K8,15,1,1,"Data Warehouse")&amp;":"&amp;ADDRESS('Template Design'!K9,15,1,1)</f>
        <v>'Data Warehouse'!$O$4:$O$173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Warehouse'!$E$170:$E$173</v>
      </c>
      <c r="C26" s="15" t="str">
        <f>ADDRESS('Template Design'!C8,5,1,1,"Data Warehouse")&amp;":"&amp;ADDRESS('Template Design'!C9,5,1,1)</f>
        <v>'Data Warehouse'!$E$166:$E$173</v>
      </c>
      <c r="D26" s="15" t="str">
        <f>ADDRESS('Template Design'!D8,5,1,1,"Data Warehouse")&amp;":"&amp;ADDRESS('Template Design'!D9,5,1,1)</f>
        <v>'Data Warehouse'!$E$162:$E$173</v>
      </c>
      <c r="E26" s="15" t="str">
        <f>ADDRESS('Template Design'!E8,5,1,1,"Data Warehouse")&amp;":"&amp;ADDRESS('Template Design'!E9,5,1,1)</f>
        <v>'Data Warehouse'!$E$154:$E$173</v>
      </c>
      <c r="F26" s="15" t="str">
        <f>ADDRESS('Template Design'!F8,5,1,1,"Data Warehouse")&amp;":"&amp;ADDRESS('Template Design'!F9,5,1,1)</f>
        <v>'Data Warehouse'!$E$134:$E$173</v>
      </c>
      <c r="G26" s="15" t="str">
        <f>ADDRESS('Template Design'!G8,5,1,1,"Data Warehouse")&amp;":"&amp;ADDRESS('Template Design'!G9,5,1,1)</f>
        <v>'Data Warehouse'!$E$114:$E$173</v>
      </c>
      <c r="H26" s="15" t="str">
        <f>ADDRESS('Template Design'!H8,5,1,1,"Data Warehouse")&amp;":"&amp;ADDRESS('Template Design'!H9,5,1,1)</f>
        <v>'Data Warehouse'!$E$94:$E$173</v>
      </c>
      <c r="I26" s="15" t="str">
        <f>ADDRESS('Template Design'!I8,5,1,1,"Data Warehouse")&amp;":"&amp;ADDRESS('Template Design'!I9,5,1,1)</f>
        <v>'Data Warehouse'!$E$74:$E$173</v>
      </c>
      <c r="J26" s="15" t="str">
        <f>ADDRESS('Template Design'!J8,5,1,1,"Data Warehouse")&amp;":"&amp;ADDRESS('Template Design'!J9,5,1,1)</f>
        <v>'Data Warehouse'!$E$54:$E$173</v>
      </c>
      <c r="K26" s="15" t="str">
        <f>ADDRESS('Template Design'!K8,5,1,1,"Data Warehouse")&amp;":"&amp;ADDRESS('Template Design'!K9,5,1,1)</f>
        <v>'Data Warehouse'!$E$4:$E$173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xCoLSLreTtXlTzLngeTGjNdBieSpTUarw9nZjbrYYPzI/YnZWOSSb+997ZgiIySXcsIV1bsV7ZTofKvygubhCg==" saltValue="J3UTUBRFyLSQPsqtGyi9PQ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09/30/2020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5.0009999999999999E-2</v>
      </c>
      <c r="C7" s="37">
        <f t="shared" ca="1" si="1"/>
        <v>7.3561500000000002E-2</v>
      </c>
      <c r="D7" s="37">
        <f t="shared" ca="1" si="1"/>
        <v>5.2126333333333337E-2</v>
      </c>
      <c r="E7" s="37">
        <f t="shared" ca="1" si="1"/>
        <v>4.8362200000000001E-2</v>
      </c>
      <c r="F7" s="37">
        <f t="shared" ca="1" si="1"/>
        <v>4.7387427920170713E-2</v>
      </c>
      <c r="G7" s="37">
        <f t="shared" ca="1" si="1"/>
        <v>5.2568018613447148E-2</v>
      </c>
      <c r="H7" s="37">
        <f t="shared" ca="1" si="1"/>
        <v>6.0408813960085336E-2</v>
      </c>
      <c r="I7" s="37">
        <f t="shared" ca="1" si="1"/>
        <v>6.1916202204198953E-2</v>
      </c>
      <c r="J7" s="37">
        <f t="shared" ref="J7:K7" ca="1" si="2">AVERAGE(INDIRECT(J24))*4</f>
        <v>6.8040168503499115E-2</v>
      </c>
      <c r="K7" s="37">
        <f t="shared" ca="1" si="2"/>
        <v>8.0971883649528772E-2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5.0367499985777275E-2</v>
      </c>
      <c r="C9" s="37">
        <f t="array" aca="1" ref="C9" ca="1">GEOMEAN(1+INDIRECT(C24))^4-1</f>
        <v>7.5211587496532006E-2</v>
      </c>
      <c r="D9" s="37">
        <f t="array" aca="1" ref="D9" ca="1">GEOMEAN(1+INDIRECT(D24))^4-1</f>
        <v>5.2763788537647516E-2</v>
      </c>
      <c r="E9" s="37">
        <f t="array" aca="1" ref="E9" ca="1">GEOMEAN(1+INDIRECT(E24))^4-1</f>
        <v>4.8812920054835285E-2</v>
      </c>
      <c r="F9" s="37">
        <f t="array" aca="1" ref="F9" ca="1">GEOMEAN(1+INDIRECT(F24))^4-1</f>
        <v>4.7920246522344501E-2</v>
      </c>
      <c r="G9" s="37">
        <f t="array" aca="1" ref="G9" ca="1">GEOMEAN(1+INDIRECT(G24))^4-1</f>
        <v>5.288467633113636E-2</v>
      </c>
      <c r="H9" s="37">
        <f t="array" aca="1" ref="H9" ca="1">GEOMEAN(1+INDIRECT(H24))^4-1</f>
        <v>6.0844984083925358E-2</v>
      </c>
      <c r="I9" s="37">
        <f t="array" aca="1" ref="I9" ca="1">GEOMEAN(1+INDIRECT(I24))^4-1</f>
        <v>6.2445786828484007E-2</v>
      </c>
      <c r="J9" s="37">
        <f t="array" aca="1" ref="J9" ca="1">GEOMEAN(1+INDIRECT(J24))^4-1</f>
        <v>6.8878646202062077E-2</v>
      </c>
      <c r="K9" s="37">
        <f t="array" aca="1" ref="K9" ca="1">GEOMEAN(1+INDIRECT(K24))^4-1</f>
        <v>8.1309850609943446E-2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3.3982676836882643E-2</v>
      </c>
      <c r="C11" s="37">
        <f t="shared" ca="1" si="3"/>
        <v>2.7874340152504066E-2</v>
      </c>
      <c r="D11" s="37">
        <f t="shared" ca="1" si="3"/>
        <v>2.7631878708698446E-2</v>
      </c>
      <c r="E11" s="37">
        <f t="shared" ca="1" si="3"/>
        <v>2.9070139920371902E-2</v>
      </c>
      <c r="F11" s="37">
        <f t="shared" ca="1" si="3"/>
        <v>2.479811693082053E-2</v>
      </c>
      <c r="G11" s="37">
        <f t="shared" ca="1" si="3"/>
        <v>3.7271717608960066E-2</v>
      </c>
      <c r="H11" s="37">
        <f t="shared" ca="1" si="3"/>
        <v>4.2731409628661267E-2</v>
      </c>
      <c r="I11" s="37">
        <f t="shared" ca="1" si="3"/>
        <v>4.2207464184072348E-2</v>
      </c>
      <c r="J11" s="37">
        <f t="shared" ref="J11:K11" ca="1" si="4">STDEVP(INDIRECT(J24))*2</f>
        <v>4.2042112792831481E-2</v>
      </c>
      <c r="K11" s="37">
        <f t="shared" ca="1" si="4"/>
        <v>6.410170838988255E-2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5.04</v>
      </c>
      <c r="C13" s="33">
        <f t="shared" ca="1" si="5"/>
        <v>3.8250000000000002</v>
      </c>
      <c r="D13" s="33">
        <f t="shared" ca="1" si="5"/>
        <v>3.52</v>
      </c>
      <c r="E13" s="33">
        <f t="shared" ca="1" si="5"/>
        <v>3.7980000000000005</v>
      </c>
      <c r="F13" s="33">
        <f t="shared" ca="1" si="5"/>
        <v>32.150412632924649</v>
      </c>
      <c r="G13" s="33">
        <f t="shared" ca="1" si="5"/>
        <v>29.544941755283098</v>
      </c>
      <c r="H13" s="33">
        <f t="shared" ca="1" si="5"/>
        <v>26.442706316462306</v>
      </c>
      <c r="I13" s="33">
        <f t="shared" ca="1" si="5"/>
        <v>27.485005556906358</v>
      </c>
      <c r="J13" s="33">
        <f t="shared" ref="J13:K13" ca="1" si="6">AVERAGE(INDIRECT(J25))*4</f>
        <v>39.686171297421943</v>
      </c>
      <c r="K13" s="33">
        <f t="shared" ca="1" si="6"/>
        <v>37.47635620994491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5.0492000000000002E-2</v>
      </c>
      <c r="C17" s="37">
        <f t="shared" ca="1" si="7"/>
        <v>7.3931000000000011E-2</v>
      </c>
      <c r="D17" s="37">
        <f t="shared" ca="1" si="7"/>
        <v>5.246933333333334E-2</v>
      </c>
      <c r="E17" s="37">
        <f t="shared" ca="1" si="7"/>
        <v>4.87292E-2</v>
      </c>
      <c r="F17" s="37">
        <f t="shared" ca="1" si="7"/>
        <v>5.0469710671129389E-2</v>
      </c>
      <c r="G17" s="37">
        <f t="shared" ca="1" si="7"/>
        <v>5.5453807114086269E-2</v>
      </c>
      <c r="H17" s="37">
        <f t="shared" ca="1" si="7"/>
        <v>6.3692605335564673E-2</v>
      </c>
      <c r="I17" s="37">
        <f t="shared" ca="1" si="7"/>
        <v>6.535440705807799E-2</v>
      </c>
      <c r="J17" s="37">
        <f t="shared" ref="J17:K17" ca="1" si="8">AVERAGE(INDIRECT(J26))*4</f>
        <v>7.2605339215064985E-2</v>
      </c>
      <c r="K17" s="37">
        <f t="shared" ca="1" si="8"/>
        <v>8.5236710034163471E-2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5.0864340683601794E-2</v>
      </c>
      <c r="C19" s="37">
        <f t="array" aca="1" ref="C19" ca="1">GEOMEAN(1+INDIRECT(C26))^4-1</f>
        <v>7.5600762062651539E-2</v>
      </c>
      <c r="D19" s="37">
        <f t="array" aca="1" ref="D19" ca="1">GEOMEAN(1+INDIRECT(D26))^4-1</f>
        <v>5.3119341853434143E-2</v>
      </c>
      <c r="E19" s="37">
        <f t="array" aca="1" ref="E19" ca="1">GEOMEAN(1+INDIRECT(E26))^4-1</f>
        <v>4.9192677791398243E-2</v>
      </c>
      <c r="F19" s="37">
        <f t="array" aca="1" ref="F19" ca="1">GEOMEAN(1+INDIRECT(F26))^4-1</f>
        <v>5.1115163649509299E-2</v>
      </c>
      <c r="G19" s="37">
        <f t="array" aca="1" ref="G19" ca="1">GEOMEAN(1+INDIRECT(G26))^4-1</f>
        <v>5.5873343115785623E-2</v>
      </c>
      <c r="H19" s="37">
        <f t="array" aca="1" ref="H19" ca="1">GEOMEAN(1+INDIRECT(H26))^4-1</f>
        <v>6.4274530290274967E-2</v>
      </c>
      <c r="I19" s="37">
        <f t="array" aca="1" ref="I19" ca="1">GEOMEAN(1+INDIRECT(I26))^4-1</f>
        <v>6.6045862044800119E-2</v>
      </c>
      <c r="J19" s="37">
        <f t="array" aca="1" ref="J19" ca="1">GEOMEAN(1+INDIRECT(J26))^4-1</f>
        <v>7.3677901508028443E-2</v>
      </c>
      <c r="K19" s="37">
        <f t="array" aca="1" ref="K19" ca="1">GEOMEAN(1+INDIRECT(K26))^4-1</f>
        <v>8.5835286905393993E-2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3.4080749023458978E-2</v>
      </c>
      <c r="C21" s="37">
        <f t="shared" ca="1" si="9"/>
        <v>2.7911224905940613E-2</v>
      </c>
      <c r="D21" s="37">
        <f t="shared" ca="1" si="9"/>
        <v>2.7667775507900078E-2</v>
      </c>
      <c r="E21" s="37">
        <f t="shared" ca="1" si="9"/>
        <v>2.9093450005800273E-2</v>
      </c>
      <c r="F21" s="37">
        <f t="shared" ca="1" si="9"/>
        <v>2.4847867854170477E-2</v>
      </c>
      <c r="G21" s="37">
        <f t="shared" ca="1" si="9"/>
        <v>3.7645994409435196E-2</v>
      </c>
      <c r="H21" s="37">
        <f t="shared" ca="1" si="9"/>
        <v>4.2905656574565999E-2</v>
      </c>
      <c r="I21" s="37">
        <f t="shared" ca="1" si="9"/>
        <v>4.2280739196576815E-2</v>
      </c>
      <c r="J21" s="37">
        <f t="shared" ref="J21:K21" ca="1" si="10">STDEVP(INDIRECT(J26))*2</f>
        <v>4.2240347543618273E-2</v>
      </c>
      <c r="K21" s="37">
        <f t="shared" ca="1" si="10"/>
        <v>6.4172390178476937E-2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Warehouse'!$K$170:$K$173</v>
      </c>
      <c r="C24" s="15" t="str">
        <f>ADDRESS('Template Design'!C8,11,1,1,"Data Warehouse")&amp;":"&amp;ADDRESS('Template Design'!C9,11,1,1)</f>
        <v>'Data Warehouse'!$K$166:$K$173</v>
      </c>
      <c r="D24" s="15" t="str">
        <f>ADDRESS('Template Design'!D8,11,1,1,"Data Warehouse")&amp;":"&amp;ADDRESS('Template Design'!D9,11,1,1)</f>
        <v>'Data Warehouse'!$K$162:$K$173</v>
      </c>
      <c r="E24" s="15" t="str">
        <f>ADDRESS('Template Design'!E8,11,1,1,"Data Warehouse")&amp;":"&amp;ADDRESS('Template Design'!E9,11,1,1)</f>
        <v>'Data Warehouse'!$K$154:$K$173</v>
      </c>
      <c r="F24" s="15" t="str">
        <f>ADDRESS('Template Design'!F8,11,1,1,"Data Warehouse")&amp;":"&amp;ADDRESS('Template Design'!F9,11,1,1)</f>
        <v>'Data Warehouse'!$K$134:$K$173</v>
      </c>
      <c r="G24" s="15" t="str">
        <f>ADDRESS('Template Design'!G8,11,1,1,"Data Warehouse")&amp;":"&amp;ADDRESS('Template Design'!G9,11,1,1)</f>
        <v>'Data Warehouse'!$K$114:$K$173</v>
      </c>
      <c r="H24" s="15" t="str">
        <f>ADDRESS('Template Design'!H8,11,1,1,"Data Warehouse")&amp;":"&amp;ADDRESS('Template Design'!H9,11,1,1)</f>
        <v>'Data Warehouse'!$K$94:$K$173</v>
      </c>
      <c r="I24" s="15" t="str">
        <f>ADDRESS('Template Design'!I8,11,1,1,"Data Warehouse")&amp;":"&amp;ADDRESS('Template Design'!I9,11,1,1)</f>
        <v>'Data Warehouse'!$K$74:$K$173</v>
      </c>
      <c r="J24" s="15" t="str">
        <f>ADDRESS('Template Design'!J8,11,1,1,"Data Warehouse")&amp;":"&amp;ADDRESS('Template Design'!J9,11,1,1)</f>
        <v>'Data Warehouse'!$K$54:$K$173</v>
      </c>
      <c r="K24" s="15" t="str">
        <f>ADDRESS('Template Design'!K8,11,1,1,"Data Warehouse")&amp;":"&amp;ADDRESS('Template Design'!K9,11,1,1)</f>
        <v>'Data Warehouse'!$K$4:$K$173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Warehouse'!$P$170:$P$173</v>
      </c>
      <c r="C25" s="15" t="str">
        <f>ADDRESS('Template Design'!C8,16,1,1,"Data Warehouse")&amp;":"&amp;ADDRESS('Template Design'!C9,16,1,1)</f>
        <v>'Data Warehouse'!$P$166:$P$173</v>
      </c>
      <c r="D25" s="15" t="str">
        <f>ADDRESS('Template Design'!D8,16,1,1,"Data Warehouse")&amp;":"&amp;ADDRESS('Template Design'!D9,16,1,1)</f>
        <v>'Data Warehouse'!$P$162:$P$173</v>
      </c>
      <c r="E25" s="15" t="str">
        <f>ADDRESS('Template Design'!E8,16,1,1,"Data Warehouse")&amp;":"&amp;ADDRESS('Template Design'!E9,16,1,1)</f>
        <v>'Data Warehouse'!$P$154:$P$173</v>
      </c>
      <c r="F25" s="15" t="str">
        <f>ADDRESS('Template Design'!F8,16,1,1,"Data Warehouse")&amp;":"&amp;ADDRESS('Template Design'!F9,16,1,1)</f>
        <v>'Data Warehouse'!$P$134:$P$173</v>
      </c>
      <c r="G25" s="15" t="str">
        <f>ADDRESS('Template Design'!G8,16,1,1,"Data Warehouse")&amp;":"&amp;ADDRESS('Template Design'!G9,16,1,1)</f>
        <v>'Data Warehouse'!$P$114:$P$173</v>
      </c>
      <c r="H25" s="15" t="str">
        <f>ADDRESS('Template Design'!H8,16,1,1,"Data Warehouse")&amp;":"&amp;ADDRESS('Template Design'!H9,16,1,1)</f>
        <v>'Data Warehouse'!$P$94:$P$173</v>
      </c>
      <c r="I25" s="15" t="str">
        <f>ADDRESS('Template Design'!I8,16,1,1,"Data Warehouse")&amp;":"&amp;ADDRESS('Template Design'!I9,16,1,1)</f>
        <v>'Data Warehouse'!$P$74:$P$173</v>
      </c>
      <c r="J25" s="15" t="str">
        <f>ADDRESS('Template Design'!J8,16,1,1,"Data Warehouse")&amp;":"&amp;ADDRESS('Template Design'!J9,16,1,1)</f>
        <v>'Data Warehouse'!$P$54:$P$173</v>
      </c>
      <c r="K25" s="15" t="str">
        <f>ADDRESS('Template Design'!K8,16,1,1,"Data Warehouse")&amp;":"&amp;ADDRESS('Template Design'!K9,16,1,1)</f>
        <v>'Data Warehouse'!$P$4:$P$173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Warehouse'!$F$170:$F$173</v>
      </c>
      <c r="C26" s="15" t="str">
        <f>ADDRESS('Template Design'!C8,6,1,1,"Data Warehouse")&amp;":"&amp;ADDRESS('Template Design'!C9,6,1,1)</f>
        <v>'Data Warehouse'!$F$166:$F$173</v>
      </c>
      <c r="D26" s="15" t="str">
        <f>ADDRESS('Template Design'!D8,6,1,1,"Data Warehouse")&amp;":"&amp;ADDRESS('Template Design'!D9,6,1,1)</f>
        <v>'Data Warehouse'!$F$162:$F$173</v>
      </c>
      <c r="E26" s="15" t="str">
        <f>ADDRESS('Template Design'!E8,6,1,1,"Data Warehouse")&amp;":"&amp;ADDRESS('Template Design'!E9,6,1,1)</f>
        <v>'Data Warehouse'!$F$154:$F$173</v>
      </c>
      <c r="F26" s="15" t="str">
        <f>ADDRESS('Template Design'!F8,6,1,1,"Data Warehouse")&amp;":"&amp;ADDRESS('Template Design'!F9,6,1,1)</f>
        <v>'Data Warehouse'!$F$134:$F$173</v>
      </c>
      <c r="G26" s="15" t="str">
        <f>ADDRESS('Template Design'!G8,6,1,1,"Data Warehouse")&amp;":"&amp;ADDRESS('Template Design'!G9,6,1,1)</f>
        <v>'Data Warehouse'!$F$114:$F$173</v>
      </c>
      <c r="H26" s="15" t="str">
        <f>ADDRESS('Template Design'!H8,6,1,1,"Data Warehouse")&amp;":"&amp;ADDRESS('Template Design'!H9,6,1,1)</f>
        <v>'Data Warehouse'!$F$94:$F$173</v>
      </c>
      <c r="I26" s="15" t="str">
        <f>ADDRESS('Template Design'!I8,6,1,1,"Data Warehouse")&amp;":"&amp;ADDRESS('Template Design'!I9,6,1,1)</f>
        <v>'Data Warehouse'!$F$74:$F$173</v>
      </c>
      <c r="J26" s="15" t="str">
        <f>ADDRESS('Template Design'!J8,6,1,1,"Data Warehouse")&amp;":"&amp;ADDRESS('Template Design'!J9,6,1,1)</f>
        <v>'Data Warehouse'!$F$54:$F$173</v>
      </c>
      <c r="K26" s="15" t="str">
        <f>ADDRESS('Template Design'!K8,6,1,1,"Data Warehouse")&amp;":"&amp;ADDRESS('Template Design'!K9,6,1,1)</f>
        <v>'Data Warehouse'!$F$4:$F$173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J9oO6e6+BbHZuw1fuTSIdyS/Yi36PPoZMCrF4A2EQ2+UyMT8VDrDg0RqTjhlpAHZm/VW2a89BIsbKP8s354hFw==" saltValue="Zk4PmMiFeIGtGb4qLi1iGQ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09/30/2020</v>
      </c>
      <c r="B1" s="8"/>
      <c r="C1" s="8"/>
    </row>
    <row r="2" spans="1:6" x14ac:dyDescent="0.2">
      <c r="B2" s="2"/>
      <c r="C2" s="2"/>
    </row>
    <row r="3" spans="1:6" x14ac:dyDescent="0.2">
      <c r="B3" s="38" t="s">
        <v>38</v>
      </c>
      <c r="C3" s="38"/>
      <c r="D3" s="38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Warehouse'!C171:C173)-1</f>
        <v>5.1414664713773206E-2</v>
      </c>
      <c r="C6" s="32"/>
      <c r="D6" s="32" cm="1">
        <f t="array" ref="D6">PRODUCT(1+'Data Warehouse'!H171:H173)-1</f>
        <v>5.1117147160554044E-2</v>
      </c>
      <c r="E6" s="29"/>
      <c r="F6" s="33">
        <f>SUM('Data Warehouse'!M171:M173)</f>
        <v>3.01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 cm="1">
        <f t="array" ref="B8">PRODUCT(1+'Data Warehouse'!B171:B173)-1</f>
        <v>5.277549454783026E-2</v>
      </c>
      <c r="C8" s="32"/>
      <c r="D8" s="32" cm="1">
        <f t="array" ref="D8">PRODUCT(1+'Data Warehouse'!G171:G173)-1</f>
        <v>5.2581040671954682E-2</v>
      </c>
      <c r="E8" s="29"/>
      <c r="F8" s="33">
        <f>SUM('Data Warehouse'!L171:L173)</f>
        <v>1.99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Warehouse'!D171:D173)-1</f>
        <v>5.2913385181676986E-2</v>
      </c>
      <c r="C10" s="32"/>
      <c r="D10" s="32" cm="1">
        <f t="array" ref="D10">PRODUCT(1+'Data Warehouse'!I171:I173)-1</f>
        <v>5.2646468635704435E-2</v>
      </c>
      <c r="E10" s="29"/>
      <c r="F10" s="33">
        <f>SUM('Data Warehouse'!N171:N173)</f>
        <v>2.75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 cm="1">
        <f t="array" ref="B12">PRODUCT(1+'Data Warehouse'!E171:E173)-1</f>
        <v>5.1315082742647622E-2</v>
      </c>
      <c r="C12" s="32"/>
      <c r="D12" s="32" cm="1">
        <f t="array" ref="D12">PRODUCT(1+'Data Warehouse'!J171:J173)-1</f>
        <v>5.093068728032013E-2</v>
      </c>
      <c r="E12" s="29"/>
      <c r="F12" s="33">
        <f>SUM('Data Warehouse'!O171:O173)</f>
        <v>3.95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 cm="1">
        <f t="array" ref="B14">PRODUCT(1+'Data Warehouse'!F171:F173)-1</f>
        <v>4.9868015936478161E-2</v>
      </c>
      <c r="C14" s="32"/>
      <c r="D14" s="32" cm="1">
        <f t="array" ref="D14">PRODUCT(1+'Data Warehouse'!K171:K173)-1</f>
        <v>4.9437698185184953E-2</v>
      </c>
      <c r="E14" s="29"/>
      <c r="F14" s="33">
        <f>SUM('Data Warehouse'!P171:P173)</f>
        <v>4.3899999999999997</v>
      </c>
    </row>
  </sheetData>
  <sheetProtection algorithmName="SHA-512" hashValue="B7FnaZhVlbIYhtnOToSaMoWEvRvtqYhct07BPKLnb3DwU6aTahfRmlFtlej9mjTVuBBRdQBqdtiqYLJOfFk83Q==" saltValue="VUOCLbtkTRMQXzxB/GYkyg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F7 F9 F11 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2020-10-28T22:08:50Z</dcterms:modified>
</cp:coreProperties>
</file>