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ml.chartshapes+xml"/>
  <Override PartName="/xl/charts/chart4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5.xml" ContentType="application/vnd.openxmlformats-officedocument.drawingml.chart+xml"/>
  <Override PartName="/xl/drawings/drawing8.xml" ContentType="application/vnd.openxmlformats-officedocument.drawingml.chartshapes+xml"/>
  <Override PartName="/xl/charts/chart6.xml" ContentType="application/vnd.openxmlformats-officedocument.drawingml.chart+xml"/>
  <Override PartName="/xl/drawings/drawing9.xml" ContentType="application/vnd.openxmlformats-officedocument.drawingml.chartshapes+xml"/>
  <Override PartName="/xl/drawings/drawing10.xml" ContentType="application/vnd.openxmlformats-officedocument.drawing+xml"/>
  <Override PartName="/xl/charts/chart7.xml" ContentType="application/vnd.openxmlformats-officedocument.drawingml.chart+xml"/>
  <Override PartName="/xl/drawings/drawing11.xml" ContentType="application/vnd.openxmlformats-officedocument.drawingml.chartshapes+xml"/>
  <Override PartName="/xl/charts/chart8.xml" ContentType="application/vnd.openxmlformats-officedocument.drawingml.chart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charts/chart9.xml" ContentType="application/vnd.openxmlformats-officedocument.drawingml.chart+xml"/>
  <Override PartName="/xl/drawings/drawing14.xml" ContentType="application/vnd.openxmlformats-officedocument.drawingml.chartshapes+xml"/>
  <Override PartName="/xl/charts/chart10.xml" ContentType="application/vnd.openxmlformats-officedocument.drawingml.chart+xml"/>
  <Override PartName="/xl/drawings/drawing15.xml" ContentType="application/vnd.openxmlformats-officedocument.drawingml.chartshapes+xml"/>
  <Override PartName="/xl/drawings/drawing16.xml" ContentType="application/vnd.openxmlformats-officedocument.drawing+xml"/>
  <Override PartName="/xl/charts/chart11.xml" ContentType="application/vnd.openxmlformats-officedocument.drawingml.chart+xml"/>
  <Override PartName="/xl/drawings/drawing17.xml" ContentType="application/vnd.openxmlformats-officedocument.drawingml.chartshapes+xml"/>
  <Override PartName="/xl/charts/chart12.xml" ContentType="application/vnd.openxmlformats-officedocument.drawingml.chart+xml"/>
  <Override PartName="/xl/drawings/drawing18.xml" ContentType="application/vnd.openxmlformats-officedocument.drawingml.chartshapes+xml"/>
  <Override PartName="/xl/drawings/drawing19.xml" ContentType="application/vnd.openxmlformats-officedocument.drawing+xml"/>
  <Override PartName="/xl/charts/chart13.xml" ContentType="application/vnd.openxmlformats-officedocument.drawingml.chart+xml"/>
  <Override PartName="/xl/drawings/drawing20.xml" ContentType="application/vnd.openxmlformats-officedocument.drawingml.chartshapes+xml"/>
  <Override PartName="/xl/charts/chart14.xml" ContentType="application/vnd.openxmlformats-officedocument.drawingml.chart+xml"/>
  <Override PartName="/xl/drawings/drawing21.xml" ContentType="application/vnd.openxmlformats-officedocument.drawingml.chartsha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/>
  <mc:AlternateContent xmlns:mc="http://schemas.openxmlformats.org/markup-compatibility/2006">
    <mc:Choice Requires="x15">
      <x15ac:absPath xmlns:x15ac="http://schemas.microsoft.com/office/spreadsheetml/2010/11/ac" url="https://johnblevycompany780.sharepoint.com/Shared Documents1/Employee/Julia/My Documents/Research/Giliberto-Levy Index/Current Data/Q4-2021/Final Results/"/>
    </mc:Choice>
  </mc:AlternateContent>
  <xr:revisionPtr revIDLastSave="139" documentId="8_{DC4F7520-CCBB-410F-8227-D607205AA0B9}" xr6:coauthVersionLast="47" xr6:coauthVersionMax="47" xr10:uidLastSave="{FE982FC6-0854-44EE-B2C1-4B423EFDB9BC}"/>
  <bookViews>
    <workbookView xWindow="-24180" yWindow="4920" windowWidth="21600" windowHeight="11385" activeTab="6" xr2:uid="{00000000-000D-0000-FFFF-FFFF00000000}"/>
  </bookViews>
  <sheets>
    <sheet name="RSector (2)" sheetId="14" r:id="rId1"/>
    <sheet name="RSector" sheetId="1" r:id="rId2"/>
    <sheet name="RLTV (2)" sheetId="20" r:id="rId3"/>
    <sheet name="RCoup" sheetId="7" r:id="rId4"/>
    <sheet name="RTerm" sheetId="13" r:id="rId5"/>
    <sheet name="RDur" sheetId="5" r:id="rId6"/>
    <sheet name="RVinYr" sheetId="18" r:id="rId7"/>
  </sheets>
  <definedNames>
    <definedName name="_xlnm.Print_Area" localSheetId="3">RCoup!$A$4:$N$20</definedName>
    <definedName name="_xlnm.Print_Area" localSheetId="5">RDur!$A$4:$N$21</definedName>
    <definedName name="_xlnm.Print_Area" localSheetId="2">'RLTV (2)'!$A$4:$N$21</definedName>
    <definedName name="_xlnm.Print_Area" localSheetId="1">RSector!$A$4:$N$19</definedName>
    <definedName name="_xlnm.Print_Area" localSheetId="0">'RSector (2)'!$A$4:$P$22</definedName>
    <definedName name="_xlnm.Print_Area" localSheetId="4">RTerm!$A$4:$N$21</definedName>
    <definedName name="_xlnm.Print_Area" localSheetId="6">RVinYr!$A$4:$O$23</definedName>
  </definedNames>
  <calcPr calcId="191029"/>
  <fileRecoveryPr repair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Q22" i="18" l="1"/>
  <c r="Q21" i="18"/>
  <c r="Q20" i="18"/>
  <c r="Q19" i="18"/>
  <c r="Q18" i="18"/>
  <c r="Q17" i="18"/>
  <c r="Q16" i="18"/>
  <c r="Q15" i="18"/>
  <c r="Q14" i="18"/>
  <c r="Q13" i="18"/>
  <c r="Q12" i="18"/>
  <c r="Q11" i="18"/>
  <c r="Q10" i="18"/>
  <c r="P12" i="20"/>
  <c r="A20" i="20"/>
  <c r="A19" i="20"/>
  <c r="A18" i="20"/>
  <c r="P13" i="7"/>
  <c r="P17" i="7"/>
  <c r="P10" i="1"/>
  <c r="P11" i="1" s="1"/>
  <c r="P12" i="1" s="1"/>
  <c r="P13" i="1" s="1"/>
  <c r="P14" i="1" s="1"/>
  <c r="P15" i="1" s="1"/>
  <c r="P16" i="1" s="1"/>
  <c r="P10" i="7"/>
  <c r="P11" i="7"/>
  <c r="P12" i="7"/>
  <c r="P14" i="7"/>
  <c r="P15" i="7"/>
  <c r="P16" i="7"/>
  <c r="P18" i="7"/>
  <c r="P19" i="7" s="1"/>
  <c r="Q15" i="7"/>
  <c r="P20" i="5"/>
  <c r="Q19" i="5"/>
  <c r="Q14" i="5"/>
  <c r="P10" i="14"/>
  <c r="Q10" i="14"/>
  <c r="P11" i="14"/>
  <c r="Q11" i="14"/>
  <c r="P12" i="14"/>
  <c r="Q12" i="14"/>
  <c r="P13" i="14"/>
  <c r="Q13" i="14"/>
  <c r="P14" i="14"/>
  <c r="Q14" i="14"/>
  <c r="P20" i="13"/>
  <c r="Q16" i="13"/>
  <c r="Q10" i="13"/>
  <c r="P20" i="18"/>
  <c r="Q11" i="5"/>
  <c r="Q17" i="5"/>
  <c r="Q12" i="5"/>
  <c r="Q20" i="13"/>
  <c r="Q18" i="7"/>
  <c r="Q12" i="13"/>
  <c r="Q17" i="13"/>
  <c r="Q19" i="7"/>
  <c r="Q11" i="13"/>
  <c r="Q13" i="13"/>
  <c r="Q15" i="13"/>
  <c r="P10" i="20"/>
  <c r="P11" i="20"/>
  <c r="Q17" i="7"/>
  <c r="Q13" i="7"/>
  <c r="Q12" i="7"/>
  <c r="Q10" i="7"/>
  <c r="Q11" i="7"/>
  <c r="Q14" i="7"/>
  <c r="Q20" i="5"/>
  <c r="Q19" i="13"/>
  <c r="Q18" i="13"/>
  <c r="Q14" i="13"/>
  <c r="Q16" i="7"/>
  <c r="Q13" i="5"/>
  <c r="Q15" i="5"/>
  <c r="Q18" i="5"/>
  <c r="Q10" i="5"/>
  <c r="Q16" i="5"/>
</calcChain>
</file>

<file path=xl/sharedStrings.xml><?xml version="1.0" encoding="utf-8"?>
<sst xmlns="http://schemas.openxmlformats.org/spreadsheetml/2006/main" count="223" uniqueCount="95">
  <si>
    <t>Portfolio</t>
  </si>
  <si>
    <t>Pct. of</t>
  </si>
  <si>
    <t>Num. of</t>
  </si>
  <si>
    <t>Duration</t>
  </si>
  <si>
    <t>Yield</t>
  </si>
  <si>
    <t>Income</t>
  </si>
  <si>
    <t>Price</t>
  </si>
  <si>
    <t>Other</t>
  </si>
  <si>
    <t>Total</t>
  </si>
  <si>
    <t>Statistics</t>
  </si>
  <si>
    <t>Coupon</t>
  </si>
  <si>
    <t>Maturity</t>
  </si>
  <si>
    <t>Returns</t>
  </si>
  <si>
    <t>Averages</t>
  </si>
  <si>
    <t>Office</t>
  </si>
  <si>
    <t>Apartment</t>
  </si>
  <si>
    <t>Industrial</t>
  </si>
  <si>
    <t>Retail</t>
  </si>
  <si>
    <t>Duration Cell</t>
  </si>
  <si>
    <t>Coupon Rate</t>
  </si>
  <si>
    <t>Sector</t>
  </si>
  <si>
    <t>Investment-grade</t>
  </si>
  <si>
    <t>High-yield</t>
  </si>
  <si>
    <t>Credit Quality</t>
  </si>
  <si>
    <t>Maturity Cell</t>
  </si>
  <si>
    <t>`</t>
  </si>
  <si>
    <t>Returns (%)</t>
  </si>
  <si>
    <t>Last 3 months</t>
  </si>
  <si>
    <t>YTD</t>
  </si>
  <si>
    <t>Last 12</t>
  </si>
  <si>
    <t>Index</t>
  </si>
  <si>
    <t>Months</t>
  </si>
  <si>
    <t>Last 3</t>
  </si>
  <si>
    <t>bp basis points</t>
  </si>
  <si>
    <t>Level</t>
  </si>
  <si>
    <t>Aggregate</t>
  </si>
  <si>
    <t>Minimum</t>
  </si>
  <si>
    <t>Maximum</t>
  </si>
  <si>
    <t>NA</t>
  </si>
  <si>
    <t>Credit quality definition</t>
  </si>
  <si>
    <t>Crossover</t>
  </si>
  <si>
    <t>Other Sectors</t>
  </si>
  <si>
    <t>Aggregate excludes Other Sectors (hotel/motel, mixed-use and miscellaneous)</t>
  </si>
  <si>
    <t>N/A</t>
  </si>
  <si>
    <t>Other Return is paydown return and compounding</t>
  </si>
  <si>
    <t>Book LTV</t>
  </si>
  <si>
    <t>Using Book Value</t>
  </si>
  <si>
    <t>Cohorts</t>
  </si>
  <si>
    <t>4.0% to 4.5%</t>
  </si>
  <si>
    <t>4.5% to 5.0%</t>
  </si>
  <si>
    <t>5.0% to 5.5%</t>
  </si>
  <si>
    <t>5.5% to 6.0%</t>
  </si>
  <si>
    <t>6.0% to 6.5%</t>
  </si>
  <si>
    <t>6.5% to 7.0%</t>
  </si>
  <si>
    <t>0 to 2 years</t>
  </si>
  <si>
    <t>2 to 4 years</t>
  </si>
  <si>
    <t>4 to 6 years</t>
  </si>
  <si>
    <t>6 to 8 years</t>
  </si>
  <si>
    <t>8 to 10 years</t>
  </si>
  <si>
    <t>10 to 12 years</t>
  </si>
  <si>
    <t>12 to 14 years</t>
  </si>
  <si>
    <t>14 to 16 years</t>
  </si>
  <si>
    <t>16 to 18 years</t>
  </si>
  <si>
    <t>18 to 20 years</t>
  </si>
  <si>
    <t>20 years or more</t>
  </si>
  <si>
    <t>0 to 1 year</t>
  </si>
  <si>
    <t>1 to 2 years</t>
  </si>
  <si>
    <t>2 to 3 years</t>
  </si>
  <si>
    <t>3 to 4 years</t>
  </si>
  <si>
    <t>4 to 5 years</t>
  </si>
  <si>
    <t>5 to 6 years</t>
  </si>
  <si>
    <t>6 to 7 years</t>
  </si>
  <si>
    <t>7 to 8 years</t>
  </si>
  <si>
    <t>8 to 9 years</t>
  </si>
  <si>
    <t>9 to 10 years</t>
  </si>
  <si>
    <t>10 years or more</t>
  </si>
  <si>
    <t>Index bases: Aggregate Dec. 1971 = 100; Total and major sectors Dec. 1977 = 100</t>
  </si>
  <si>
    <t>Others</t>
  </si>
  <si>
    <t>Vintage Year</t>
  </si>
  <si>
    <t>3.5% to 4.0%</t>
  </si>
  <si>
    <t>Mod.</t>
  </si>
  <si>
    <t>Performance by Property Sector</t>
  </si>
  <si>
    <t>Performance by Coupon Rate</t>
  </si>
  <si>
    <t>Performance by Remaining Term to Maturity</t>
  </si>
  <si>
    <t>Performance by Duration</t>
  </si>
  <si>
    <t>Performance by Vintage Year</t>
  </si>
  <si>
    <t>Performance by Book LTV Classification</t>
  </si>
  <si>
    <t>Giliberto-Levy Commercial Mortgage Index (G-L 1)</t>
  </si>
  <si>
    <t>0.0% to 3.0%</t>
  </si>
  <si>
    <t>3.0% to 3.5%</t>
  </si>
  <si>
    <t>7.0% and above</t>
  </si>
  <si>
    <t>Before 2007</t>
  </si>
  <si>
    <t>2007 to 2010</t>
  </si>
  <si>
    <t>Credit Effects (book value; bp)</t>
  </si>
  <si>
    <t>For the quarter ended December 31,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</si>
</sst>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%"/>
  </numFmts>
  <fonts count="8" x14ac:knownFonts="1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b/>
      <sz val="12"/>
      <name val="Times New Roman"/>
      <family val="1"/>
    </font>
    <font>
      <sz val="10"/>
      <color theme="0"/>
      <name val="Times New Roman"/>
      <family val="1"/>
    </font>
    <font>
      <b/>
      <sz val="16"/>
      <name val="Calibri"/>
      <family val="2"/>
    </font>
    <font>
      <sz val="11"/>
      <name val="Calibri"/>
      <family val="2"/>
    </font>
    <font>
      <b/>
      <sz val="11"/>
      <name val="Calibri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9">
    <xf numFmtId="0" fontId="0" fillId="0" borderId="0" xfId="0"/>
    <xf numFmtId="0" fontId="2" fillId="0" borderId="0" xfId="0" applyFont="1"/>
    <xf numFmtId="0" fontId="3" fillId="0" borderId="0" xfId="0" applyFont="1"/>
    <xf numFmtId="2" fontId="4" fillId="0" borderId="0" xfId="0" applyNumberFormat="1" applyFont="1"/>
    <xf numFmtId="1" fontId="4" fillId="0" borderId="0" xfId="0" applyNumberFormat="1" applyFont="1"/>
    <xf numFmtId="0" fontId="4" fillId="0" borderId="0" xfId="0" applyFont="1"/>
    <xf numFmtId="14" fontId="6" fillId="0" borderId="0" xfId="0" applyNumberFormat="1" applyFont="1"/>
    <xf numFmtId="0" fontId="6" fillId="0" borderId="0" xfId="0" applyFont="1"/>
    <xf numFmtId="0" fontId="7" fillId="0" borderId="1" xfId="0" applyFont="1" applyBorder="1"/>
    <xf numFmtId="0" fontId="6" fillId="0" borderId="1" xfId="0" applyFont="1" applyBorder="1"/>
    <xf numFmtId="0" fontId="6" fillId="0" borderId="3" xfId="0" applyFont="1" applyBorder="1"/>
    <xf numFmtId="0" fontId="6" fillId="0" borderId="4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/>
    <xf numFmtId="0" fontId="6" fillId="0" borderId="2" xfId="0" applyFont="1" applyBorder="1" applyAlignment="1">
      <alignment horizontal="center"/>
    </xf>
    <xf numFmtId="2" fontId="6" fillId="0" borderId="0" xfId="0" applyNumberFormat="1" applyFont="1"/>
    <xf numFmtId="1" fontId="6" fillId="0" borderId="0" xfId="0" applyNumberFormat="1" applyFont="1" applyAlignment="1">
      <alignment horizontal="right"/>
    </xf>
    <xf numFmtId="2" fontId="6" fillId="0" borderId="0" xfId="0" applyNumberFormat="1" applyFont="1" applyAlignment="1">
      <alignment horizontal="center"/>
    </xf>
    <xf numFmtId="164" fontId="6" fillId="0" borderId="0" xfId="0" applyNumberFormat="1" applyFont="1"/>
    <xf numFmtId="165" fontId="6" fillId="0" borderId="0" xfId="1" applyNumberFormat="1" applyFont="1"/>
    <xf numFmtId="165" fontId="6" fillId="0" borderId="0" xfId="0" applyNumberFormat="1" applyFont="1"/>
    <xf numFmtId="1" fontId="6" fillId="0" borderId="0" xfId="0" applyNumberFormat="1" applyFont="1"/>
    <xf numFmtId="0" fontId="6" fillId="0" borderId="0" xfId="0" applyFont="1" applyFill="1"/>
    <xf numFmtId="164" fontId="6" fillId="0" borderId="0" xfId="0" applyNumberFormat="1" applyFont="1" applyFill="1"/>
    <xf numFmtId="0" fontId="6" fillId="0" borderId="5" xfId="0" applyFont="1" applyBorder="1"/>
    <xf numFmtId="0" fontId="6" fillId="0" borderId="6" xfId="0" applyFont="1" applyBorder="1"/>
    <xf numFmtId="0" fontId="6" fillId="0" borderId="0" xfId="0" applyFont="1" applyBorder="1"/>
    <xf numFmtId="0" fontId="6" fillId="0" borderId="7" xfId="0" applyFont="1" applyBorder="1"/>
    <xf numFmtId="165" fontId="6" fillId="0" borderId="0" xfId="1" applyNumberFormat="1" applyFont="1" applyBorder="1"/>
    <xf numFmtId="165" fontId="6" fillId="0" borderId="7" xfId="1" applyNumberFormat="1" applyFont="1" applyBorder="1"/>
    <xf numFmtId="0" fontId="6" fillId="0" borderId="8" xfId="0" applyFont="1" applyBorder="1"/>
    <xf numFmtId="165" fontId="6" fillId="0" borderId="1" xfId="1" applyNumberFormat="1" applyFont="1" applyBorder="1"/>
    <xf numFmtId="165" fontId="6" fillId="0" borderId="9" xfId="1" applyNumberFormat="1" applyFont="1" applyBorder="1" applyAlignment="1">
      <alignment horizontal="right"/>
    </xf>
    <xf numFmtId="0" fontId="0" fillId="0" borderId="0" xfId="0" applyAlignment="1">
      <alignment horizontal="right"/>
    </xf>
    <xf numFmtId="0" fontId="5" fillId="0" borderId="0" xfId="0" applyFont="1" applyAlignment="1">
      <alignment horizontal="center"/>
    </xf>
    <xf numFmtId="0" fontId="6" fillId="0" borderId="10" xfId="0" applyFont="1" applyBorder="1" applyAlignment="1">
      <alignment horizontal="left"/>
    </xf>
    <xf numFmtId="0" fontId="6" fillId="0" borderId="4" xfId="0" applyFont="1" applyBorder="1" applyAlignment="1">
      <alignment horizontal="left"/>
    </xf>
    <xf numFmtId="0" fontId="6" fillId="0" borderId="1" xfId="0" applyFont="1" applyBorder="1" applyAlignment="1">
      <alignment horizontal="center"/>
    </xf>
    <xf numFmtId="0" fontId="6" fillId="0" borderId="9" xfId="0" applyFont="1" applyBorder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0370374121229067E-2"/>
          <c:y val="0.1602791546758153"/>
          <c:w val="0.98074109546480592"/>
          <c:h val="0.65505393650115817"/>
        </c:manualLayout>
      </c:layout>
      <c:barChart>
        <c:barDir val="col"/>
        <c:grouping val="clustered"/>
        <c:varyColors val="0"/>
        <c:ser>
          <c:idx val="1"/>
          <c:order val="0"/>
          <c:spPr>
            <a:solidFill>
              <a:srgbClr val="0066CC"/>
            </a:solidFill>
            <a:ln w="25400">
              <a:noFill/>
            </a:ln>
          </c:spPr>
          <c:invertIfNegative val="0"/>
          <c:dLbls>
            <c:dLbl>
              <c:idx val="2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 algn="ctr" rtl="1">
                    <a:defRPr sz="9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9481935130751111E-2"/>
                      <c:h val="0.17176462922766567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0-5655-4508-A626-452DE33B0247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 algn="ctr" rtl="1"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'RSector (2)'!$A$10:$A$14</c:f>
              <c:strCache>
                <c:ptCount val="5"/>
                <c:pt idx="0">
                  <c:v>Office</c:v>
                </c:pt>
                <c:pt idx="1">
                  <c:v>Apartment</c:v>
                </c:pt>
                <c:pt idx="2">
                  <c:v>Retail</c:v>
                </c:pt>
                <c:pt idx="3">
                  <c:v>Industrial</c:v>
                </c:pt>
                <c:pt idx="4">
                  <c:v>Other Sectors</c:v>
                </c:pt>
              </c:strCache>
            </c:strRef>
          </c:cat>
          <c:val>
            <c:numRef>
              <c:f>'RSector (2)'!$H$10:$H$14</c:f>
              <c:numCache>
                <c:formatCode>0.00</c:formatCode>
                <c:ptCount val="5"/>
                <c:pt idx="0">
                  <c:v>1.6375196102281553</c:v>
                </c:pt>
                <c:pt idx="1">
                  <c:v>1.960377991759632</c:v>
                </c:pt>
                <c:pt idx="2">
                  <c:v>1.8764015926732824</c:v>
                </c:pt>
                <c:pt idx="3">
                  <c:v>1.8105340151980842</c:v>
                </c:pt>
                <c:pt idx="4">
                  <c:v>2.6259387176474025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7B7-4287-AEF5-25B2772630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87130840"/>
        <c:axId val="387130448"/>
      </c:barChart>
      <c:lineChart>
        <c:grouping val="standard"/>
        <c:varyColors val="0"/>
        <c:ser>
          <c:idx val="0"/>
          <c:order val="1"/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val>
            <c:numRef>
              <c:f>'RSector (2)'!$P$10:$P$14</c:f>
              <c:numCache>
                <c:formatCode>0.00</c:formatCode>
                <c:ptCount val="5"/>
                <c:pt idx="0">
                  <c:v>1.9045296176043669</c:v>
                </c:pt>
                <c:pt idx="1">
                  <c:v>1.9045296176043669</c:v>
                </c:pt>
                <c:pt idx="2">
                  <c:v>1.9045296176043669</c:v>
                </c:pt>
                <c:pt idx="3">
                  <c:v>1.9045296176043669</c:v>
                </c:pt>
                <c:pt idx="4">
                  <c:v>1.9045296176043669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7B7-4287-AEF5-25B2772630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7127312"/>
        <c:axId val="387127704"/>
      </c:lineChart>
      <c:catAx>
        <c:axId val="3871308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8713044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87130448"/>
        <c:scaling>
          <c:orientation val="minMax"/>
        </c:scaling>
        <c:delete val="1"/>
        <c:axPos val="l"/>
        <c:numFmt formatCode="0.00" sourceLinked="1"/>
        <c:majorTickMark val="out"/>
        <c:minorTickMark val="none"/>
        <c:tickLblPos val="nextTo"/>
        <c:crossAx val="387130840"/>
        <c:crosses val="autoZero"/>
        <c:crossBetween val="between"/>
      </c:valAx>
      <c:catAx>
        <c:axId val="387127312"/>
        <c:scaling>
          <c:orientation val="minMax"/>
        </c:scaling>
        <c:delete val="1"/>
        <c:axPos val="b"/>
        <c:majorTickMark val="out"/>
        <c:minorTickMark val="none"/>
        <c:tickLblPos val="nextTo"/>
        <c:crossAx val="387127704"/>
        <c:crosses val="autoZero"/>
        <c:auto val="0"/>
        <c:lblAlgn val="ctr"/>
        <c:lblOffset val="100"/>
        <c:noMultiLvlLbl val="0"/>
      </c:catAx>
      <c:valAx>
        <c:axId val="387127704"/>
        <c:scaling>
          <c:orientation val="minMax"/>
        </c:scaling>
        <c:delete val="1"/>
        <c:axPos val="l"/>
        <c:numFmt formatCode="0.00" sourceLinked="1"/>
        <c:majorTickMark val="out"/>
        <c:minorTickMark val="none"/>
        <c:tickLblPos val="nextTo"/>
        <c:crossAx val="38712731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2195147886158773E-2"/>
          <c:y val="0.16491242197130446"/>
          <c:w val="0.97735399487643859"/>
          <c:h val="0.6491233630785388"/>
        </c:manualLayout>
      </c:layout>
      <c:barChart>
        <c:barDir val="col"/>
        <c:grouping val="clustered"/>
        <c:varyColors val="0"/>
        <c:ser>
          <c:idx val="1"/>
          <c:order val="0"/>
          <c:spPr>
            <a:solidFill>
              <a:schemeClr val="accent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 algn="ctr" rtl="1"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'RSector (2)'!$A$10:$A$14</c:f>
              <c:strCache>
                <c:ptCount val="5"/>
                <c:pt idx="0">
                  <c:v>Office</c:v>
                </c:pt>
                <c:pt idx="1">
                  <c:v>Apartment</c:v>
                </c:pt>
                <c:pt idx="2">
                  <c:v>Retail</c:v>
                </c:pt>
                <c:pt idx="3">
                  <c:v>Industrial</c:v>
                </c:pt>
                <c:pt idx="4">
                  <c:v>Other Sectors</c:v>
                </c:pt>
              </c:strCache>
            </c:strRef>
          </c:cat>
          <c:val>
            <c:numRef>
              <c:f>'RSector (2)'!$N$10:$N$14</c:f>
              <c:numCache>
                <c:formatCode>0</c:formatCode>
                <c:ptCount val="5"/>
                <c:pt idx="0">
                  <c:v>5.7799999999999994</c:v>
                </c:pt>
                <c:pt idx="1">
                  <c:v>3.5</c:v>
                </c:pt>
                <c:pt idx="2">
                  <c:v>7.75</c:v>
                </c:pt>
                <c:pt idx="3">
                  <c:v>2.0099999999999998</c:v>
                </c:pt>
                <c:pt idx="4">
                  <c:v>5.5447064910051029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1D4-4F92-B647-BB0C7E3089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87128488"/>
        <c:axId val="387128880"/>
      </c:barChart>
      <c:lineChart>
        <c:grouping val="standard"/>
        <c:varyColors val="0"/>
        <c:ser>
          <c:idx val="0"/>
          <c:order val="1"/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val>
            <c:numRef>
              <c:f>'RSector (2)'!$Q$10:$Q$14</c:f>
              <c:numCache>
                <c:formatCode>0</c:formatCode>
                <c:ptCount val="5"/>
                <c:pt idx="0">
                  <c:v>4.57</c:v>
                </c:pt>
                <c:pt idx="1">
                  <c:v>4.57</c:v>
                </c:pt>
                <c:pt idx="2">
                  <c:v>4.57</c:v>
                </c:pt>
                <c:pt idx="3">
                  <c:v>4.57</c:v>
                </c:pt>
                <c:pt idx="4">
                  <c:v>4.57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1D4-4F92-B647-BB0C7E3089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7129272"/>
        <c:axId val="387129664"/>
      </c:lineChart>
      <c:catAx>
        <c:axId val="3871284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8712888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87128880"/>
        <c:scaling>
          <c:orientation val="minMax"/>
        </c:scaling>
        <c:delete val="1"/>
        <c:axPos val="l"/>
        <c:numFmt formatCode="0" sourceLinked="1"/>
        <c:majorTickMark val="out"/>
        <c:minorTickMark val="none"/>
        <c:tickLblPos val="nextTo"/>
        <c:crossAx val="387128488"/>
        <c:crosses val="autoZero"/>
        <c:crossBetween val="between"/>
      </c:valAx>
      <c:catAx>
        <c:axId val="387129272"/>
        <c:scaling>
          <c:orientation val="minMax"/>
        </c:scaling>
        <c:delete val="1"/>
        <c:axPos val="b"/>
        <c:majorTickMark val="out"/>
        <c:minorTickMark val="none"/>
        <c:tickLblPos val="nextTo"/>
        <c:crossAx val="387129664"/>
        <c:crosses val="autoZero"/>
        <c:auto val="0"/>
        <c:lblAlgn val="ctr"/>
        <c:lblOffset val="100"/>
        <c:noMultiLvlLbl val="0"/>
      </c:catAx>
      <c:valAx>
        <c:axId val="387129664"/>
        <c:scaling>
          <c:orientation val="minMax"/>
        </c:scaling>
        <c:delete val="1"/>
        <c:axPos val="l"/>
        <c:numFmt formatCode="0" sourceLinked="1"/>
        <c:majorTickMark val="out"/>
        <c:minorTickMark val="none"/>
        <c:tickLblPos val="nextTo"/>
        <c:crossAx val="38712927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2500032697490665E-2"/>
          <c:y val="0.20000017132690115"/>
          <c:w val="0.97678826936105634"/>
          <c:h val="0.62105316359406149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66CC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RSector!$A$10:$A$14</c:f>
              <c:strCache>
                <c:ptCount val="5"/>
                <c:pt idx="0">
                  <c:v>Office</c:v>
                </c:pt>
                <c:pt idx="1">
                  <c:v>Apartment</c:v>
                </c:pt>
                <c:pt idx="2">
                  <c:v>Retail</c:v>
                </c:pt>
                <c:pt idx="3">
                  <c:v>Industrial</c:v>
                </c:pt>
                <c:pt idx="4">
                  <c:v>Others</c:v>
                </c:pt>
              </c:strCache>
            </c:strRef>
          </c:cat>
          <c:val>
            <c:numRef>
              <c:f>RSector!$M$10:$M$14</c:f>
              <c:numCache>
                <c:formatCode>0.0%</c:formatCode>
                <c:ptCount val="5"/>
                <c:pt idx="0">
                  <c:v>0.17774950883398583</c:v>
                </c:pt>
                <c:pt idx="1">
                  <c:v>0.44947011143314353</c:v>
                </c:pt>
                <c:pt idx="2">
                  <c:v>0.15369261412596225</c:v>
                </c:pt>
                <c:pt idx="3">
                  <c:v>0.15600246392258874</c:v>
                </c:pt>
                <c:pt idx="4">
                  <c:v>6.3085301684319611E-2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663-44A4-B239-5C81268B0F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82031944"/>
        <c:axId val="282028808"/>
      </c:barChart>
      <c:catAx>
        <c:axId val="2820319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820288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82028808"/>
        <c:scaling>
          <c:orientation val="minMax"/>
          <c:max val="0.5"/>
        </c:scaling>
        <c:delete val="0"/>
        <c:axPos val="l"/>
        <c:numFmt formatCode="0.0%" sourceLinked="1"/>
        <c:majorTickMark val="none"/>
        <c:minorTickMark val="none"/>
        <c:tickLblPos val="none"/>
        <c:spPr>
          <a:ln w="6350">
            <a:noFill/>
          </a:ln>
        </c:spPr>
        <c:crossAx val="28203194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3645250147055745E-2"/>
          <c:y val="0.17614515673666528"/>
          <c:w val="0.97466072478969612"/>
          <c:h val="0.62034710329579101"/>
        </c:manualLayout>
      </c:layout>
      <c:barChart>
        <c:barDir val="col"/>
        <c:grouping val="clustered"/>
        <c:varyColors val="0"/>
        <c:ser>
          <c:idx val="1"/>
          <c:order val="0"/>
          <c:spPr>
            <a:solidFill>
              <a:srgbClr val="0066CC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RSector!$A$10:$A$14</c:f>
              <c:strCache>
                <c:ptCount val="5"/>
                <c:pt idx="0">
                  <c:v>Office</c:v>
                </c:pt>
                <c:pt idx="1">
                  <c:v>Apartment</c:v>
                </c:pt>
                <c:pt idx="2">
                  <c:v>Retail</c:v>
                </c:pt>
                <c:pt idx="3">
                  <c:v>Industrial</c:v>
                </c:pt>
                <c:pt idx="4">
                  <c:v>Others</c:v>
                </c:pt>
              </c:strCache>
            </c:strRef>
          </c:cat>
          <c:val>
            <c:numRef>
              <c:f>RSector!$F$10:$F$14</c:f>
              <c:numCache>
                <c:formatCode>0.00</c:formatCode>
                <c:ptCount val="5"/>
                <c:pt idx="0">
                  <c:v>0.26960000000000001</c:v>
                </c:pt>
                <c:pt idx="1">
                  <c:v>0.27360000000000001</c:v>
                </c:pt>
                <c:pt idx="2">
                  <c:v>0.311</c:v>
                </c:pt>
                <c:pt idx="3">
                  <c:v>0.17130000000000001</c:v>
                </c:pt>
                <c:pt idx="4">
                  <c:v>0.55995585072903376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F3F-4DDF-BCBB-1391FD0D66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82029984"/>
        <c:axId val="282029200"/>
      </c:barChart>
      <c:lineChart>
        <c:grouping val="standard"/>
        <c:varyColors val="0"/>
        <c:ser>
          <c:idx val="0"/>
          <c:order val="1"/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val>
            <c:numRef>
              <c:f>RSector!$P$10:$P$14</c:f>
              <c:numCache>
                <c:formatCode>0.00</c:formatCode>
                <c:ptCount val="5"/>
                <c:pt idx="0">
                  <c:v>0.28129999999999999</c:v>
                </c:pt>
                <c:pt idx="1">
                  <c:v>0.28129999999999999</c:v>
                </c:pt>
                <c:pt idx="2">
                  <c:v>0.28129999999999999</c:v>
                </c:pt>
                <c:pt idx="3">
                  <c:v>0.28129999999999999</c:v>
                </c:pt>
                <c:pt idx="4">
                  <c:v>0.28129999999999999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F3F-4DDF-BCBB-1391FD0D66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2029592"/>
        <c:axId val="282030376"/>
      </c:lineChart>
      <c:catAx>
        <c:axId val="2820299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8202920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82029200"/>
        <c:scaling>
          <c:orientation val="minMax"/>
        </c:scaling>
        <c:delete val="1"/>
        <c:axPos val="l"/>
        <c:numFmt formatCode="0.00" sourceLinked="1"/>
        <c:majorTickMark val="out"/>
        <c:minorTickMark val="none"/>
        <c:tickLblPos val="nextTo"/>
        <c:crossAx val="282029984"/>
        <c:crosses val="autoZero"/>
        <c:crossBetween val="between"/>
      </c:valAx>
      <c:catAx>
        <c:axId val="282029592"/>
        <c:scaling>
          <c:orientation val="minMax"/>
        </c:scaling>
        <c:delete val="1"/>
        <c:axPos val="b"/>
        <c:majorTickMark val="out"/>
        <c:minorTickMark val="none"/>
        <c:tickLblPos val="nextTo"/>
        <c:crossAx val="282030376"/>
        <c:crosses val="autoZero"/>
        <c:auto val="0"/>
        <c:lblAlgn val="ctr"/>
        <c:lblOffset val="100"/>
        <c:noMultiLvlLbl val="0"/>
      </c:catAx>
      <c:valAx>
        <c:axId val="282030376"/>
        <c:scaling>
          <c:orientation val="minMax"/>
        </c:scaling>
        <c:delete val="1"/>
        <c:axPos val="l"/>
        <c:numFmt formatCode="0.00" sourceLinked="1"/>
        <c:majorTickMark val="out"/>
        <c:minorTickMark val="none"/>
        <c:tickLblPos val="nextTo"/>
        <c:crossAx val="28202959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2522388705042979E-2"/>
          <c:y val="0.21328707742685585"/>
          <c:w val="0.97674631899335229"/>
          <c:h val="0.5839170808243430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66CC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'RLTV (2)'!$A$10:$A$12</c:f>
              <c:strCache>
                <c:ptCount val="3"/>
                <c:pt idx="0">
                  <c:v>Investment-grade</c:v>
                </c:pt>
                <c:pt idx="1">
                  <c:v>Crossover</c:v>
                </c:pt>
                <c:pt idx="2">
                  <c:v>High-yield</c:v>
                </c:pt>
              </c:strCache>
            </c:strRef>
          </c:cat>
          <c:val>
            <c:numRef>
              <c:f>'RLTV (2)'!$M$10:$M$12</c:f>
              <c:numCache>
                <c:formatCode>0.0%</c:formatCode>
                <c:ptCount val="3"/>
                <c:pt idx="0">
                  <c:v>0.97122881329527877</c:v>
                </c:pt>
                <c:pt idx="1">
                  <c:v>2.8492687178631931E-2</c:v>
                </c:pt>
                <c:pt idx="2">
                  <c:v>2.7849952608920365E-4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E11-46D4-AB56-2E259EDB46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15061288"/>
        <c:axId val="515061680"/>
      </c:barChart>
      <c:catAx>
        <c:axId val="5150612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150616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15061680"/>
        <c:scaling>
          <c:orientation val="minMax"/>
          <c:max val="1"/>
        </c:scaling>
        <c:delete val="0"/>
        <c:axPos val="l"/>
        <c:numFmt formatCode="0.0%" sourceLinked="1"/>
        <c:majorTickMark val="none"/>
        <c:minorTickMark val="none"/>
        <c:tickLblPos val="none"/>
        <c:spPr>
          <a:ln w="6350">
            <a:noFill/>
          </a:ln>
        </c:spPr>
        <c:crossAx val="51506128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343572890774019E-2"/>
          <c:y val="0.15972276381688036"/>
          <c:w val="0.97505004073314516"/>
          <c:h val="0.65625222524761706"/>
        </c:manualLayout>
      </c:layout>
      <c:barChart>
        <c:barDir val="col"/>
        <c:grouping val="clustered"/>
        <c:varyColors val="0"/>
        <c:ser>
          <c:idx val="1"/>
          <c:order val="0"/>
          <c:spPr>
            <a:solidFill>
              <a:srgbClr val="0066CC"/>
            </a:solidFill>
            <a:ln w="25400">
              <a:noFill/>
            </a:ln>
          </c:spPr>
          <c:invertIfNegative val="0"/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8.1928086706132081E-2"/>
                      <c:h val="0.1091181238504133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0-3DAF-40AE-87C4-9C2F7C1BB951}"/>
                </c:ext>
              </c:extLst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8.1928086706132081E-2"/>
                      <c:h val="9.756921163063365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3DAF-40AE-87C4-9C2F7C1BB951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'RLTV (2)'!$A$10:$A$12</c:f>
              <c:strCache>
                <c:ptCount val="3"/>
                <c:pt idx="0">
                  <c:v>Investment-grade</c:v>
                </c:pt>
                <c:pt idx="1">
                  <c:v>Crossover</c:v>
                </c:pt>
                <c:pt idx="2">
                  <c:v>High-yield</c:v>
                </c:pt>
              </c:strCache>
            </c:strRef>
          </c:cat>
          <c:val>
            <c:numRef>
              <c:f>'RLTV (2)'!$F$10:$F$12</c:f>
              <c:numCache>
                <c:formatCode>0.00</c:formatCode>
                <c:ptCount val="3"/>
                <c:pt idx="0">
                  <c:v>0.26819999999999999</c:v>
                </c:pt>
                <c:pt idx="1">
                  <c:v>0.65680000000000005</c:v>
                </c:pt>
                <c:pt idx="2">
                  <c:v>2.5567000000000002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6FB-45D7-8A84-BEDE998329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15062072"/>
        <c:axId val="604431824"/>
      </c:barChart>
      <c:lineChart>
        <c:grouping val="standard"/>
        <c:varyColors val="0"/>
        <c:ser>
          <c:idx val="0"/>
          <c:order val="1"/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val>
            <c:numRef>
              <c:f>'RLTV (2)'!$P$10:$P$12</c:f>
              <c:numCache>
                <c:formatCode>0.00</c:formatCode>
                <c:ptCount val="3"/>
                <c:pt idx="0">
                  <c:v>0.28129999999999999</c:v>
                </c:pt>
                <c:pt idx="1">
                  <c:v>0.28129999999999999</c:v>
                </c:pt>
                <c:pt idx="2">
                  <c:v>0.28129999999999999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6FB-45D7-8A84-BEDE998329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4433784"/>
        <c:axId val="604432608"/>
      </c:lineChart>
      <c:catAx>
        <c:axId val="5150620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0443182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604431824"/>
        <c:scaling>
          <c:orientation val="minMax"/>
        </c:scaling>
        <c:delete val="1"/>
        <c:axPos val="l"/>
        <c:numFmt formatCode="0.00" sourceLinked="1"/>
        <c:majorTickMark val="out"/>
        <c:minorTickMark val="none"/>
        <c:tickLblPos val="nextTo"/>
        <c:crossAx val="515062072"/>
        <c:crosses val="autoZero"/>
        <c:crossBetween val="between"/>
      </c:valAx>
      <c:catAx>
        <c:axId val="604433784"/>
        <c:scaling>
          <c:orientation val="minMax"/>
        </c:scaling>
        <c:delete val="1"/>
        <c:axPos val="b"/>
        <c:majorTickMark val="out"/>
        <c:minorTickMark val="none"/>
        <c:tickLblPos val="nextTo"/>
        <c:crossAx val="604432608"/>
        <c:crosses val="autoZero"/>
        <c:auto val="0"/>
        <c:lblAlgn val="ctr"/>
        <c:lblOffset val="100"/>
        <c:noMultiLvlLbl val="0"/>
      </c:catAx>
      <c:valAx>
        <c:axId val="604432608"/>
        <c:scaling>
          <c:orientation val="minMax"/>
        </c:scaling>
        <c:delete val="1"/>
        <c:axPos val="l"/>
        <c:numFmt formatCode="0.00" sourceLinked="1"/>
        <c:majorTickMark val="out"/>
        <c:minorTickMark val="none"/>
        <c:tickLblPos val="nextTo"/>
        <c:crossAx val="60443378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2500032697490665E-2"/>
          <c:y val="0.22377660582489795"/>
          <c:w val="0.97678826936105634"/>
          <c:h val="0.5769240618923150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66CC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RCoup!$P$10:$P$19</c:f>
              <c:strCache>
                <c:ptCount val="10"/>
                <c:pt idx="0">
                  <c:v>3.0%</c:v>
                </c:pt>
                <c:pt idx="1">
                  <c:v>3.5%</c:v>
                </c:pt>
                <c:pt idx="2">
                  <c:v>4.0%</c:v>
                </c:pt>
                <c:pt idx="3">
                  <c:v>4.5%</c:v>
                </c:pt>
                <c:pt idx="4">
                  <c:v>5.0%</c:v>
                </c:pt>
                <c:pt idx="5">
                  <c:v>5.5%</c:v>
                </c:pt>
                <c:pt idx="6">
                  <c:v>6.0%</c:v>
                </c:pt>
                <c:pt idx="7">
                  <c:v>6.5%</c:v>
                </c:pt>
                <c:pt idx="8">
                  <c:v>7.0%</c:v>
                </c:pt>
                <c:pt idx="9">
                  <c:v>&gt;7.0%</c:v>
                </c:pt>
              </c:strCache>
            </c:strRef>
          </c:cat>
          <c:val>
            <c:numRef>
              <c:f>RCoup!$M$10:$M$19</c:f>
              <c:numCache>
                <c:formatCode>0.0%</c:formatCode>
                <c:ptCount val="10"/>
                <c:pt idx="0">
                  <c:v>0.10142036348417152</c:v>
                </c:pt>
                <c:pt idx="1">
                  <c:v>0.17412076083533726</c:v>
                </c:pt>
                <c:pt idx="2">
                  <c:v>0.29835370520989912</c:v>
                </c:pt>
                <c:pt idx="3">
                  <c:v>0.27187843613518736</c:v>
                </c:pt>
                <c:pt idx="4">
                  <c:v>0.10005981719593064</c:v>
                </c:pt>
                <c:pt idx="5">
                  <c:v>2.1575414378440433E-2</c:v>
                </c:pt>
                <c:pt idx="6">
                  <c:v>1.4834915387611718E-2</c:v>
                </c:pt>
                <c:pt idx="7">
                  <c:v>9.5756286190994151E-3</c:v>
                </c:pt>
                <c:pt idx="8">
                  <c:v>3.0810164364735554E-3</c:v>
                </c:pt>
                <c:pt idx="9">
                  <c:v>5.0999423178489335E-3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C63-40CA-B370-90CBB164D2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04432216"/>
        <c:axId val="604430256"/>
      </c:barChart>
      <c:catAx>
        <c:axId val="6044322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044302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04430256"/>
        <c:scaling>
          <c:orientation val="minMax"/>
          <c:max val="0.4"/>
        </c:scaling>
        <c:delete val="0"/>
        <c:axPos val="l"/>
        <c:numFmt formatCode="0.0%" sourceLinked="1"/>
        <c:majorTickMark val="none"/>
        <c:minorTickMark val="none"/>
        <c:tickLblPos val="none"/>
        <c:spPr>
          <a:ln w="6350">
            <a:noFill/>
          </a:ln>
        </c:spPr>
        <c:crossAx val="604432216"/>
        <c:crosses val="autoZero"/>
        <c:crossBetween val="between"/>
        <c:majorUnit val="0.05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3645250147055745E-2"/>
          <c:y val="0.1619718309859155"/>
          <c:w val="0.97466072478969612"/>
          <c:h val="0.65140845070422537"/>
        </c:manualLayout>
      </c:layout>
      <c:barChart>
        <c:barDir val="col"/>
        <c:grouping val="clustered"/>
        <c:varyColors val="0"/>
        <c:ser>
          <c:idx val="1"/>
          <c:order val="0"/>
          <c:spPr>
            <a:solidFill>
              <a:srgbClr val="0066CC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RCoup!$P$10:$P$19</c:f>
              <c:strCache>
                <c:ptCount val="10"/>
                <c:pt idx="0">
                  <c:v>3.0%</c:v>
                </c:pt>
                <c:pt idx="1">
                  <c:v>3.5%</c:v>
                </c:pt>
                <c:pt idx="2">
                  <c:v>4.0%</c:v>
                </c:pt>
                <c:pt idx="3">
                  <c:v>4.5%</c:v>
                </c:pt>
                <c:pt idx="4">
                  <c:v>5.0%</c:v>
                </c:pt>
                <c:pt idx="5">
                  <c:v>5.5%</c:v>
                </c:pt>
                <c:pt idx="6">
                  <c:v>6.0%</c:v>
                </c:pt>
                <c:pt idx="7">
                  <c:v>6.5%</c:v>
                </c:pt>
                <c:pt idx="8">
                  <c:v>7.0%</c:v>
                </c:pt>
                <c:pt idx="9">
                  <c:v>&gt;7.0%</c:v>
                </c:pt>
              </c:strCache>
            </c:strRef>
          </c:cat>
          <c:val>
            <c:numRef>
              <c:f>RCoup!$F$10:$F$19</c:f>
              <c:numCache>
                <c:formatCode>0.00</c:formatCode>
                <c:ptCount val="10"/>
                <c:pt idx="0">
                  <c:v>0.51039999999999996</c:v>
                </c:pt>
                <c:pt idx="1">
                  <c:v>0.42159999999999997</c:v>
                </c:pt>
                <c:pt idx="2">
                  <c:v>9.7199999999999995E-2</c:v>
                </c:pt>
                <c:pt idx="3">
                  <c:v>0.2054</c:v>
                </c:pt>
                <c:pt idx="4">
                  <c:v>0.4466</c:v>
                </c:pt>
                <c:pt idx="5">
                  <c:v>0.5141</c:v>
                </c:pt>
                <c:pt idx="6">
                  <c:v>0.41649999999999998</c:v>
                </c:pt>
                <c:pt idx="7">
                  <c:v>0.47889999999999999</c:v>
                </c:pt>
                <c:pt idx="8">
                  <c:v>0.5766</c:v>
                </c:pt>
                <c:pt idx="9">
                  <c:v>0.77039999999999997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73B-46D0-AE74-4F79FDC5FC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04430648"/>
        <c:axId val="604431040"/>
      </c:barChart>
      <c:lineChart>
        <c:grouping val="standard"/>
        <c:varyColors val="0"/>
        <c:ser>
          <c:idx val="0"/>
          <c:order val="1"/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val>
            <c:numRef>
              <c:f>RCoup!$Q$10:$Q$19</c:f>
              <c:numCache>
                <c:formatCode>0.00</c:formatCode>
                <c:ptCount val="10"/>
                <c:pt idx="0">
                  <c:v>0.28129999999999999</c:v>
                </c:pt>
                <c:pt idx="1">
                  <c:v>0.28129999999999999</c:v>
                </c:pt>
                <c:pt idx="2">
                  <c:v>0.28129999999999999</c:v>
                </c:pt>
                <c:pt idx="3">
                  <c:v>0.28129999999999999</c:v>
                </c:pt>
                <c:pt idx="4">
                  <c:v>0.28129999999999999</c:v>
                </c:pt>
                <c:pt idx="5">
                  <c:v>0.28129999999999999</c:v>
                </c:pt>
                <c:pt idx="6">
                  <c:v>0.28129999999999999</c:v>
                </c:pt>
                <c:pt idx="7">
                  <c:v>0.28129999999999999</c:v>
                </c:pt>
                <c:pt idx="8">
                  <c:v>0.28129999999999999</c:v>
                </c:pt>
                <c:pt idx="9">
                  <c:v>0.28129999999999999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73B-46D0-AE74-4F79FDC5FC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4433392"/>
        <c:axId val="600423856"/>
      </c:lineChart>
      <c:catAx>
        <c:axId val="604430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0443104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604431040"/>
        <c:scaling>
          <c:orientation val="minMax"/>
        </c:scaling>
        <c:delete val="1"/>
        <c:axPos val="l"/>
        <c:numFmt formatCode="0.00" sourceLinked="1"/>
        <c:majorTickMark val="out"/>
        <c:minorTickMark val="none"/>
        <c:tickLblPos val="nextTo"/>
        <c:crossAx val="604430648"/>
        <c:crosses val="autoZero"/>
        <c:crossBetween val="between"/>
      </c:valAx>
      <c:catAx>
        <c:axId val="604433392"/>
        <c:scaling>
          <c:orientation val="minMax"/>
        </c:scaling>
        <c:delete val="1"/>
        <c:axPos val="b"/>
        <c:majorTickMark val="out"/>
        <c:minorTickMark val="none"/>
        <c:tickLblPos val="nextTo"/>
        <c:crossAx val="600423856"/>
        <c:crosses val="autoZero"/>
        <c:auto val="0"/>
        <c:lblAlgn val="ctr"/>
        <c:lblOffset val="100"/>
        <c:noMultiLvlLbl val="0"/>
      </c:catAx>
      <c:valAx>
        <c:axId val="600423856"/>
        <c:scaling>
          <c:orientation val="minMax"/>
        </c:scaling>
        <c:delete val="1"/>
        <c:axPos val="l"/>
        <c:numFmt formatCode="0.00" sourceLinked="1"/>
        <c:majorTickMark val="out"/>
        <c:minorTickMark val="none"/>
        <c:tickLblPos val="nextTo"/>
        <c:crossAx val="60443339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1144991459426933E-2"/>
          <c:y val="0.20979056796084181"/>
          <c:w val="0.91950111348458441"/>
          <c:h val="0.5874135902903571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66CC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5.3197733109837117E-3"/>
                  <c:y val="5.5214261230384469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7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C71-4532-9A64-90A8C6DAAA21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RTerm!$P$10:$P$20</c:f>
              <c:strCache>
                <c:ptCount val="11"/>
                <c:pt idx="0">
                  <c:v>2</c:v>
                </c:pt>
                <c:pt idx="1">
                  <c:v>4</c:v>
                </c:pt>
                <c:pt idx="2">
                  <c:v>6</c:v>
                </c:pt>
                <c:pt idx="3">
                  <c:v>8</c:v>
                </c:pt>
                <c:pt idx="4">
                  <c:v>10</c:v>
                </c:pt>
                <c:pt idx="5">
                  <c:v>12</c:v>
                </c:pt>
                <c:pt idx="6">
                  <c:v>14</c:v>
                </c:pt>
                <c:pt idx="7">
                  <c:v>16</c:v>
                </c:pt>
                <c:pt idx="8">
                  <c:v>18</c:v>
                </c:pt>
                <c:pt idx="9">
                  <c:v>20</c:v>
                </c:pt>
                <c:pt idx="10">
                  <c:v>&gt;20</c:v>
                </c:pt>
              </c:strCache>
            </c:strRef>
          </c:cat>
          <c:val>
            <c:numRef>
              <c:f>RTerm!$M$10:$M$20</c:f>
              <c:numCache>
                <c:formatCode>0.0%</c:formatCode>
                <c:ptCount val="11"/>
                <c:pt idx="0">
                  <c:v>0.12180846208403669</c:v>
                </c:pt>
                <c:pt idx="1">
                  <c:v>0.16930849303693546</c:v>
                </c:pt>
                <c:pt idx="2">
                  <c:v>0.19016909831591364</c:v>
                </c:pt>
                <c:pt idx="3">
                  <c:v>0.18616497888190284</c:v>
                </c:pt>
                <c:pt idx="4">
                  <c:v>0.14224805313426905</c:v>
                </c:pt>
                <c:pt idx="5">
                  <c:v>5.0814533214729667E-2</c:v>
                </c:pt>
                <c:pt idx="6">
                  <c:v>4.1381415757799085E-2</c:v>
                </c:pt>
                <c:pt idx="7">
                  <c:v>3.1641340088693286E-2</c:v>
                </c:pt>
                <c:pt idx="8">
                  <c:v>2.0916953278149877E-2</c:v>
                </c:pt>
                <c:pt idx="9">
                  <c:v>1.6595350470030801E-2</c:v>
                </c:pt>
                <c:pt idx="10">
                  <c:v>2.8951321737539594E-2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C71-4532-9A64-90A8C6DAAA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00423464"/>
        <c:axId val="600425424"/>
      </c:barChart>
      <c:catAx>
        <c:axId val="600423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004254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00425424"/>
        <c:scaling>
          <c:orientation val="minMax"/>
          <c:max val="0.25"/>
        </c:scaling>
        <c:delete val="0"/>
        <c:axPos val="l"/>
        <c:numFmt formatCode="0.0%" sourceLinked="1"/>
        <c:majorTickMark val="none"/>
        <c:minorTickMark val="none"/>
        <c:tickLblPos val="none"/>
        <c:spPr>
          <a:ln w="6350">
            <a:noFill/>
          </a:ln>
        </c:spPr>
        <c:crossAx val="600423464"/>
        <c:crosses val="autoZero"/>
        <c:crossBetween val="between"/>
        <c:majorUnit val="0.05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6893308821228828E-2"/>
          <c:y val="0.16319499781289948"/>
          <c:w val="0.92815797981828307"/>
          <c:h val="0.65277999125159791"/>
        </c:manualLayout>
      </c:layout>
      <c:barChart>
        <c:barDir val="col"/>
        <c:grouping val="clustered"/>
        <c:varyColors val="0"/>
        <c:ser>
          <c:idx val="1"/>
          <c:order val="0"/>
          <c:spPr>
            <a:solidFill>
              <a:srgbClr val="0066CC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RTerm!$P$10:$P$20</c:f>
              <c:strCache>
                <c:ptCount val="11"/>
                <c:pt idx="0">
                  <c:v>2</c:v>
                </c:pt>
                <c:pt idx="1">
                  <c:v>4</c:v>
                </c:pt>
                <c:pt idx="2">
                  <c:v>6</c:v>
                </c:pt>
                <c:pt idx="3">
                  <c:v>8</c:v>
                </c:pt>
                <c:pt idx="4">
                  <c:v>10</c:v>
                </c:pt>
                <c:pt idx="5">
                  <c:v>12</c:v>
                </c:pt>
                <c:pt idx="6">
                  <c:v>14</c:v>
                </c:pt>
                <c:pt idx="7">
                  <c:v>16</c:v>
                </c:pt>
                <c:pt idx="8">
                  <c:v>18</c:v>
                </c:pt>
                <c:pt idx="9">
                  <c:v>20</c:v>
                </c:pt>
                <c:pt idx="10">
                  <c:v>&gt;20</c:v>
                </c:pt>
              </c:strCache>
            </c:strRef>
          </c:cat>
          <c:val>
            <c:numRef>
              <c:f>RTerm!$F$10:$F$20</c:f>
              <c:numCache>
                <c:formatCode>0.00</c:formatCode>
                <c:ptCount val="11"/>
                <c:pt idx="0">
                  <c:v>0.22500000000000001</c:v>
                </c:pt>
                <c:pt idx="1">
                  <c:v>-0.31190000000000001</c:v>
                </c:pt>
                <c:pt idx="2">
                  <c:v>-0.3276</c:v>
                </c:pt>
                <c:pt idx="3">
                  <c:v>0.33389999999999997</c:v>
                </c:pt>
                <c:pt idx="4">
                  <c:v>0.67910000000000004</c:v>
                </c:pt>
                <c:pt idx="5">
                  <c:v>0.86350000000000005</c:v>
                </c:pt>
                <c:pt idx="6">
                  <c:v>1.0484</c:v>
                </c:pt>
                <c:pt idx="7">
                  <c:v>1.1476</c:v>
                </c:pt>
                <c:pt idx="8">
                  <c:v>0.9889</c:v>
                </c:pt>
                <c:pt idx="9">
                  <c:v>1.2067000000000001</c:v>
                </c:pt>
                <c:pt idx="10">
                  <c:v>1.5883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57C-4743-8FB0-745CBBD356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00426208"/>
        <c:axId val="600426600"/>
      </c:barChart>
      <c:lineChart>
        <c:grouping val="standard"/>
        <c:varyColors val="0"/>
        <c:ser>
          <c:idx val="0"/>
          <c:order val="1"/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val>
            <c:numRef>
              <c:f>RTerm!$Q$10:$Q$20</c:f>
              <c:numCache>
                <c:formatCode>0.00</c:formatCode>
                <c:ptCount val="11"/>
                <c:pt idx="0">
                  <c:v>0.28129999999999999</c:v>
                </c:pt>
                <c:pt idx="1">
                  <c:v>0.28129999999999999</c:v>
                </c:pt>
                <c:pt idx="2">
                  <c:v>0.28129999999999999</c:v>
                </c:pt>
                <c:pt idx="3">
                  <c:v>0.28129999999999999</c:v>
                </c:pt>
                <c:pt idx="4">
                  <c:v>0.28129999999999999</c:v>
                </c:pt>
                <c:pt idx="5">
                  <c:v>0.28129999999999999</c:v>
                </c:pt>
                <c:pt idx="6">
                  <c:v>0.28129999999999999</c:v>
                </c:pt>
                <c:pt idx="7">
                  <c:v>0.28129999999999999</c:v>
                </c:pt>
                <c:pt idx="8">
                  <c:v>0.28129999999999999</c:v>
                </c:pt>
                <c:pt idx="9">
                  <c:v>0.28129999999999999</c:v>
                </c:pt>
                <c:pt idx="10">
                  <c:v>0.28129999999999999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57C-4743-8FB0-745CBBD356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0423072"/>
        <c:axId val="600424248"/>
      </c:lineChart>
      <c:catAx>
        <c:axId val="6004262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0042660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600426600"/>
        <c:scaling>
          <c:orientation val="minMax"/>
        </c:scaling>
        <c:delete val="1"/>
        <c:axPos val="l"/>
        <c:numFmt formatCode="0.00" sourceLinked="1"/>
        <c:majorTickMark val="out"/>
        <c:minorTickMark val="none"/>
        <c:tickLblPos val="nextTo"/>
        <c:crossAx val="600426208"/>
        <c:crosses val="autoZero"/>
        <c:crossBetween val="between"/>
      </c:valAx>
      <c:catAx>
        <c:axId val="600423072"/>
        <c:scaling>
          <c:orientation val="minMax"/>
        </c:scaling>
        <c:delete val="1"/>
        <c:axPos val="b"/>
        <c:majorTickMark val="out"/>
        <c:minorTickMark val="none"/>
        <c:tickLblPos val="nextTo"/>
        <c:crossAx val="600424248"/>
        <c:crosses val="autoZero"/>
        <c:auto val="0"/>
        <c:lblAlgn val="ctr"/>
        <c:lblOffset val="100"/>
        <c:noMultiLvlLbl val="0"/>
      </c:catAx>
      <c:valAx>
        <c:axId val="600424248"/>
        <c:scaling>
          <c:orientation val="minMax"/>
        </c:scaling>
        <c:delete val="1"/>
        <c:axPos val="l"/>
        <c:numFmt formatCode="0.00" sourceLinked="1"/>
        <c:majorTickMark val="out"/>
        <c:minorTickMark val="none"/>
        <c:tickLblPos val="nextTo"/>
        <c:crossAx val="60042307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7702024441270084E-2"/>
          <c:y val="0.21328707742685585"/>
          <c:w val="0.92639260055692185"/>
          <c:h val="0.60839264708644125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66CC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RDur!$P$10:$P$20</c:f>
              <c:strCache>
                <c:ptCount val="1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&gt;10</c:v>
                </c:pt>
              </c:strCache>
            </c:strRef>
          </c:cat>
          <c:val>
            <c:numRef>
              <c:f>RDur!$M$10:$M$20</c:f>
              <c:numCache>
                <c:formatCode>0.0%</c:formatCode>
                <c:ptCount val="11"/>
                <c:pt idx="0">
                  <c:v>4.8133170476812107E-2</c:v>
                </c:pt>
                <c:pt idx="1">
                  <c:v>7.8973418914526597E-2</c:v>
                </c:pt>
                <c:pt idx="2">
                  <c:v>9.684332001418787E-2</c:v>
                </c:pt>
                <c:pt idx="3">
                  <c:v>0.11841671330634304</c:v>
                </c:pt>
                <c:pt idx="4">
                  <c:v>0.13490993342636826</c:v>
                </c:pt>
                <c:pt idx="5">
                  <c:v>0.13357343099094873</c:v>
                </c:pt>
                <c:pt idx="6">
                  <c:v>0.11644911455762202</c:v>
                </c:pt>
                <c:pt idx="7">
                  <c:v>0.10371491991525854</c:v>
                </c:pt>
                <c:pt idx="8">
                  <c:v>7.5806448286638448E-2</c:v>
                </c:pt>
                <c:pt idx="9">
                  <c:v>3.6902133873420916E-2</c:v>
                </c:pt>
                <c:pt idx="10">
                  <c:v>5.6277396237873437E-2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C92-4A52-9776-90A7537C88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84026960"/>
        <c:axId val="384027352"/>
      </c:barChart>
      <c:catAx>
        <c:axId val="384026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840273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84027352"/>
        <c:scaling>
          <c:orientation val="minMax"/>
          <c:max val="0.25"/>
        </c:scaling>
        <c:delete val="0"/>
        <c:axPos val="l"/>
        <c:numFmt formatCode="0.0%" sourceLinked="1"/>
        <c:majorTickMark val="none"/>
        <c:minorTickMark val="none"/>
        <c:tickLblPos val="none"/>
        <c:spPr>
          <a:ln w="6350">
            <a:noFill/>
          </a:ln>
        </c:spPr>
        <c:crossAx val="384026960"/>
        <c:crosses val="autoZero"/>
        <c:crossBetween val="between"/>
        <c:majorUnit val="0.05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6893308821228828E-2"/>
          <c:y val="0.20448425065811371"/>
          <c:w val="0.92815797981828307"/>
          <c:h val="0.61020248992563286"/>
        </c:manualLayout>
      </c:layout>
      <c:barChart>
        <c:barDir val="col"/>
        <c:grouping val="clustered"/>
        <c:varyColors val="0"/>
        <c:ser>
          <c:idx val="1"/>
          <c:order val="0"/>
          <c:spPr>
            <a:solidFill>
              <a:srgbClr val="0066CC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RDur!$P$10:$P$20</c:f>
              <c:strCache>
                <c:ptCount val="1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&gt;10</c:v>
                </c:pt>
              </c:strCache>
            </c:strRef>
          </c:cat>
          <c:val>
            <c:numRef>
              <c:f>RDur!$F$10:$F$20</c:f>
              <c:numCache>
                <c:formatCode>0.00</c:formatCode>
                <c:ptCount val="11"/>
                <c:pt idx="0">
                  <c:v>0.40949999999999998</c:v>
                </c:pt>
                <c:pt idx="1">
                  <c:v>0.09</c:v>
                </c:pt>
                <c:pt idx="2">
                  <c:v>-0.24030000000000001</c:v>
                </c:pt>
                <c:pt idx="3">
                  <c:v>-0.3266</c:v>
                </c:pt>
                <c:pt idx="4">
                  <c:v>-0.26690000000000003</c:v>
                </c:pt>
                <c:pt idx="5">
                  <c:v>0.1734</c:v>
                </c:pt>
                <c:pt idx="6">
                  <c:v>0.4622</c:v>
                </c:pt>
                <c:pt idx="7">
                  <c:v>0.72330000000000005</c:v>
                </c:pt>
                <c:pt idx="8">
                  <c:v>0.97150000000000003</c:v>
                </c:pt>
                <c:pt idx="9">
                  <c:v>1.1674</c:v>
                </c:pt>
                <c:pt idx="10">
                  <c:v>1.5941000000000001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E67-4E8A-B283-F30A317680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84025784"/>
        <c:axId val="384028136"/>
      </c:barChart>
      <c:lineChart>
        <c:grouping val="standard"/>
        <c:varyColors val="0"/>
        <c:ser>
          <c:idx val="0"/>
          <c:order val="1"/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val>
            <c:numRef>
              <c:f>RDur!$Q$10:$Q$20</c:f>
              <c:numCache>
                <c:formatCode>0.00</c:formatCode>
                <c:ptCount val="11"/>
                <c:pt idx="0">
                  <c:v>0.28129999999999999</c:v>
                </c:pt>
                <c:pt idx="1">
                  <c:v>0.28129999999999999</c:v>
                </c:pt>
                <c:pt idx="2">
                  <c:v>0.28129999999999999</c:v>
                </c:pt>
                <c:pt idx="3">
                  <c:v>0.28129999999999999</c:v>
                </c:pt>
                <c:pt idx="4">
                  <c:v>0.28129999999999999</c:v>
                </c:pt>
                <c:pt idx="5">
                  <c:v>0.28129999999999999</c:v>
                </c:pt>
                <c:pt idx="6">
                  <c:v>0.28129999999999999</c:v>
                </c:pt>
                <c:pt idx="7">
                  <c:v>0.28129999999999999</c:v>
                </c:pt>
                <c:pt idx="8">
                  <c:v>0.28129999999999999</c:v>
                </c:pt>
                <c:pt idx="9">
                  <c:v>0.28129999999999999</c:v>
                </c:pt>
                <c:pt idx="10">
                  <c:v>0.28129999999999999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E67-4E8A-B283-F30A317680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4027744"/>
        <c:axId val="384026176"/>
      </c:lineChart>
      <c:catAx>
        <c:axId val="3840257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8402813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84028136"/>
        <c:scaling>
          <c:orientation val="minMax"/>
        </c:scaling>
        <c:delete val="1"/>
        <c:axPos val="l"/>
        <c:numFmt formatCode="0.00" sourceLinked="1"/>
        <c:majorTickMark val="out"/>
        <c:minorTickMark val="none"/>
        <c:tickLblPos val="nextTo"/>
        <c:crossAx val="384025784"/>
        <c:crosses val="autoZero"/>
        <c:crossBetween val="between"/>
      </c:valAx>
      <c:catAx>
        <c:axId val="384027744"/>
        <c:scaling>
          <c:orientation val="minMax"/>
        </c:scaling>
        <c:delete val="1"/>
        <c:axPos val="b"/>
        <c:majorTickMark val="out"/>
        <c:minorTickMark val="none"/>
        <c:tickLblPos val="nextTo"/>
        <c:crossAx val="384026176"/>
        <c:crosses val="autoZero"/>
        <c:auto val="0"/>
        <c:lblAlgn val="ctr"/>
        <c:lblOffset val="100"/>
        <c:noMultiLvlLbl val="0"/>
      </c:catAx>
      <c:valAx>
        <c:axId val="384026176"/>
        <c:scaling>
          <c:orientation val="minMax"/>
        </c:scaling>
        <c:delete val="1"/>
        <c:axPos val="l"/>
        <c:numFmt formatCode="0.00" sourceLinked="1"/>
        <c:majorTickMark val="out"/>
        <c:minorTickMark val="none"/>
        <c:tickLblPos val="nextTo"/>
        <c:crossAx val="38402774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1144991459426933E-2"/>
          <c:y val="0.20979056796084181"/>
          <c:w val="0.91950111348458441"/>
          <c:h val="0.5244764199021045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66CC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1.1583184070019292E-2"/>
                  <c:y val="-5.1891482532085975E-3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7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CEF-42C9-A292-5369348D6C51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RVinYr!$A$10:$A$22</c:f>
              <c:strCache>
                <c:ptCount val="13"/>
                <c:pt idx="0">
                  <c:v>Before 2007</c:v>
                </c:pt>
                <c:pt idx="1">
                  <c:v>2007 to 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  <c:pt idx="12">
                  <c:v>2021</c:v>
                </c:pt>
              </c:strCache>
            </c:strRef>
          </c:cat>
          <c:val>
            <c:numRef>
              <c:f>RVinYr!$M$10:$M$22</c:f>
              <c:numCache>
                <c:formatCode>0.0%</c:formatCode>
                <c:ptCount val="13"/>
                <c:pt idx="0">
                  <c:v>2.0007227265753141E-2</c:v>
                </c:pt>
                <c:pt idx="1">
                  <c:v>7.7682329624789844E-3</c:v>
                </c:pt>
                <c:pt idx="2">
                  <c:v>1.2084634898975983E-2</c:v>
                </c:pt>
                <c:pt idx="3">
                  <c:v>3.4875441144305311E-2</c:v>
                </c:pt>
                <c:pt idx="4">
                  <c:v>6.1275993505710613E-2</c:v>
                </c:pt>
                <c:pt idx="5">
                  <c:v>6.8944491529489768E-2</c:v>
                </c:pt>
                <c:pt idx="6">
                  <c:v>0.10266736832592686</c:v>
                </c:pt>
                <c:pt idx="7">
                  <c:v>0.10691323703462985</c:v>
                </c:pt>
                <c:pt idx="8">
                  <c:v>0.10956381541791779</c:v>
                </c:pt>
                <c:pt idx="9">
                  <c:v>0.14052084886270114</c:v>
                </c:pt>
                <c:pt idx="10">
                  <c:v>0.12706832324776107</c:v>
                </c:pt>
                <c:pt idx="11">
                  <c:v>8.984654036392517E-2</c:v>
                </c:pt>
                <c:pt idx="12">
                  <c:v>0.11846384544042429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CEF-42C9-A292-5369348D6C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84028920"/>
        <c:axId val="384029312"/>
      </c:barChart>
      <c:catAx>
        <c:axId val="3840289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84029312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384029312"/>
        <c:scaling>
          <c:orientation val="minMax"/>
          <c:max val="0.25"/>
        </c:scaling>
        <c:delete val="0"/>
        <c:axPos val="l"/>
        <c:numFmt formatCode="0.0%" sourceLinked="1"/>
        <c:majorTickMark val="none"/>
        <c:minorTickMark val="none"/>
        <c:tickLblPos val="none"/>
        <c:spPr>
          <a:ln w="6350">
            <a:noFill/>
          </a:ln>
        </c:spPr>
        <c:crossAx val="384028920"/>
        <c:crosses val="autoZero"/>
        <c:crossBetween val="between"/>
        <c:majorUnit val="0.05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3592271670979041E-2"/>
          <c:y val="0.20524888462789698"/>
          <c:w val="0.95145901696853286"/>
          <c:h val="0.54212052506995323"/>
        </c:manualLayout>
      </c:layout>
      <c:barChart>
        <c:barDir val="col"/>
        <c:grouping val="clustered"/>
        <c:varyColors val="0"/>
        <c:ser>
          <c:idx val="1"/>
          <c:order val="0"/>
          <c:spPr>
            <a:solidFill>
              <a:srgbClr val="0066CC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RVinYr!$A$10:$A$22</c:f>
              <c:strCache>
                <c:ptCount val="13"/>
                <c:pt idx="0">
                  <c:v>Before 2007</c:v>
                </c:pt>
                <c:pt idx="1">
                  <c:v>2007 to 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  <c:pt idx="12">
                  <c:v>2021</c:v>
                </c:pt>
              </c:strCache>
            </c:strRef>
          </c:cat>
          <c:val>
            <c:numRef>
              <c:f>RVinYr!$F$10:$F$22</c:f>
              <c:numCache>
                <c:formatCode>0.00</c:formatCode>
                <c:ptCount val="13"/>
                <c:pt idx="0">
                  <c:v>0.39369999999999999</c:v>
                </c:pt>
                <c:pt idx="1">
                  <c:v>0.67620000000000002</c:v>
                </c:pt>
                <c:pt idx="2">
                  <c:v>0.20369999999999999</c:v>
                </c:pt>
                <c:pt idx="3">
                  <c:v>0.2301</c:v>
                </c:pt>
                <c:pt idx="4">
                  <c:v>0.23019999999999999</c:v>
                </c:pt>
                <c:pt idx="5">
                  <c:v>2.87E-2</c:v>
                </c:pt>
                <c:pt idx="6">
                  <c:v>-4.5999999999999999E-3</c:v>
                </c:pt>
                <c:pt idx="7">
                  <c:v>4.6899999999999997E-2</c:v>
                </c:pt>
                <c:pt idx="8">
                  <c:v>-1.9099999999999999E-2</c:v>
                </c:pt>
                <c:pt idx="9">
                  <c:v>0.32090000000000002</c:v>
                </c:pt>
                <c:pt idx="10">
                  <c:v>0.51459999999999995</c:v>
                </c:pt>
                <c:pt idx="11">
                  <c:v>0.54110000000000003</c:v>
                </c:pt>
                <c:pt idx="12">
                  <c:v>0.75329999999999997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338-497A-8AC2-EDD2ACEBF9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1544928"/>
        <c:axId val="521545712"/>
      </c:barChart>
      <c:lineChart>
        <c:grouping val="standard"/>
        <c:varyColors val="0"/>
        <c:ser>
          <c:idx val="0"/>
          <c:order val="1"/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Ref>
              <c:f>RVinYr!$A$10:$A$22</c:f>
              <c:strCache>
                <c:ptCount val="13"/>
                <c:pt idx="0">
                  <c:v>Before 2007</c:v>
                </c:pt>
                <c:pt idx="1">
                  <c:v>2007 to 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  <c:pt idx="12">
                  <c:v>2021</c:v>
                </c:pt>
              </c:strCache>
            </c:strRef>
          </c:cat>
          <c:val>
            <c:numRef>
              <c:f>RVinYr!$Q$10:$Q$22</c:f>
              <c:numCache>
                <c:formatCode>0.00</c:formatCode>
                <c:ptCount val="13"/>
                <c:pt idx="0">
                  <c:v>0.28129999999999999</c:v>
                </c:pt>
                <c:pt idx="1">
                  <c:v>0.28129999999999999</c:v>
                </c:pt>
                <c:pt idx="2">
                  <c:v>0.28129999999999999</c:v>
                </c:pt>
                <c:pt idx="3">
                  <c:v>0.28129999999999999</c:v>
                </c:pt>
                <c:pt idx="4">
                  <c:v>0.28129999999999999</c:v>
                </c:pt>
                <c:pt idx="5">
                  <c:v>0.28129999999999999</c:v>
                </c:pt>
                <c:pt idx="6">
                  <c:v>0.28129999999999999</c:v>
                </c:pt>
                <c:pt idx="7">
                  <c:v>0.28129999999999999</c:v>
                </c:pt>
                <c:pt idx="8">
                  <c:v>0.28129999999999999</c:v>
                </c:pt>
                <c:pt idx="9">
                  <c:v>0.28129999999999999</c:v>
                </c:pt>
                <c:pt idx="10">
                  <c:v>0.28129999999999999</c:v>
                </c:pt>
                <c:pt idx="11">
                  <c:v>0.28129999999999999</c:v>
                </c:pt>
                <c:pt idx="12">
                  <c:v>0.28129999999999999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338-497A-8AC2-EDD2ACEBF9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1545320"/>
        <c:axId val="521542184"/>
      </c:lineChart>
      <c:catAx>
        <c:axId val="5215449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21545712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521545712"/>
        <c:scaling>
          <c:orientation val="minMax"/>
        </c:scaling>
        <c:delete val="1"/>
        <c:axPos val="l"/>
        <c:numFmt formatCode="0.00" sourceLinked="1"/>
        <c:majorTickMark val="out"/>
        <c:minorTickMark val="none"/>
        <c:tickLblPos val="nextTo"/>
        <c:crossAx val="521544928"/>
        <c:crosses val="autoZero"/>
        <c:crossBetween val="between"/>
      </c:valAx>
      <c:catAx>
        <c:axId val="52154532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1542184"/>
        <c:crosses val="autoZero"/>
        <c:auto val="0"/>
        <c:lblAlgn val="ctr"/>
        <c:lblOffset val="100"/>
        <c:noMultiLvlLbl val="0"/>
      </c:catAx>
      <c:valAx>
        <c:axId val="521542184"/>
        <c:scaling>
          <c:orientation val="minMax"/>
        </c:scaling>
        <c:delete val="1"/>
        <c:axPos val="l"/>
        <c:numFmt formatCode="0.00" sourceLinked="1"/>
        <c:majorTickMark val="out"/>
        <c:minorTickMark val="none"/>
        <c:tickLblPos val="nextTo"/>
        <c:crossAx val="52154532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23</xdr:row>
      <xdr:rowOff>152400</xdr:rowOff>
    </xdr:from>
    <xdr:to>
      <xdr:col>7</xdr:col>
      <xdr:colOff>594360</xdr:colOff>
      <xdr:row>43</xdr:row>
      <xdr:rowOff>145676</xdr:rowOff>
    </xdr:to>
    <xdr:graphicFrame macro="">
      <xdr:nvGraphicFramePr>
        <xdr:cNvPr id="22533" name="Chart 3">
          <a:extLst>
            <a:ext uri="{FF2B5EF4-FFF2-40B4-BE49-F238E27FC236}">
              <a16:creationId xmlns:a16="http://schemas.microsoft.com/office/drawing/2014/main" id="{00000000-0008-0000-0000-0000055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0</xdr:colOff>
      <xdr:row>23</xdr:row>
      <xdr:rowOff>156882</xdr:rowOff>
    </xdr:from>
    <xdr:to>
      <xdr:col>16</xdr:col>
      <xdr:colOff>449580</xdr:colOff>
      <xdr:row>44</xdr:row>
      <xdr:rowOff>11205</xdr:rowOff>
    </xdr:to>
    <xdr:graphicFrame macro="">
      <xdr:nvGraphicFramePr>
        <xdr:cNvPr id="22534" name="Chart 4">
          <a:extLst>
            <a:ext uri="{FF2B5EF4-FFF2-40B4-BE49-F238E27FC236}">
              <a16:creationId xmlns:a16="http://schemas.microsoft.com/office/drawing/2014/main" id="{00000000-0008-0000-0000-0000065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0.01036</cdr:x>
      <cdr:y>0.07211</cdr:y>
    </cdr:from>
    <cdr:to>
      <cdr:x>0.39056</cdr:x>
      <cdr:y>0.19365</cdr:y>
    </cdr:to>
    <cdr:sp macro="" textlink="">
      <cdr:nvSpPr>
        <cdr:cNvPr id="67586" name="Text Box 2">
          <a:extLst xmlns:a="http://schemas.openxmlformats.org/drawingml/2006/main">
            <a:ext uri="{FF2B5EF4-FFF2-40B4-BE49-F238E27FC236}">
              <a16:creationId xmlns:a16="http://schemas.microsoft.com/office/drawing/2014/main" id="{721531D7-7272-4D05-9DA7-7B81298C841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155716"/>
          <a:ext cx="1958504" cy="2667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2860" rIns="0" bIns="22860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875" b="0" i="0" u="none" strike="noStrike" baseline="0">
              <a:solidFill>
                <a:srgbClr val="000000"/>
              </a:solidFill>
              <a:latin typeface="Arial"/>
              <a:cs typeface="Arial"/>
            </a:rPr>
            <a:t>Last 12 months; in percent</a:t>
          </a:r>
        </a:p>
      </cdr:txBody>
    </cdr:sp>
  </cdr:relSizeAnchor>
  <cdr:relSizeAnchor xmlns:cdr="http://schemas.openxmlformats.org/drawingml/2006/chartDrawing">
    <cdr:from>
      <cdr:x>0.01036</cdr:x>
      <cdr:y>0.02431</cdr:y>
    </cdr:from>
    <cdr:to>
      <cdr:x>0.33279</cdr:x>
      <cdr:y>0.14941</cdr:y>
    </cdr:to>
    <cdr:sp macro="" textlink="">
      <cdr:nvSpPr>
        <cdr:cNvPr id="67587" name="Text Box 3">
          <a:extLst xmlns:a="http://schemas.openxmlformats.org/drawingml/2006/main">
            <a:ext uri="{FF2B5EF4-FFF2-40B4-BE49-F238E27FC236}">
              <a16:creationId xmlns:a16="http://schemas.microsoft.com/office/drawing/2014/main" id="{B17C94E1-2CF0-45AD-8B02-742B1B05108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1660882" cy="27455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7432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875" b="1" i="0" u="none" strike="noStrike" baseline="0">
              <a:solidFill>
                <a:srgbClr val="000000"/>
              </a:solidFill>
              <a:latin typeface="Arial"/>
              <a:cs typeface="Arial"/>
            </a:rPr>
            <a:t>Total Return by Sector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0.01217</cdr:x>
      <cdr:y>0.07417</cdr:y>
    </cdr:from>
    <cdr:to>
      <cdr:x>0.30267</cdr:x>
      <cdr:y>0.19662</cdr:y>
    </cdr:to>
    <cdr:sp macro="" textlink="">
      <cdr:nvSpPr>
        <cdr:cNvPr id="95233" name="Text Box 1">
          <a:extLst xmlns:a="http://schemas.openxmlformats.org/drawingml/2006/main">
            <a:ext uri="{FF2B5EF4-FFF2-40B4-BE49-F238E27FC236}">
              <a16:creationId xmlns:a16="http://schemas.microsoft.com/office/drawing/2014/main" id="{7B17D928-9345-45CB-8832-8AC356E245E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159095"/>
          <a:ext cx="1272828" cy="26685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2860" rIns="0" bIns="22860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Last 12 months</a:t>
          </a:r>
        </a:p>
      </cdr:txBody>
    </cdr:sp>
  </cdr:relSizeAnchor>
  <cdr:relSizeAnchor xmlns:cdr="http://schemas.openxmlformats.org/drawingml/2006/chartDrawing">
    <cdr:from>
      <cdr:x>0.01217</cdr:x>
      <cdr:y>0.02448</cdr:y>
    </cdr:from>
    <cdr:to>
      <cdr:x>0.39121</cdr:x>
      <cdr:y>0.15025</cdr:y>
    </cdr:to>
    <cdr:sp macro="" textlink="">
      <cdr:nvSpPr>
        <cdr:cNvPr id="95234" name="Text Box 2">
          <a:extLst xmlns:a="http://schemas.openxmlformats.org/drawingml/2006/main">
            <a:ext uri="{FF2B5EF4-FFF2-40B4-BE49-F238E27FC236}">
              <a16:creationId xmlns:a16="http://schemas.microsoft.com/office/drawing/2014/main" id="{40C57335-F093-4AB3-A2C8-E5846BD519E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1660768" cy="27410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Credit Effect by Sector</a:t>
          </a: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23</xdr:row>
      <xdr:rowOff>7620</xdr:rowOff>
    </xdr:from>
    <xdr:to>
      <xdr:col>14</xdr:col>
      <xdr:colOff>0</xdr:colOff>
      <xdr:row>43</xdr:row>
      <xdr:rowOff>145676</xdr:rowOff>
    </xdr:to>
    <xdr:graphicFrame macro="">
      <xdr:nvGraphicFramePr>
        <xdr:cNvPr id="1028" name="Chart 2">
          <a:extLst>
            <a:ext uri="{FF2B5EF4-FFF2-40B4-BE49-F238E27FC236}">
              <a16:creationId xmlns:a16="http://schemas.microsoft.com/office/drawing/2014/main" id="{00000000-0008-0000-0100-000004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23</xdr:row>
      <xdr:rowOff>7620</xdr:rowOff>
    </xdr:from>
    <xdr:to>
      <xdr:col>5</xdr:col>
      <xdr:colOff>579120</xdr:colOff>
      <xdr:row>43</xdr:row>
      <xdr:rowOff>145676</xdr:rowOff>
    </xdr:to>
    <xdr:graphicFrame macro="">
      <xdr:nvGraphicFramePr>
        <xdr:cNvPr id="1029" name="Chart 3">
          <a:extLst>
            <a:ext uri="{FF2B5EF4-FFF2-40B4-BE49-F238E27FC236}">
              <a16:creationId xmlns:a16="http://schemas.microsoft.com/office/drawing/2014/main" id="{00000000-0008-0000-0100-000005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0.01248</cdr:x>
      <cdr:y>0.0438</cdr:y>
    </cdr:from>
    <cdr:to>
      <cdr:x>0.41999</cdr:x>
      <cdr:y>0.12736</cdr:y>
    </cdr:to>
    <cdr:sp macro="" textlink="">
      <cdr:nvSpPr>
        <cdr:cNvPr id="4097" name="Text Box 1">
          <a:extLst xmlns:a="http://schemas.openxmlformats.org/drawingml/2006/main">
            <a:ext uri="{FF2B5EF4-FFF2-40B4-BE49-F238E27FC236}">
              <a16:creationId xmlns:a16="http://schemas.microsoft.com/office/drawing/2014/main" id="{A27627EF-3B64-44EC-8DAD-23991AC4930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3255" y="96642"/>
          <a:ext cx="1738938" cy="18440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wrap="none" lIns="18288" tIns="27432" rIns="0" bIns="27432" anchor="ctr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875" b="1" i="0" u="none" strike="noStrike" baseline="0">
              <a:solidFill>
                <a:srgbClr val="000000"/>
              </a:solidFill>
              <a:latin typeface="Arial"/>
              <a:cs typeface="Arial"/>
            </a:rPr>
            <a:t>Portfolio Composition by Sector</a:t>
          </a: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0.01362</cdr:x>
      <cdr:y>0.07227</cdr:y>
    </cdr:from>
    <cdr:to>
      <cdr:x>0.33852</cdr:x>
      <cdr:y>0.19471</cdr:y>
    </cdr:to>
    <cdr:sp macro="" textlink="">
      <cdr:nvSpPr>
        <cdr:cNvPr id="99329" name="Text Box 1">
          <a:extLst xmlns:a="http://schemas.openxmlformats.org/drawingml/2006/main">
            <a:ext uri="{FF2B5EF4-FFF2-40B4-BE49-F238E27FC236}">
              <a16:creationId xmlns:a16="http://schemas.microsoft.com/office/drawing/2014/main" id="{5C32D7DC-BF3B-42C3-B148-8B81425C0B5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154950"/>
          <a:ext cx="1272540" cy="26685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2860" rIns="0" bIns="22860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For the quarter; in percent</a:t>
          </a:r>
        </a:p>
      </cdr:txBody>
    </cdr:sp>
  </cdr:relSizeAnchor>
  <cdr:relSizeAnchor xmlns:cdr="http://schemas.openxmlformats.org/drawingml/2006/chartDrawing">
    <cdr:from>
      <cdr:x>0.01362</cdr:x>
      <cdr:y>0.02448</cdr:y>
    </cdr:from>
    <cdr:to>
      <cdr:x>0.43774</cdr:x>
      <cdr:y>0.15025</cdr:y>
    </cdr:to>
    <cdr:sp macro="" textlink="">
      <cdr:nvSpPr>
        <cdr:cNvPr id="99330" name="Text Box 2">
          <a:extLst xmlns:a="http://schemas.openxmlformats.org/drawingml/2006/main">
            <a:ext uri="{FF2B5EF4-FFF2-40B4-BE49-F238E27FC236}">
              <a16:creationId xmlns:a16="http://schemas.microsoft.com/office/drawing/2014/main" id="{7DE614D9-9230-41A0-9223-D150F910ACE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1661160" cy="27410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Total Return by Sector</a:t>
          </a: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23</xdr:row>
      <xdr:rowOff>3138</xdr:rowOff>
    </xdr:from>
    <xdr:to>
      <xdr:col>13</xdr:col>
      <xdr:colOff>592455</xdr:colOff>
      <xdr:row>44</xdr:row>
      <xdr:rowOff>44823</xdr:rowOff>
    </xdr:to>
    <xdr:graphicFrame macro="">
      <xdr:nvGraphicFramePr>
        <xdr:cNvPr id="2" name="Chart 1026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134471</xdr:colOff>
      <xdr:row>22</xdr:row>
      <xdr:rowOff>118783</xdr:rowOff>
    </xdr:from>
    <xdr:to>
      <xdr:col>6</xdr:col>
      <xdr:colOff>164951</xdr:colOff>
      <xdr:row>43</xdr:row>
      <xdr:rowOff>123266</xdr:rowOff>
    </xdr:to>
    <xdr:graphicFrame macro="">
      <xdr:nvGraphicFramePr>
        <xdr:cNvPr id="3" name="Chart 1027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112059</xdr:colOff>
      <xdr:row>14</xdr:row>
      <xdr:rowOff>11206</xdr:rowOff>
    </xdr:from>
    <xdr:to>
      <xdr:col>9</xdr:col>
      <xdr:colOff>134471</xdr:colOff>
      <xdr:row>20</xdr:row>
      <xdr:rowOff>22412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E5145342-E4C0-45C0-9CBD-3CA1A003C51A}"/>
            </a:ext>
          </a:extLst>
        </xdr:cNvPr>
        <xdr:cNvSpPr txBox="1"/>
      </xdr:nvSpPr>
      <xdr:spPr>
        <a:xfrm>
          <a:off x="3003177" y="2812677"/>
          <a:ext cx="2678206" cy="115420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Please note that</a:t>
          </a:r>
          <a:r>
            <a:rPr lang="en-US" sz="1100" baseline="0"/>
            <a:t> all G-L 1 loans are senior loans. "Crossover" loans are those with LTVs above 70% and below 85%.  They are not subordinate positions that "attach" at 70% LTV and go up to 85% of the capital stack.</a:t>
          </a:r>
          <a:endParaRPr lang="en-US" sz="1100"/>
        </a:p>
      </xdr:txBody>
    </xdr:sp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0.01348</cdr:x>
      <cdr:y>0.0573</cdr:y>
    </cdr:from>
    <cdr:to>
      <cdr:x>0.51245</cdr:x>
      <cdr:y>0.14059</cdr:y>
    </cdr:to>
    <cdr:sp macro="" textlink="">
      <cdr:nvSpPr>
        <cdr:cNvPr id="18433" name="Text Box 1">
          <a:extLst xmlns:a="http://schemas.openxmlformats.org/drawingml/2006/main">
            <a:ext uri="{FF2B5EF4-FFF2-40B4-BE49-F238E27FC236}">
              <a16:creationId xmlns:a16="http://schemas.microsoft.com/office/drawing/2014/main" id="{CA61E496-9055-4E0E-910D-1C0D75025B3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7419" y="126887"/>
          <a:ext cx="2125390" cy="18440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wrap="none" lIns="18288" tIns="27432" rIns="0" bIns="27432" anchor="ctr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875" b="1" i="0" u="none" strike="noStrike" baseline="0">
              <a:solidFill>
                <a:srgbClr val="000000"/>
              </a:solidFill>
              <a:latin typeface="Arial"/>
              <a:cs typeface="Arial"/>
            </a:rPr>
            <a:t>Portfolio Composition by Credit Quality</a:t>
          </a: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0.01341</cdr:x>
      <cdr:y>0.0718</cdr:y>
    </cdr:from>
    <cdr:to>
      <cdr:x>0.33334</cdr:x>
      <cdr:y>0.19288</cdr:y>
    </cdr:to>
    <cdr:sp macro="" textlink="">
      <cdr:nvSpPr>
        <cdr:cNvPr id="68609" name="Text Box 1">
          <a:extLst xmlns:a="http://schemas.openxmlformats.org/drawingml/2006/main">
            <a:ext uri="{FF2B5EF4-FFF2-40B4-BE49-F238E27FC236}">
              <a16:creationId xmlns:a16="http://schemas.microsoft.com/office/drawing/2014/main" id="{31AC3F62-6A30-4FD6-8363-8678CD098C3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155575"/>
          <a:ext cx="1272578" cy="26665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2860" rIns="0" bIns="22860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For the quarter; in percent</a:t>
          </a:r>
        </a:p>
      </cdr:txBody>
    </cdr:sp>
  </cdr:relSizeAnchor>
  <cdr:relSizeAnchor xmlns:cdr="http://schemas.openxmlformats.org/drawingml/2006/chartDrawing">
    <cdr:from>
      <cdr:x>0.01341</cdr:x>
      <cdr:y>0.02422</cdr:y>
    </cdr:from>
    <cdr:to>
      <cdr:x>0.50949</cdr:x>
      <cdr:y>0.14888</cdr:y>
    </cdr:to>
    <cdr:sp macro="" textlink="">
      <cdr:nvSpPr>
        <cdr:cNvPr id="68610" name="Text Box 2">
          <a:extLst xmlns:a="http://schemas.openxmlformats.org/drawingml/2006/main">
            <a:ext uri="{FF2B5EF4-FFF2-40B4-BE49-F238E27FC236}">
              <a16:creationId xmlns:a16="http://schemas.microsoft.com/office/drawing/2014/main" id="{BCB6EF47-BE06-44EA-87BB-EF5236A3594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1973222" cy="27451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Total Return by Credit Quality</a:t>
          </a:r>
        </a:p>
      </cdr:txBody>
    </cdr:sp>
  </cdr:relSizeAnchor>
</c:userShapes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23</xdr:row>
      <xdr:rowOff>0</xdr:rowOff>
    </xdr:from>
    <xdr:to>
      <xdr:col>14</xdr:col>
      <xdr:colOff>0</xdr:colOff>
      <xdr:row>44</xdr:row>
      <xdr:rowOff>134470</xdr:rowOff>
    </xdr:to>
    <xdr:graphicFrame macro="">
      <xdr:nvGraphicFramePr>
        <xdr:cNvPr id="13316" name="Chart 2">
          <a:extLst>
            <a:ext uri="{FF2B5EF4-FFF2-40B4-BE49-F238E27FC236}">
              <a16:creationId xmlns:a16="http://schemas.microsoft.com/office/drawing/2014/main" id="{00000000-0008-0000-0300-0000043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33617</xdr:colOff>
      <xdr:row>22</xdr:row>
      <xdr:rowOff>134469</xdr:rowOff>
    </xdr:from>
    <xdr:to>
      <xdr:col>6</xdr:col>
      <xdr:colOff>18825</xdr:colOff>
      <xdr:row>44</xdr:row>
      <xdr:rowOff>123264</xdr:rowOff>
    </xdr:to>
    <xdr:graphicFrame macro="">
      <xdr:nvGraphicFramePr>
        <xdr:cNvPr id="13317" name="Chart 3">
          <a:extLst>
            <a:ext uri="{FF2B5EF4-FFF2-40B4-BE49-F238E27FC236}">
              <a16:creationId xmlns:a16="http://schemas.microsoft.com/office/drawing/2014/main" id="{00000000-0008-0000-0300-0000053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0.01248</cdr:x>
      <cdr:y>0.04665</cdr:y>
    </cdr:from>
    <cdr:to>
      <cdr:x>0.48779</cdr:x>
      <cdr:y>0.12412</cdr:y>
    </cdr:to>
    <cdr:sp macro="" textlink="">
      <cdr:nvSpPr>
        <cdr:cNvPr id="15361" name="Text Box 1">
          <a:extLst xmlns:a="http://schemas.openxmlformats.org/drawingml/2006/main">
            <a:ext uri="{FF2B5EF4-FFF2-40B4-BE49-F238E27FC236}">
              <a16:creationId xmlns:a16="http://schemas.microsoft.com/office/drawing/2014/main" id="{94DFA1A2-4489-4FF1-B1FE-E655FD72518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3255" y="103305"/>
          <a:ext cx="2028248" cy="171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wrap="none" lIns="18288" tIns="22860" rIns="0" bIns="22860" anchor="ctr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850" b="1" i="0" u="none" strike="noStrike" baseline="0">
              <a:solidFill>
                <a:srgbClr val="000000"/>
              </a:solidFill>
              <a:latin typeface="Arial"/>
              <a:cs typeface="Arial"/>
            </a:rPr>
            <a:t>Portfolio Composition by Coupon Rate</a:t>
          </a:r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0.01362</cdr:x>
      <cdr:y>0.07306</cdr:y>
    </cdr:from>
    <cdr:to>
      <cdr:x>0.33852</cdr:x>
      <cdr:y>0.19596</cdr:y>
    </cdr:to>
    <cdr:sp macro="" textlink="">
      <cdr:nvSpPr>
        <cdr:cNvPr id="76801" name="Text Box 1">
          <a:extLst xmlns:a="http://schemas.openxmlformats.org/drawingml/2006/main">
            <a:ext uri="{FF2B5EF4-FFF2-40B4-BE49-F238E27FC236}">
              <a16:creationId xmlns:a16="http://schemas.microsoft.com/office/drawing/2014/main" id="{4DE01B59-2346-41A5-9739-E30C3045DE3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156116"/>
          <a:ext cx="1272540" cy="26690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2860" rIns="0" bIns="22860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For the quarter; in percent</a:t>
          </a:r>
        </a:p>
      </cdr:txBody>
    </cdr:sp>
  </cdr:relSizeAnchor>
  <cdr:relSizeAnchor xmlns:cdr="http://schemas.openxmlformats.org/drawingml/2006/chartDrawing">
    <cdr:from>
      <cdr:x>0.01362</cdr:x>
      <cdr:y>0.02456</cdr:y>
    </cdr:from>
    <cdr:to>
      <cdr:x>0.43774</cdr:x>
      <cdr:y>0.15079</cdr:y>
    </cdr:to>
    <cdr:sp macro="" textlink="">
      <cdr:nvSpPr>
        <cdr:cNvPr id="76802" name="Text Box 2">
          <a:extLst xmlns:a="http://schemas.openxmlformats.org/drawingml/2006/main">
            <a:ext uri="{FF2B5EF4-FFF2-40B4-BE49-F238E27FC236}">
              <a16:creationId xmlns:a16="http://schemas.microsoft.com/office/drawing/2014/main" id="{797EBD9C-13EC-473B-8DD4-29829345A62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1661160" cy="27413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Total Return by Coupon Rate</a:t>
          </a:r>
        </a:p>
      </cdr:txBody>
    </cdr: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23</xdr:row>
      <xdr:rowOff>0</xdr:rowOff>
    </xdr:from>
    <xdr:to>
      <xdr:col>13</xdr:col>
      <xdr:colOff>592455</xdr:colOff>
      <xdr:row>43</xdr:row>
      <xdr:rowOff>145676</xdr:rowOff>
    </xdr:to>
    <xdr:graphicFrame macro="">
      <xdr:nvGraphicFramePr>
        <xdr:cNvPr id="19460" name="Chart 2">
          <a:extLst>
            <a:ext uri="{FF2B5EF4-FFF2-40B4-BE49-F238E27FC236}">
              <a16:creationId xmlns:a16="http://schemas.microsoft.com/office/drawing/2014/main" id="{00000000-0008-0000-0400-0000044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22</xdr:row>
      <xdr:rowOff>152400</xdr:rowOff>
    </xdr:from>
    <xdr:to>
      <xdr:col>6</xdr:col>
      <xdr:colOff>448</xdr:colOff>
      <xdr:row>43</xdr:row>
      <xdr:rowOff>134470</xdr:rowOff>
    </xdr:to>
    <xdr:graphicFrame macro="">
      <xdr:nvGraphicFramePr>
        <xdr:cNvPr id="19461" name="Chart 3">
          <a:extLst>
            <a:ext uri="{FF2B5EF4-FFF2-40B4-BE49-F238E27FC236}">
              <a16:creationId xmlns:a16="http://schemas.microsoft.com/office/drawing/2014/main" id="{00000000-0008-0000-0400-0000054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0.0125</cdr:x>
      <cdr:y>0.03322</cdr:y>
    </cdr:from>
    <cdr:to>
      <cdr:x>0.48302</cdr:x>
      <cdr:y>0.11068</cdr:y>
    </cdr:to>
    <cdr:sp macro="" textlink="">
      <cdr:nvSpPr>
        <cdr:cNvPr id="21505" name="Text Box 1">
          <a:extLst xmlns:a="http://schemas.openxmlformats.org/drawingml/2006/main">
            <a:ext uri="{FF2B5EF4-FFF2-40B4-BE49-F238E27FC236}">
              <a16:creationId xmlns:a16="http://schemas.microsoft.com/office/drawing/2014/main" id="{4F715910-2B7E-4591-B4E8-E82813B7885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3245" y="73556"/>
          <a:ext cx="2004203" cy="171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wrap="none" lIns="18288" tIns="22860" rIns="0" bIns="22860" anchor="ctr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850" b="1" i="0" u="none" strike="noStrike" baseline="0">
              <a:solidFill>
                <a:srgbClr val="000000"/>
              </a:solidFill>
              <a:latin typeface="Arial"/>
              <a:cs typeface="Arial"/>
            </a:rPr>
            <a:t>Portfolio Composition by Maturity Cell</a:t>
          </a:r>
        </a:p>
      </cdr:txBody>
    </cdr: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0.01357</cdr:x>
      <cdr:y>0.07323</cdr:y>
    </cdr:from>
    <cdr:to>
      <cdr:x>0.33729</cdr:x>
      <cdr:y>0.19431</cdr:y>
    </cdr:to>
    <cdr:sp macro="" textlink="">
      <cdr:nvSpPr>
        <cdr:cNvPr id="83969" name="Text Box 1">
          <a:extLst xmlns:a="http://schemas.openxmlformats.org/drawingml/2006/main">
            <a:ext uri="{FF2B5EF4-FFF2-40B4-BE49-F238E27FC236}">
              <a16:creationId xmlns:a16="http://schemas.microsoft.com/office/drawing/2014/main" id="{2A032448-2F2A-4E2F-9DF7-C6516B5D7D7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158718"/>
          <a:ext cx="1272849" cy="26665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2860" rIns="0" bIns="22860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For the quarter; in percent</a:t>
          </a:r>
        </a:p>
      </cdr:txBody>
    </cdr:sp>
  </cdr:relSizeAnchor>
  <cdr:relSizeAnchor xmlns:cdr="http://schemas.openxmlformats.org/drawingml/2006/chartDrawing">
    <cdr:from>
      <cdr:x>0.01357</cdr:x>
      <cdr:y>0.02422</cdr:y>
    </cdr:from>
    <cdr:to>
      <cdr:x>0.43603</cdr:x>
      <cdr:y>0.14888</cdr:y>
    </cdr:to>
    <cdr:sp macro="" textlink="">
      <cdr:nvSpPr>
        <cdr:cNvPr id="83970" name="Text Box 2">
          <a:extLst xmlns:a="http://schemas.openxmlformats.org/drawingml/2006/main">
            <a:ext uri="{FF2B5EF4-FFF2-40B4-BE49-F238E27FC236}">
              <a16:creationId xmlns:a16="http://schemas.microsoft.com/office/drawing/2014/main" id="{6CCAF4F4-1EED-45EA-A8F6-1245E1E34B3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1661110" cy="27451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Total Return by Maturity Cell</a:t>
          </a:r>
        </a:p>
      </cdr:txBody>
    </cdr:sp>
  </cdr:relSizeAnchor>
</c:userShapes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23</xdr:row>
      <xdr:rowOff>0</xdr:rowOff>
    </xdr:from>
    <xdr:to>
      <xdr:col>13</xdr:col>
      <xdr:colOff>586740</xdr:colOff>
      <xdr:row>43</xdr:row>
      <xdr:rowOff>134470</xdr:rowOff>
    </xdr:to>
    <xdr:graphicFrame macro="">
      <xdr:nvGraphicFramePr>
        <xdr:cNvPr id="6148" name="Chart 2">
          <a:extLst>
            <a:ext uri="{FF2B5EF4-FFF2-40B4-BE49-F238E27FC236}">
              <a16:creationId xmlns:a16="http://schemas.microsoft.com/office/drawing/2014/main" id="{00000000-0008-0000-0500-0000041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23</xdr:row>
      <xdr:rowOff>0</xdr:rowOff>
    </xdr:from>
    <xdr:to>
      <xdr:col>6</xdr:col>
      <xdr:colOff>448</xdr:colOff>
      <xdr:row>43</xdr:row>
      <xdr:rowOff>134470</xdr:rowOff>
    </xdr:to>
    <xdr:graphicFrame macro="">
      <xdr:nvGraphicFramePr>
        <xdr:cNvPr id="6149" name="Chart 3">
          <a:extLst>
            <a:ext uri="{FF2B5EF4-FFF2-40B4-BE49-F238E27FC236}">
              <a16:creationId xmlns:a16="http://schemas.microsoft.com/office/drawing/2014/main" id="{00000000-0008-0000-0500-0000051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0.01254</cdr:x>
      <cdr:y>0.03619</cdr:y>
    </cdr:from>
    <cdr:to>
      <cdr:x>0.49044</cdr:x>
      <cdr:y>0.11366</cdr:y>
    </cdr:to>
    <cdr:sp macro="" textlink="">
      <cdr:nvSpPr>
        <cdr:cNvPr id="8193" name="Text Box 1">
          <a:extLst xmlns:a="http://schemas.openxmlformats.org/drawingml/2006/main">
            <a:ext uri="{FF2B5EF4-FFF2-40B4-BE49-F238E27FC236}">
              <a16:creationId xmlns:a16="http://schemas.microsoft.com/office/drawing/2014/main" id="{01C06817-0F1A-42BA-B569-0F8CC0CB621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3224" y="80144"/>
          <a:ext cx="2028376" cy="171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wrap="none" lIns="18288" tIns="22860" rIns="0" bIns="22860" anchor="ctr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850" b="1" i="0" u="none" strike="noStrike" baseline="0">
              <a:solidFill>
                <a:srgbClr val="000000"/>
              </a:solidFill>
              <a:latin typeface="Arial"/>
              <a:cs typeface="Arial"/>
            </a:rPr>
            <a:t>Portfolio Composition by Duration Cell</a:t>
          </a:r>
        </a:p>
      </cdr:txBody>
    </cdr:sp>
  </cdr:relSizeAnchor>
</c:userShapes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0.01357</cdr:x>
      <cdr:y>0.07362</cdr:y>
    </cdr:from>
    <cdr:to>
      <cdr:x>0.33729</cdr:x>
      <cdr:y>0.19561</cdr:y>
    </cdr:to>
    <cdr:sp macro="" textlink="">
      <cdr:nvSpPr>
        <cdr:cNvPr id="89089" name="Text Box 1">
          <a:extLst xmlns:a="http://schemas.openxmlformats.org/drawingml/2006/main">
            <a:ext uri="{FF2B5EF4-FFF2-40B4-BE49-F238E27FC236}">
              <a16:creationId xmlns:a16="http://schemas.microsoft.com/office/drawing/2014/main" id="{B2439785-69E7-4920-A4B6-DEDBC6C66EC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158453"/>
          <a:ext cx="1272849" cy="26679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2860" rIns="0" bIns="22860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For the quarter; in percent</a:t>
          </a:r>
        </a:p>
      </cdr:txBody>
    </cdr:sp>
  </cdr:relSizeAnchor>
  <cdr:relSizeAnchor xmlns:cdr="http://schemas.openxmlformats.org/drawingml/2006/chartDrawing">
    <cdr:from>
      <cdr:x>0.01357</cdr:x>
      <cdr:y>0.02439</cdr:y>
    </cdr:from>
    <cdr:to>
      <cdr:x>0.49027</cdr:x>
      <cdr:y>0.14971</cdr:y>
    </cdr:to>
    <cdr:sp macro="" textlink="">
      <cdr:nvSpPr>
        <cdr:cNvPr id="89090" name="Text Box 2">
          <a:extLst xmlns:a="http://schemas.openxmlformats.org/drawingml/2006/main">
            <a:ext uri="{FF2B5EF4-FFF2-40B4-BE49-F238E27FC236}">
              <a16:creationId xmlns:a16="http://schemas.microsoft.com/office/drawing/2014/main" id="{53471A49-B69B-41CD-B2AA-0797DFD5849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1874368" cy="27407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Total Return by Duration Cell</a:t>
          </a:r>
        </a:p>
      </cdr:txBody>
    </cdr:sp>
  </cdr:relSizeAnchor>
</c:userShapes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25</xdr:row>
      <xdr:rowOff>0</xdr:rowOff>
    </xdr:from>
    <xdr:to>
      <xdr:col>14</xdr:col>
      <xdr:colOff>425824</xdr:colOff>
      <xdr:row>46</xdr:row>
      <xdr:rowOff>33618</xdr:rowOff>
    </xdr:to>
    <xdr:graphicFrame macro="">
      <xdr:nvGraphicFramePr>
        <xdr:cNvPr id="55300" name="Chart 2">
          <a:extLst>
            <a:ext uri="{FF2B5EF4-FFF2-40B4-BE49-F238E27FC236}">
              <a16:creationId xmlns:a16="http://schemas.microsoft.com/office/drawing/2014/main" id="{00000000-0008-0000-0600-000004D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24</xdr:row>
      <xdr:rowOff>156881</xdr:rowOff>
    </xdr:from>
    <xdr:to>
      <xdr:col>6</xdr:col>
      <xdr:colOff>448</xdr:colOff>
      <xdr:row>46</xdr:row>
      <xdr:rowOff>22412</xdr:rowOff>
    </xdr:to>
    <xdr:graphicFrame macro="">
      <xdr:nvGraphicFramePr>
        <xdr:cNvPr id="55301" name="Chart 3">
          <a:extLst>
            <a:ext uri="{FF2B5EF4-FFF2-40B4-BE49-F238E27FC236}">
              <a16:creationId xmlns:a16="http://schemas.microsoft.com/office/drawing/2014/main" id="{00000000-0008-0000-0600-000005D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0.0125</cdr:x>
      <cdr:y>0.05343</cdr:y>
    </cdr:from>
    <cdr:to>
      <cdr:x>0.51284</cdr:x>
      <cdr:y>0.1309</cdr:y>
    </cdr:to>
    <cdr:sp macro="" textlink="">
      <cdr:nvSpPr>
        <cdr:cNvPr id="57345" name="Text Box 1">
          <a:extLst xmlns:a="http://schemas.openxmlformats.org/drawingml/2006/main">
            <a:ext uri="{FF2B5EF4-FFF2-40B4-BE49-F238E27FC236}">
              <a16:creationId xmlns:a16="http://schemas.microsoft.com/office/drawing/2014/main" id="{F930BED8-930D-489B-A601-689D3F721D5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3245" y="118318"/>
          <a:ext cx="2131224" cy="171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wrap="none" lIns="18288" tIns="22860" rIns="0" bIns="22860" anchor="ctr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850" b="1" i="0" u="none" strike="noStrike" baseline="0">
              <a:solidFill>
                <a:srgbClr val="000000"/>
              </a:solidFill>
              <a:latin typeface="Arial"/>
              <a:cs typeface="Arial"/>
            </a:rPr>
            <a:t>Portfolio Composition by Vintage Cohort</a:t>
          </a:r>
        </a:p>
      </cdr:txBody>
    </cdr:sp>
  </cdr:relSizeAnchor>
</c:userShapes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0.01357</cdr:x>
      <cdr:y>0.07417</cdr:y>
    </cdr:from>
    <cdr:to>
      <cdr:x>0.33729</cdr:x>
      <cdr:y>0.19662</cdr:y>
    </cdr:to>
    <cdr:sp macro="" textlink="">
      <cdr:nvSpPr>
        <cdr:cNvPr id="91137" name="Text Box 1">
          <a:extLst xmlns:a="http://schemas.openxmlformats.org/drawingml/2006/main">
            <a:ext uri="{FF2B5EF4-FFF2-40B4-BE49-F238E27FC236}">
              <a16:creationId xmlns:a16="http://schemas.microsoft.com/office/drawing/2014/main" id="{2DB8296E-E355-4A82-91E5-7B95FEFC282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159095"/>
          <a:ext cx="1272849" cy="26685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2860" rIns="0" bIns="22860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For the quarter; in percent</a:t>
          </a:r>
        </a:p>
      </cdr:txBody>
    </cdr:sp>
  </cdr:relSizeAnchor>
  <cdr:relSizeAnchor xmlns:cdr="http://schemas.openxmlformats.org/drawingml/2006/chartDrawing">
    <cdr:from>
      <cdr:x>0.01357</cdr:x>
      <cdr:y>0.02448</cdr:y>
    </cdr:from>
    <cdr:to>
      <cdr:x>0.49027</cdr:x>
      <cdr:y>0.15025</cdr:y>
    </cdr:to>
    <cdr:sp macro="" textlink="">
      <cdr:nvSpPr>
        <cdr:cNvPr id="91138" name="Text Box 2">
          <a:extLst xmlns:a="http://schemas.openxmlformats.org/drawingml/2006/main">
            <a:ext uri="{FF2B5EF4-FFF2-40B4-BE49-F238E27FC236}">
              <a16:creationId xmlns:a16="http://schemas.microsoft.com/office/drawing/2014/main" id="{96F89724-F085-456A-B493-13FCE7CCD65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1874368" cy="27410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Total Return by Vintage Cohort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29"/>
  <sheetViews>
    <sheetView showGridLines="0" zoomScale="160" zoomScaleNormal="160" workbookViewId="0">
      <selection activeCell="S21" sqref="S21"/>
    </sheetView>
  </sheetViews>
  <sheetFormatPr defaultColWidth="8.85546875" defaultRowHeight="12.75" x14ac:dyDescent="0.2"/>
  <cols>
    <col min="1" max="1" width="17.7109375" style="1" customWidth="1"/>
    <col min="2" max="2" width="4.140625" style="1" customWidth="1"/>
    <col min="3" max="7" width="8.85546875" style="1"/>
    <col min="8" max="8" width="9" style="1" bestFit="1" customWidth="1"/>
    <col min="9" max="9" width="3.7109375" style="1" customWidth="1"/>
    <col min="10" max="10" width="9.7109375" style="1" bestFit="1" customWidth="1"/>
    <col min="11" max="11" width="3" style="1" customWidth="1"/>
    <col min="12" max="16384" width="8.85546875" style="1"/>
  </cols>
  <sheetData>
    <row r="1" spans="1:17" ht="21" x14ac:dyDescent="0.35">
      <c r="A1" s="34" t="s">
        <v>87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</row>
    <row r="2" spans="1:17" ht="21" x14ac:dyDescent="0.35">
      <c r="A2" s="34" t="s">
        <v>81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</row>
    <row r="3" spans="1:17" ht="15.75" x14ac:dyDescent="0.25">
      <c r="A3" s="2"/>
    </row>
    <row r="4" spans="1:17" ht="15" x14ac:dyDescent="0.25">
      <c r="A4" s="6" t="s">
        <v>94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</row>
    <row r="5" spans="1:17" ht="15" x14ac:dyDescent="0.25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</row>
    <row r="6" spans="1:17" ht="15" x14ac:dyDescent="0.25">
      <c r="A6" s="7"/>
      <c r="B6" s="7"/>
      <c r="C6" s="8" t="s">
        <v>26</v>
      </c>
      <c r="D6" s="9"/>
      <c r="E6" s="9"/>
      <c r="F6" s="9"/>
      <c r="G6" s="7"/>
      <c r="H6" s="7"/>
      <c r="I6" s="7"/>
      <c r="J6" s="7"/>
      <c r="K6" s="7"/>
      <c r="L6" s="8" t="s">
        <v>93</v>
      </c>
      <c r="M6" s="9"/>
      <c r="N6" s="9"/>
    </row>
    <row r="7" spans="1:17" ht="15" x14ac:dyDescent="0.25">
      <c r="A7" s="7"/>
      <c r="B7" s="7"/>
      <c r="C7" s="10" t="s">
        <v>27</v>
      </c>
      <c r="D7" s="10"/>
      <c r="E7" s="10"/>
      <c r="F7" s="10"/>
      <c r="G7" s="11" t="s">
        <v>28</v>
      </c>
      <c r="H7" s="11" t="s">
        <v>29</v>
      </c>
      <c r="I7" s="7"/>
      <c r="J7" s="12" t="s">
        <v>30</v>
      </c>
      <c r="K7" s="7"/>
      <c r="L7" s="12" t="s">
        <v>32</v>
      </c>
      <c r="M7" s="12"/>
      <c r="N7" s="12" t="s">
        <v>29</v>
      </c>
    </row>
    <row r="8" spans="1:17" ht="15.75" thickBot="1" x14ac:dyDescent="0.3">
      <c r="A8" s="13" t="s">
        <v>20</v>
      </c>
      <c r="B8" s="7"/>
      <c r="C8" s="14" t="s">
        <v>5</v>
      </c>
      <c r="D8" s="14" t="s">
        <v>6</v>
      </c>
      <c r="E8" s="14" t="s">
        <v>7</v>
      </c>
      <c r="F8" s="14" t="s">
        <v>8</v>
      </c>
      <c r="G8" s="14" t="s">
        <v>8</v>
      </c>
      <c r="H8" s="14" t="s">
        <v>31</v>
      </c>
      <c r="I8" s="7"/>
      <c r="J8" s="14" t="s">
        <v>34</v>
      </c>
      <c r="K8" s="7"/>
      <c r="L8" s="14" t="s">
        <v>31</v>
      </c>
      <c r="M8" s="14" t="s">
        <v>28</v>
      </c>
      <c r="N8" s="14" t="s">
        <v>31</v>
      </c>
    </row>
    <row r="9" spans="1:17" ht="15" x14ac:dyDescent="0.25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</row>
    <row r="10" spans="1:17" ht="15" x14ac:dyDescent="0.25">
      <c r="A10" s="7" t="s">
        <v>14</v>
      </c>
      <c r="B10" s="7"/>
      <c r="C10" s="15">
        <v>0.97860000000000003</v>
      </c>
      <c r="D10" s="15">
        <v>-0.67880000000000007</v>
      </c>
      <c r="E10" s="15">
        <v>-3.0200000000000005E-2</v>
      </c>
      <c r="F10" s="15">
        <v>0.26960000000000001</v>
      </c>
      <c r="G10" s="15">
        <v>1.6375196102281553</v>
      </c>
      <c r="H10" s="15">
        <v>1.6375196102281553</v>
      </c>
      <c r="I10" s="15"/>
      <c r="J10" s="15">
        <v>2443.0074520466774</v>
      </c>
      <c r="K10" s="7"/>
      <c r="L10" s="16">
        <v>1.1300000000000001</v>
      </c>
      <c r="M10" s="16">
        <v>5.7799999999999994</v>
      </c>
      <c r="N10" s="16">
        <v>5.7799999999999994</v>
      </c>
      <c r="P10" s="3">
        <f>$H$15</f>
        <v>1.9045296176043669</v>
      </c>
      <c r="Q10" s="4">
        <f>$N$15</f>
        <v>4.57</v>
      </c>
    </row>
    <row r="11" spans="1:17" ht="15" x14ac:dyDescent="0.25">
      <c r="A11" s="7" t="s">
        <v>15</v>
      </c>
      <c r="B11" s="7"/>
      <c r="C11" s="15">
        <v>0.91</v>
      </c>
      <c r="D11" s="15">
        <v>-0.62460000000000004</v>
      </c>
      <c r="E11" s="15">
        <v>-1.1799999999999998E-2</v>
      </c>
      <c r="F11" s="15">
        <v>0.27360000000000001</v>
      </c>
      <c r="G11" s="15">
        <v>1.960377991759632</v>
      </c>
      <c r="H11" s="15">
        <v>1.960377991759632</v>
      </c>
      <c r="I11" s="15"/>
      <c r="J11" s="15">
        <v>3193.2220324329619</v>
      </c>
      <c r="K11" s="7"/>
      <c r="L11" s="16">
        <v>0.63</v>
      </c>
      <c r="M11" s="16">
        <v>3.5</v>
      </c>
      <c r="N11" s="16">
        <v>3.5</v>
      </c>
      <c r="P11" s="3">
        <f>$H$15</f>
        <v>1.9045296176043669</v>
      </c>
      <c r="Q11" s="4">
        <f>$N$15</f>
        <v>4.57</v>
      </c>
    </row>
    <row r="12" spans="1:17" ht="15" x14ac:dyDescent="0.25">
      <c r="A12" s="7" t="s">
        <v>17</v>
      </c>
      <c r="B12" s="7"/>
      <c r="C12" s="15">
        <v>1.0034000000000001</v>
      </c>
      <c r="D12" s="15">
        <v>-0.65660000000000007</v>
      </c>
      <c r="E12" s="15">
        <v>-3.5799999999999998E-2</v>
      </c>
      <c r="F12" s="15">
        <v>0.311</v>
      </c>
      <c r="G12" s="15">
        <v>1.8764015926732824</v>
      </c>
      <c r="H12" s="15">
        <v>1.8764015926732824</v>
      </c>
      <c r="I12" s="15"/>
      <c r="J12" s="15">
        <v>2907.5241169874826</v>
      </c>
      <c r="K12" s="7"/>
      <c r="L12" s="16">
        <v>1.35</v>
      </c>
      <c r="M12" s="16">
        <v>7.75</v>
      </c>
      <c r="N12" s="16">
        <v>7.75</v>
      </c>
      <c r="P12" s="3">
        <f>$H$15</f>
        <v>1.9045296176043669</v>
      </c>
      <c r="Q12" s="4">
        <f>$N$15</f>
        <v>4.57</v>
      </c>
    </row>
    <row r="13" spans="1:17" ht="15" x14ac:dyDescent="0.25">
      <c r="A13" s="7" t="s">
        <v>16</v>
      </c>
      <c r="B13" s="7"/>
      <c r="C13" s="15">
        <v>0.88160000000000005</v>
      </c>
      <c r="D13" s="15">
        <v>-0.68810000000000004</v>
      </c>
      <c r="E13" s="15">
        <v>-2.2200000000000001E-2</v>
      </c>
      <c r="F13" s="15">
        <v>0.17130000000000001</v>
      </c>
      <c r="G13" s="15">
        <v>1.8105340151980842</v>
      </c>
      <c r="H13" s="15">
        <v>1.8105340151980842</v>
      </c>
      <c r="I13" s="15"/>
      <c r="J13" s="15">
        <v>2865.5772741889468</v>
      </c>
      <c r="K13" s="7"/>
      <c r="L13" s="16">
        <v>0.65</v>
      </c>
      <c r="M13" s="16">
        <v>2.0099999999999998</v>
      </c>
      <c r="N13" s="16">
        <v>2.0099999999999998</v>
      </c>
      <c r="P13" s="3">
        <f>$H$15</f>
        <v>1.9045296176043669</v>
      </c>
      <c r="Q13" s="4">
        <f>$N$15</f>
        <v>4.57</v>
      </c>
    </row>
    <row r="14" spans="1:17" ht="15" x14ac:dyDescent="0.25">
      <c r="A14" s="7" t="s">
        <v>41</v>
      </c>
      <c r="B14" s="7"/>
      <c r="C14" s="15">
        <v>1.0048569577628748</v>
      </c>
      <c r="D14" s="15">
        <v>-0.42421198846982994</v>
      </c>
      <c r="E14" s="15">
        <v>-2.068911856401107E-2</v>
      </c>
      <c r="F14" s="15">
        <v>0.55995585072903376</v>
      </c>
      <c r="G14" s="15">
        <v>2.6259387176474025</v>
      </c>
      <c r="H14" s="15">
        <v>2.6259387176474025</v>
      </c>
      <c r="I14" s="15"/>
      <c r="J14" s="17" t="s">
        <v>43</v>
      </c>
      <c r="K14" s="7"/>
      <c r="L14" s="16">
        <v>0.99150931105272078</v>
      </c>
      <c r="M14" s="16">
        <v>5.5447064910051029</v>
      </c>
      <c r="N14" s="16">
        <v>5.5447064910051029</v>
      </c>
      <c r="P14" s="3">
        <f>$H$15</f>
        <v>1.9045296176043669</v>
      </c>
      <c r="Q14" s="4">
        <f>$N$15</f>
        <v>4.57</v>
      </c>
    </row>
    <row r="15" spans="1:17" ht="15" x14ac:dyDescent="0.25">
      <c r="A15" s="13" t="s">
        <v>8</v>
      </c>
      <c r="B15" s="7"/>
      <c r="C15" s="15">
        <v>0.93840000000000001</v>
      </c>
      <c r="D15" s="15">
        <v>-0.63600000000000001</v>
      </c>
      <c r="E15" s="15">
        <v>-2.1100000000000001E-2</v>
      </c>
      <c r="F15" s="15">
        <v>0.28129999999999999</v>
      </c>
      <c r="G15" s="15">
        <v>1.9045296176043669</v>
      </c>
      <c r="H15" s="15">
        <v>1.9045296176043669</v>
      </c>
      <c r="I15" s="15"/>
      <c r="J15" s="15">
        <v>2677.4162083597798</v>
      </c>
      <c r="K15" s="7"/>
      <c r="L15" s="16">
        <v>0.87</v>
      </c>
      <c r="M15" s="16">
        <v>4.57</v>
      </c>
      <c r="N15" s="16">
        <v>4.57</v>
      </c>
    </row>
    <row r="16" spans="1:17" ht="15" x14ac:dyDescent="0.25">
      <c r="A16" s="7" t="s">
        <v>35</v>
      </c>
      <c r="B16" s="7"/>
      <c r="C16" s="15">
        <v>0.93435713975767309</v>
      </c>
      <c r="D16" s="15">
        <v>-0.65103318267015164</v>
      </c>
      <c r="E16" s="15">
        <v>-2.1121133671543373E-2</v>
      </c>
      <c r="F16" s="15">
        <v>0.26220282341597806</v>
      </c>
      <c r="G16" s="15">
        <v>1.8553729315941236</v>
      </c>
      <c r="H16" s="15">
        <v>1.8553729315941236</v>
      </c>
      <c r="I16" s="15"/>
      <c r="J16" s="15">
        <v>4331.7354498720624</v>
      </c>
      <c r="K16" s="7"/>
      <c r="L16" s="16">
        <v>0.85142102136392761</v>
      </c>
      <c r="M16" s="16">
        <v>4.5093076358316067</v>
      </c>
      <c r="N16" s="16">
        <v>4.5093076358316067</v>
      </c>
    </row>
    <row r="17" spans="1:14" ht="15" x14ac:dyDescent="0.25">
      <c r="A17" s="7"/>
      <c r="B17" s="7"/>
      <c r="C17" s="7"/>
      <c r="D17" s="7"/>
      <c r="E17" s="7"/>
      <c r="F17" s="7"/>
      <c r="G17" s="15"/>
      <c r="H17" s="15"/>
      <c r="I17" s="15"/>
      <c r="J17" s="15"/>
      <c r="K17" s="7"/>
      <c r="L17" s="16"/>
      <c r="M17" s="16"/>
      <c r="N17" s="16"/>
    </row>
    <row r="18" spans="1:14" ht="15" x14ac:dyDescent="0.25">
      <c r="A18" s="7" t="s">
        <v>42</v>
      </c>
      <c r="B18" s="7"/>
      <c r="C18" s="7"/>
      <c r="D18" s="7"/>
      <c r="E18" s="7"/>
      <c r="F18" s="7"/>
      <c r="G18" s="15"/>
      <c r="H18" s="15"/>
      <c r="I18" s="15"/>
      <c r="J18" s="15"/>
      <c r="K18" s="7"/>
      <c r="L18" s="16"/>
      <c r="M18" s="16"/>
      <c r="N18" s="16"/>
    </row>
    <row r="19" spans="1:14" ht="15" x14ac:dyDescent="0.25">
      <c r="A19" s="7" t="s">
        <v>44</v>
      </c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</row>
    <row r="20" spans="1:14" ht="15" x14ac:dyDescent="0.25">
      <c r="A20" s="7" t="s">
        <v>76</v>
      </c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</row>
    <row r="21" spans="1:14" ht="15" x14ac:dyDescent="0.25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</row>
    <row r="22" spans="1:14" ht="15" x14ac:dyDescent="0.25">
      <c r="A22" s="7" t="s">
        <v>33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</row>
    <row r="29" spans="1:14" x14ac:dyDescent="0.2">
      <c r="A29" s="1" t="s">
        <v>25</v>
      </c>
    </row>
  </sheetData>
  <mergeCells count="2">
    <mergeCell ref="A1:N1"/>
    <mergeCell ref="A2:N2"/>
  </mergeCells>
  <pageMargins left="0.75" right="0.75" top="1" bottom="1" header="0.5" footer="0.5"/>
  <pageSetup orientation="landscape" horizontalDpi="300" verticalDpi="300" r:id="rId1"/>
  <headerFooter alignWithMargins="0">
    <oddFooter>&amp;L&amp;"Times New Roman,Regular"&amp;8Generated: &amp;D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30"/>
  <sheetViews>
    <sheetView showGridLines="0" zoomScale="130" zoomScaleNormal="130" workbookViewId="0">
      <selection activeCell="A4" sqref="A4:N19"/>
    </sheetView>
  </sheetViews>
  <sheetFormatPr defaultColWidth="8.85546875" defaultRowHeight="12.75" x14ac:dyDescent="0.2"/>
  <cols>
    <col min="1" max="1" width="17.7109375" style="1" customWidth="1"/>
    <col min="2" max="2" width="4.140625" style="1" customWidth="1"/>
    <col min="3" max="6" width="8.85546875" style="1"/>
    <col min="7" max="7" width="4.140625" style="1" customWidth="1"/>
    <col min="8" max="13" width="8.85546875" style="1"/>
    <col min="14" max="14" width="10.42578125" style="1" customWidth="1"/>
    <col min="15" max="16384" width="8.85546875" style="1"/>
  </cols>
  <sheetData>
    <row r="1" spans="1:16" ht="21" x14ac:dyDescent="0.35">
      <c r="A1" s="34" t="s">
        <v>87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</row>
    <row r="2" spans="1:16" ht="21" x14ac:dyDescent="0.35">
      <c r="A2" s="34" t="s">
        <v>81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</row>
    <row r="3" spans="1:16" ht="15.75" x14ac:dyDescent="0.25">
      <c r="A3" s="2"/>
    </row>
    <row r="4" spans="1:16" ht="15" x14ac:dyDescent="0.25">
      <c r="A4" s="6" t="s">
        <v>94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</row>
    <row r="5" spans="1:16" ht="15" x14ac:dyDescent="0.25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</row>
    <row r="6" spans="1:16" ht="15" x14ac:dyDescent="0.25">
      <c r="A6" s="7"/>
      <c r="B6" s="7"/>
      <c r="C6" s="8" t="s">
        <v>26</v>
      </c>
      <c r="D6" s="9"/>
      <c r="E6" s="9"/>
      <c r="F6" s="9"/>
      <c r="G6" s="7"/>
      <c r="H6" s="8" t="s">
        <v>9</v>
      </c>
      <c r="I6" s="9"/>
      <c r="J6" s="9" t="s">
        <v>13</v>
      </c>
      <c r="K6" s="9"/>
      <c r="L6" s="9"/>
      <c r="M6" s="7"/>
      <c r="N6" s="7"/>
    </row>
    <row r="7" spans="1:16" ht="15" x14ac:dyDescent="0.25">
      <c r="A7" s="7"/>
      <c r="B7" s="7"/>
      <c r="C7" s="7"/>
      <c r="D7" s="7"/>
      <c r="E7" s="7"/>
      <c r="F7" s="7"/>
      <c r="G7" s="7"/>
      <c r="H7" s="12" t="s">
        <v>80</v>
      </c>
      <c r="I7" s="12"/>
      <c r="J7" s="12"/>
      <c r="K7" s="12"/>
      <c r="L7" s="12"/>
      <c r="M7" s="12" t="s">
        <v>1</v>
      </c>
      <c r="N7" s="12" t="s">
        <v>2</v>
      </c>
    </row>
    <row r="8" spans="1:16" ht="15.75" thickBot="1" x14ac:dyDescent="0.3">
      <c r="A8" s="13" t="s">
        <v>20</v>
      </c>
      <c r="B8" s="7"/>
      <c r="C8" s="14" t="s">
        <v>5</v>
      </c>
      <c r="D8" s="14" t="s">
        <v>6</v>
      </c>
      <c r="E8" s="14" t="s">
        <v>7</v>
      </c>
      <c r="F8" s="14" t="s">
        <v>8</v>
      </c>
      <c r="G8" s="7"/>
      <c r="H8" s="14" t="s">
        <v>3</v>
      </c>
      <c r="I8" s="14" t="s">
        <v>10</v>
      </c>
      <c r="J8" s="14" t="s">
        <v>11</v>
      </c>
      <c r="K8" s="14" t="s">
        <v>6</v>
      </c>
      <c r="L8" s="14" t="s">
        <v>4</v>
      </c>
      <c r="M8" s="14" t="s">
        <v>0</v>
      </c>
      <c r="N8" s="14" t="s">
        <v>47</v>
      </c>
    </row>
    <row r="9" spans="1:16" ht="15" x14ac:dyDescent="0.25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</row>
    <row r="10" spans="1:16" ht="15" x14ac:dyDescent="0.25">
      <c r="A10" s="7" t="s">
        <v>14</v>
      </c>
      <c r="B10" s="7"/>
      <c r="C10" s="15">
        <v>0.97860000000000003</v>
      </c>
      <c r="D10" s="15">
        <v>-0.67880000000000007</v>
      </c>
      <c r="E10" s="15">
        <v>-3.0200000000000005E-2</v>
      </c>
      <c r="F10" s="15">
        <v>0.26960000000000001</v>
      </c>
      <c r="G10" s="7"/>
      <c r="H10" s="15">
        <v>4.6500000000000004</v>
      </c>
      <c r="I10" s="15">
        <v>4.1006</v>
      </c>
      <c r="J10" s="15">
        <v>6.51</v>
      </c>
      <c r="K10" s="18">
        <v>103.91</v>
      </c>
      <c r="L10" s="15">
        <v>2.9350000000000001</v>
      </c>
      <c r="M10" s="19">
        <v>0.17774950883398583</v>
      </c>
      <c r="N10" s="7">
        <v>2265</v>
      </c>
      <c r="P10" s="3">
        <f>F15</f>
        <v>0.28129999999999999</v>
      </c>
    </row>
    <row r="11" spans="1:16" ht="15" x14ac:dyDescent="0.25">
      <c r="A11" s="7" t="s">
        <v>15</v>
      </c>
      <c r="B11" s="7"/>
      <c r="C11" s="15">
        <v>0.91</v>
      </c>
      <c r="D11" s="15">
        <v>-0.62460000000000004</v>
      </c>
      <c r="E11" s="15">
        <v>-1.1799999999999998E-2</v>
      </c>
      <c r="F11" s="15">
        <v>0.27360000000000001</v>
      </c>
      <c r="G11" s="7"/>
      <c r="H11" s="15">
        <v>5.7</v>
      </c>
      <c r="I11" s="15">
        <v>3.8056999999999999</v>
      </c>
      <c r="J11" s="15">
        <v>7.61</v>
      </c>
      <c r="K11" s="18">
        <v>103.7</v>
      </c>
      <c r="L11" s="15">
        <v>2.9137</v>
      </c>
      <c r="M11" s="19">
        <v>0.44947011143314353</v>
      </c>
      <c r="N11" s="7">
        <v>6092</v>
      </c>
      <c r="P11" s="3">
        <f t="shared" ref="P11:P16" si="0">P10</f>
        <v>0.28129999999999999</v>
      </c>
    </row>
    <row r="12" spans="1:16" ht="15" x14ac:dyDescent="0.25">
      <c r="A12" s="7" t="s">
        <v>17</v>
      </c>
      <c r="B12" s="7"/>
      <c r="C12" s="15">
        <v>1.0034000000000001</v>
      </c>
      <c r="D12" s="15">
        <v>-0.65660000000000007</v>
      </c>
      <c r="E12" s="15">
        <v>-3.5799999999999998E-2</v>
      </c>
      <c r="F12" s="15">
        <v>0.311</v>
      </c>
      <c r="G12" s="7"/>
      <c r="H12" s="15">
        <v>4.71</v>
      </c>
      <c r="I12" s="15">
        <v>4.2061999999999999</v>
      </c>
      <c r="J12" s="15">
        <v>6.62</v>
      </c>
      <c r="K12" s="18">
        <v>103.72</v>
      </c>
      <c r="L12" s="15">
        <v>3.0971000000000002</v>
      </c>
      <c r="M12" s="19">
        <v>0.15369261412596225</v>
      </c>
      <c r="N12" s="7">
        <v>3570</v>
      </c>
      <c r="P12" s="3">
        <f t="shared" si="0"/>
        <v>0.28129999999999999</v>
      </c>
    </row>
    <row r="13" spans="1:16" ht="15" x14ac:dyDescent="0.25">
      <c r="A13" s="7" t="s">
        <v>16</v>
      </c>
      <c r="B13" s="7"/>
      <c r="C13" s="15">
        <v>0.88160000000000005</v>
      </c>
      <c r="D13" s="15">
        <v>-0.68810000000000004</v>
      </c>
      <c r="E13" s="15">
        <v>-2.2200000000000001E-2</v>
      </c>
      <c r="F13" s="15">
        <v>0.17130000000000001</v>
      </c>
      <c r="G13" s="7"/>
      <c r="H13" s="15">
        <v>5.15</v>
      </c>
      <c r="I13" s="15">
        <v>3.6905999999999999</v>
      </c>
      <c r="J13" s="15">
        <v>6.94</v>
      </c>
      <c r="K13" s="18">
        <v>103.7</v>
      </c>
      <c r="L13" s="15">
        <v>2.6888999999999998</v>
      </c>
      <c r="M13" s="19">
        <v>0.15600246392258874</v>
      </c>
      <c r="N13" s="7">
        <v>2812</v>
      </c>
      <c r="P13" s="3">
        <f t="shared" si="0"/>
        <v>0.28129999999999999</v>
      </c>
    </row>
    <row r="14" spans="1:16" ht="15" x14ac:dyDescent="0.25">
      <c r="A14" s="7" t="s">
        <v>77</v>
      </c>
      <c r="B14" s="7"/>
      <c r="C14" s="15">
        <v>1.0048569577628748</v>
      </c>
      <c r="D14" s="15">
        <v>-0.42421198846982994</v>
      </c>
      <c r="E14" s="15">
        <v>-2.068911856401107E-2</v>
      </c>
      <c r="F14" s="15">
        <v>0.55995585072903376</v>
      </c>
      <c r="G14" s="7"/>
      <c r="H14" s="15">
        <v>5.6164278486385557</v>
      </c>
      <c r="I14" s="15">
        <v>4.1396881880751808</v>
      </c>
      <c r="J14" s="15">
        <v>8.5176620299573553</v>
      </c>
      <c r="K14" s="18">
        <v>102.15140010230353</v>
      </c>
      <c r="L14" s="15">
        <v>3.5746711320567957</v>
      </c>
      <c r="M14" s="19">
        <v>6.3085301684319611E-2</v>
      </c>
      <c r="N14" s="7">
        <v>1165</v>
      </c>
      <c r="P14" s="3">
        <f t="shared" si="0"/>
        <v>0.28129999999999999</v>
      </c>
    </row>
    <row r="15" spans="1:16" ht="15" x14ac:dyDescent="0.25">
      <c r="A15" s="13" t="s">
        <v>8</v>
      </c>
      <c r="B15" s="7"/>
      <c r="C15" s="15">
        <v>0.93840000000000001</v>
      </c>
      <c r="D15" s="15">
        <v>-0.63600000000000001</v>
      </c>
      <c r="E15" s="15">
        <v>-2.1100000000000001E-2</v>
      </c>
      <c r="F15" s="15">
        <v>0.28129999999999999</v>
      </c>
      <c r="G15" s="7"/>
      <c r="H15" s="15">
        <v>5.27</v>
      </c>
      <c r="I15" s="15">
        <v>3.9228000000000001</v>
      </c>
      <c r="J15" s="15">
        <v>7.22</v>
      </c>
      <c r="K15" s="18">
        <v>103.64</v>
      </c>
      <c r="L15" s="15">
        <v>2.9523000000000001</v>
      </c>
      <c r="M15" s="20">
        <v>1</v>
      </c>
      <c r="N15" s="21">
        <v>15904</v>
      </c>
      <c r="P15" s="3">
        <f t="shared" si="0"/>
        <v>0.28129999999999999</v>
      </c>
    </row>
    <row r="16" spans="1:16" ht="15" x14ac:dyDescent="0.25">
      <c r="A16" s="7" t="s">
        <v>35</v>
      </c>
      <c r="B16" s="7"/>
      <c r="C16" s="15">
        <v>0.93435713975767309</v>
      </c>
      <c r="D16" s="15">
        <v>-0.65103318267015164</v>
      </c>
      <c r="E16" s="15">
        <v>-2.1121133671543373E-2</v>
      </c>
      <c r="F16" s="15">
        <v>0.26220282341597806</v>
      </c>
      <c r="G16" s="7"/>
      <c r="H16" s="15">
        <v>5.2468167719205203</v>
      </c>
      <c r="I16" s="15">
        <v>3.9081814091269051</v>
      </c>
      <c r="J16" s="15">
        <v>7.127350086039681</v>
      </c>
      <c r="K16" s="18">
        <v>103.7431215874938</v>
      </c>
      <c r="L16" s="15">
        <v>2.9103954687267706</v>
      </c>
      <c r="M16" s="19">
        <v>0.93691469831568031</v>
      </c>
      <c r="N16" s="7">
        <v>14739</v>
      </c>
      <c r="P16" s="3">
        <f t="shared" si="0"/>
        <v>0.28129999999999999</v>
      </c>
    </row>
    <row r="17" spans="1:14" ht="15" x14ac:dyDescent="0.25">
      <c r="A17" s="7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</row>
    <row r="18" spans="1:14" ht="15" x14ac:dyDescent="0.25">
      <c r="A18" s="7" t="s">
        <v>42</v>
      </c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</row>
    <row r="30" spans="1:14" x14ac:dyDescent="0.2">
      <c r="A30" s="1" t="s">
        <v>25</v>
      </c>
    </row>
  </sheetData>
  <mergeCells count="2">
    <mergeCell ref="A1:N1"/>
    <mergeCell ref="A2:N2"/>
  </mergeCells>
  <pageMargins left="0.75" right="0.75" top="1" bottom="1" header="0.5" footer="0.5"/>
  <pageSetup scale="97" orientation="landscape" horizontalDpi="300" verticalDpi="300" r:id="rId1"/>
  <headerFooter alignWithMargins="0">
    <oddFooter>&amp;L&amp;"Times New Roman,Regular"&amp;8Generated: &amp;D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31"/>
  <sheetViews>
    <sheetView showGridLines="0" zoomScale="85" workbookViewId="0">
      <selection sqref="A1:N1"/>
    </sheetView>
  </sheetViews>
  <sheetFormatPr defaultColWidth="8.85546875" defaultRowHeight="12.75" x14ac:dyDescent="0.2"/>
  <cols>
    <col min="1" max="1" width="17.7109375" style="1" customWidth="1"/>
    <col min="2" max="2" width="4.140625" style="1" customWidth="1"/>
    <col min="3" max="3" width="10.5703125" style="1" customWidth="1"/>
    <col min="4" max="4" width="10.85546875" style="1" customWidth="1"/>
    <col min="5" max="6" width="8.85546875" style="1"/>
    <col min="7" max="7" width="4.140625" style="1" customWidth="1"/>
    <col min="8" max="16384" width="8.85546875" style="1"/>
  </cols>
  <sheetData>
    <row r="1" spans="1:16" ht="21" x14ac:dyDescent="0.35">
      <c r="A1" s="34" t="s">
        <v>87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</row>
    <row r="2" spans="1:16" ht="21" x14ac:dyDescent="0.35">
      <c r="A2" s="34" t="s">
        <v>86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</row>
    <row r="3" spans="1:16" x14ac:dyDescent="0.2">
      <c r="A3"/>
    </row>
    <row r="4" spans="1:16" ht="15" x14ac:dyDescent="0.25">
      <c r="A4" s="6" t="s">
        <v>94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</row>
    <row r="5" spans="1:16" ht="15" x14ac:dyDescent="0.25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</row>
    <row r="6" spans="1:16" ht="15" x14ac:dyDescent="0.25">
      <c r="A6" s="7"/>
      <c r="B6" s="7"/>
      <c r="C6" s="8" t="s">
        <v>12</v>
      </c>
      <c r="D6" s="9"/>
      <c r="E6" s="9"/>
      <c r="F6" s="9"/>
      <c r="G6" s="7"/>
      <c r="H6" s="8" t="s">
        <v>9</v>
      </c>
      <c r="I6" s="9"/>
      <c r="J6" s="9" t="s">
        <v>13</v>
      </c>
      <c r="K6" s="9"/>
      <c r="L6" s="9"/>
      <c r="M6" s="7"/>
      <c r="N6" s="7"/>
    </row>
    <row r="7" spans="1:16" ht="15" x14ac:dyDescent="0.25">
      <c r="A7" s="13" t="s">
        <v>23</v>
      </c>
      <c r="B7" s="7"/>
      <c r="C7" s="7"/>
      <c r="D7" s="7"/>
      <c r="E7" s="7"/>
      <c r="F7" s="7"/>
      <c r="G7" s="7"/>
      <c r="H7" s="12" t="s">
        <v>80</v>
      </c>
      <c r="I7" s="12"/>
      <c r="J7" s="12"/>
      <c r="K7" s="12"/>
      <c r="L7" s="12"/>
      <c r="M7" s="12" t="s">
        <v>1</v>
      </c>
      <c r="N7" s="12" t="s">
        <v>2</v>
      </c>
    </row>
    <row r="8" spans="1:16" ht="15.75" thickBot="1" x14ac:dyDescent="0.3">
      <c r="A8" s="13" t="s">
        <v>46</v>
      </c>
      <c r="B8" s="7"/>
      <c r="C8" s="14" t="s">
        <v>5</v>
      </c>
      <c r="D8" s="14" t="s">
        <v>6</v>
      </c>
      <c r="E8" s="14" t="s">
        <v>7</v>
      </c>
      <c r="F8" s="14" t="s">
        <v>8</v>
      </c>
      <c r="G8" s="7"/>
      <c r="H8" s="14" t="s">
        <v>3</v>
      </c>
      <c r="I8" s="14" t="s">
        <v>10</v>
      </c>
      <c r="J8" s="14" t="s">
        <v>11</v>
      </c>
      <c r="K8" s="14" t="s">
        <v>6</v>
      </c>
      <c r="L8" s="14" t="s">
        <v>4</v>
      </c>
      <c r="M8" s="14" t="s">
        <v>0</v>
      </c>
      <c r="N8" s="14" t="s">
        <v>47</v>
      </c>
    </row>
    <row r="9" spans="1:16" ht="15" x14ac:dyDescent="0.25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P9" s="5"/>
    </row>
    <row r="10" spans="1:16" ht="15" x14ac:dyDescent="0.25">
      <c r="A10" s="7" t="s">
        <v>21</v>
      </c>
      <c r="B10" s="7"/>
      <c r="C10" s="15">
        <v>0.93759999999999999</v>
      </c>
      <c r="D10" s="15">
        <v>-0.64790000000000003</v>
      </c>
      <c r="E10" s="15">
        <v>-2.1500000000000002E-2</v>
      </c>
      <c r="F10" s="15">
        <v>0.26819999999999999</v>
      </c>
      <c r="G10" s="7"/>
      <c r="H10" s="15">
        <v>5.25</v>
      </c>
      <c r="I10" s="15">
        <v>3.9214000000000002</v>
      </c>
      <c r="J10" s="15">
        <v>7.19</v>
      </c>
      <c r="K10" s="18">
        <v>103.72</v>
      </c>
      <c r="L10" s="15">
        <v>2.931</v>
      </c>
      <c r="M10" s="19">
        <v>0.97122881329527877</v>
      </c>
      <c r="N10" s="22">
        <v>15506</v>
      </c>
      <c r="P10" s="3">
        <f>$F$13</f>
        <v>0.28129999999999999</v>
      </c>
    </row>
    <row r="11" spans="1:16" ht="15" x14ac:dyDescent="0.25">
      <c r="A11" s="7" t="s">
        <v>40</v>
      </c>
      <c r="B11" s="7"/>
      <c r="C11" s="15">
        <v>0.9637</v>
      </c>
      <c r="D11" s="15">
        <v>-0.30179999999999996</v>
      </c>
      <c r="E11" s="15">
        <v>-5.1000000000000004E-3</v>
      </c>
      <c r="F11" s="15">
        <v>0.65680000000000005</v>
      </c>
      <c r="G11" s="7"/>
      <c r="H11" s="15">
        <v>5.9</v>
      </c>
      <c r="I11" s="15">
        <v>3.9723999999999999</v>
      </c>
      <c r="J11" s="15">
        <v>8.14</v>
      </c>
      <c r="K11" s="18">
        <v>101.1</v>
      </c>
      <c r="L11" s="15">
        <v>3.6606999999999998</v>
      </c>
      <c r="M11" s="19">
        <v>2.8492687178631931E-2</v>
      </c>
      <c r="N11" s="7">
        <v>395</v>
      </c>
      <c r="P11" s="3">
        <f>$F$13</f>
        <v>0.28129999999999999</v>
      </c>
    </row>
    <row r="12" spans="1:16" ht="15" x14ac:dyDescent="0.25">
      <c r="A12" s="7" t="s">
        <v>22</v>
      </c>
      <c r="B12" s="7"/>
      <c r="C12" s="15">
        <v>1.0683</v>
      </c>
      <c r="D12" s="15">
        <v>1.4885000000000002</v>
      </c>
      <c r="E12" s="15">
        <v>-1.0000000000000113E-4</v>
      </c>
      <c r="F12" s="15">
        <v>2.5567000000000002</v>
      </c>
      <c r="G12" s="7"/>
      <c r="H12" s="15">
        <v>4.3499999999999996</v>
      </c>
      <c r="I12" s="15">
        <v>3.8121999999999998</v>
      </c>
      <c r="J12" s="15">
        <v>5.25</v>
      </c>
      <c r="K12" s="23">
        <v>94.33</v>
      </c>
      <c r="L12" s="15">
        <v>4.8558000000000003</v>
      </c>
      <c r="M12" s="19">
        <v>2.7849952608920365E-4</v>
      </c>
      <c r="N12" s="22">
        <v>3</v>
      </c>
      <c r="P12" s="3">
        <f>$F$13</f>
        <v>0.28129999999999999</v>
      </c>
    </row>
    <row r="13" spans="1:16" ht="15" x14ac:dyDescent="0.25">
      <c r="A13" s="13" t="s">
        <v>8</v>
      </c>
      <c r="B13" s="7"/>
      <c r="C13" s="15">
        <v>0.93840000000000001</v>
      </c>
      <c r="D13" s="15">
        <v>-0.63600000000000001</v>
      </c>
      <c r="E13" s="15">
        <v>-2.1100000000000001E-2</v>
      </c>
      <c r="F13" s="15">
        <v>0.28129999999999999</v>
      </c>
      <c r="G13" s="7"/>
      <c r="H13" s="15">
        <v>5.27</v>
      </c>
      <c r="I13" s="15">
        <v>3.9228000000000001</v>
      </c>
      <c r="J13" s="15">
        <v>7.22</v>
      </c>
      <c r="K13" s="18">
        <v>103.64</v>
      </c>
      <c r="L13" s="15">
        <v>2.9523000000000001</v>
      </c>
      <c r="M13" s="19">
        <v>1</v>
      </c>
      <c r="N13" s="7">
        <v>15904</v>
      </c>
      <c r="P13" s="5"/>
    </row>
    <row r="14" spans="1:16" ht="15" x14ac:dyDescent="0.25">
      <c r="A14" s="7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</row>
    <row r="15" spans="1:16" ht="15" x14ac:dyDescent="0.25">
      <c r="A15" s="35" t="s">
        <v>39</v>
      </c>
      <c r="B15" s="36"/>
      <c r="C15" s="36"/>
      <c r="D15" s="24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6" ht="15" x14ac:dyDescent="0.25">
      <c r="A16" s="25"/>
      <c r="B16" s="26"/>
      <c r="C16" s="37" t="s">
        <v>45</v>
      </c>
      <c r="D16" s="38"/>
      <c r="E16" s="7"/>
      <c r="F16" s="7"/>
      <c r="G16" s="7"/>
      <c r="H16" s="7"/>
      <c r="I16" s="7"/>
      <c r="J16" s="7"/>
      <c r="K16" s="7"/>
      <c r="L16" s="7"/>
      <c r="M16" s="7"/>
      <c r="N16" s="7"/>
    </row>
    <row r="17" spans="1:14" ht="15" x14ac:dyDescent="0.25">
      <c r="A17" s="25"/>
      <c r="B17" s="26"/>
      <c r="C17" s="26" t="s">
        <v>36</v>
      </c>
      <c r="D17" s="27" t="s">
        <v>37</v>
      </c>
      <c r="E17" s="7"/>
      <c r="F17" s="7"/>
      <c r="G17" s="7"/>
      <c r="H17" s="7"/>
      <c r="I17" s="7"/>
      <c r="J17" s="7"/>
      <c r="K17" s="7"/>
      <c r="L17" s="7"/>
      <c r="M17" s="7"/>
      <c r="N17" s="7"/>
    </row>
    <row r="18" spans="1:14" ht="15" x14ac:dyDescent="0.25">
      <c r="A18" s="25" t="str">
        <f>A10</f>
        <v>Investment-grade</v>
      </c>
      <c r="B18" s="26"/>
      <c r="C18" s="33" t="s">
        <v>38</v>
      </c>
      <c r="D18" s="29">
        <v>0.7</v>
      </c>
      <c r="E18" s="7"/>
      <c r="F18" s="7"/>
      <c r="G18" s="7"/>
      <c r="H18" s="7"/>
      <c r="I18" s="7"/>
      <c r="J18" s="7"/>
      <c r="K18" s="7"/>
      <c r="L18" s="7"/>
      <c r="M18" s="7"/>
      <c r="N18" s="7"/>
    </row>
    <row r="19" spans="1:14" ht="15" x14ac:dyDescent="0.25">
      <c r="A19" s="25" t="str">
        <f>A11</f>
        <v>Crossover</v>
      </c>
      <c r="B19" s="26"/>
      <c r="C19" s="28">
        <v>0.70099999999999996</v>
      </c>
      <c r="D19" s="29">
        <v>0.85</v>
      </c>
      <c r="E19" s="7"/>
      <c r="F19" s="7"/>
      <c r="G19" s="7"/>
      <c r="H19" s="7"/>
      <c r="I19" s="7"/>
      <c r="J19" s="7"/>
      <c r="K19" s="7"/>
      <c r="L19" s="7"/>
      <c r="M19" s="7"/>
      <c r="N19" s="7"/>
    </row>
    <row r="20" spans="1:14" ht="15" x14ac:dyDescent="0.25">
      <c r="A20" s="30" t="str">
        <f>A12</f>
        <v>High-yield</v>
      </c>
      <c r="B20" s="9"/>
      <c r="C20" s="31">
        <v>0.85099999999999998</v>
      </c>
      <c r="D20" s="32" t="s">
        <v>38</v>
      </c>
      <c r="E20" s="7"/>
      <c r="F20" s="7"/>
      <c r="G20" s="7"/>
      <c r="H20" s="7"/>
      <c r="I20" s="7"/>
      <c r="J20" s="7"/>
      <c r="K20" s="7"/>
      <c r="L20" s="7"/>
      <c r="M20" s="7"/>
      <c r="N20" s="7"/>
    </row>
    <row r="21" spans="1:14" ht="15" x14ac:dyDescent="0.25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</row>
    <row r="31" spans="1:14" x14ac:dyDescent="0.2">
      <c r="A31" s="1" t="s">
        <v>25</v>
      </c>
    </row>
  </sheetData>
  <mergeCells count="4">
    <mergeCell ref="A1:N1"/>
    <mergeCell ref="A15:C15"/>
    <mergeCell ref="C16:D16"/>
    <mergeCell ref="A2:N2"/>
  </mergeCells>
  <pageMargins left="0.75" right="0.75" top="1" bottom="1" header="0.5" footer="0.5"/>
  <pageSetup orientation="landscape" horizontalDpi="300" verticalDpi="300" r:id="rId1"/>
  <headerFooter alignWithMargins="0">
    <oddFooter>&amp;L&amp;"Times New Roman,Regular"&amp;8Generated: &amp;D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R24"/>
  <sheetViews>
    <sheetView showGridLines="0" zoomScale="85" workbookViewId="0">
      <selection activeCell="Y40" sqref="Y40"/>
    </sheetView>
  </sheetViews>
  <sheetFormatPr defaultColWidth="8.85546875" defaultRowHeight="12.75" x14ac:dyDescent="0.2"/>
  <cols>
    <col min="1" max="1" width="17.7109375" style="1" customWidth="1"/>
    <col min="2" max="2" width="4.140625" style="1" customWidth="1"/>
    <col min="3" max="6" width="8.85546875" style="1"/>
    <col min="7" max="7" width="4.140625" style="1" customWidth="1"/>
    <col min="8" max="16384" width="8.85546875" style="1"/>
  </cols>
  <sheetData>
    <row r="1" spans="1:18" ht="21" x14ac:dyDescent="0.35">
      <c r="A1" s="34" t="s">
        <v>87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</row>
    <row r="2" spans="1:18" ht="21" x14ac:dyDescent="0.35">
      <c r="A2" s="34" t="s">
        <v>82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</row>
    <row r="3" spans="1:18" ht="15.75" x14ac:dyDescent="0.25">
      <c r="A3" s="2"/>
    </row>
    <row r="4" spans="1:18" ht="15" x14ac:dyDescent="0.25">
      <c r="A4" s="6" t="s">
        <v>94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</row>
    <row r="5" spans="1:18" ht="15" x14ac:dyDescent="0.25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</row>
    <row r="6" spans="1:18" ht="15" x14ac:dyDescent="0.25">
      <c r="A6" s="7"/>
      <c r="B6" s="7"/>
      <c r="C6" s="8" t="s">
        <v>12</v>
      </c>
      <c r="D6" s="9"/>
      <c r="E6" s="9"/>
      <c r="F6" s="9"/>
      <c r="G6" s="7"/>
      <c r="H6" s="8" t="s">
        <v>9</v>
      </c>
      <c r="I6" s="9"/>
      <c r="J6" s="9" t="s">
        <v>13</v>
      </c>
      <c r="K6" s="9"/>
      <c r="L6" s="9"/>
      <c r="M6" s="7"/>
      <c r="N6" s="7"/>
    </row>
    <row r="7" spans="1:18" ht="15" x14ac:dyDescent="0.25">
      <c r="A7" s="7"/>
      <c r="B7" s="7"/>
      <c r="C7" s="7"/>
      <c r="D7" s="7"/>
      <c r="E7" s="7"/>
      <c r="F7" s="7"/>
      <c r="G7" s="7"/>
      <c r="H7" s="12" t="s">
        <v>80</v>
      </c>
      <c r="I7" s="12"/>
      <c r="J7" s="12"/>
      <c r="K7" s="12"/>
      <c r="L7" s="12"/>
      <c r="M7" s="12" t="s">
        <v>1</v>
      </c>
      <c r="N7" s="12" t="s">
        <v>2</v>
      </c>
    </row>
    <row r="8" spans="1:18" ht="15.75" thickBot="1" x14ac:dyDescent="0.3">
      <c r="A8" s="13" t="s">
        <v>19</v>
      </c>
      <c r="B8" s="7"/>
      <c r="C8" s="14" t="s">
        <v>5</v>
      </c>
      <c r="D8" s="14" t="s">
        <v>6</v>
      </c>
      <c r="E8" s="14" t="s">
        <v>7</v>
      </c>
      <c r="F8" s="14" t="s">
        <v>8</v>
      </c>
      <c r="G8" s="7"/>
      <c r="H8" s="14" t="s">
        <v>3</v>
      </c>
      <c r="I8" s="14" t="s">
        <v>10</v>
      </c>
      <c r="J8" s="14" t="s">
        <v>11</v>
      </c>
      <c r="K8" s="14" t="s">
        <v>6</v>
      </c>
      <c r="L8" s="14" t="s">
        <v>4</v>
      </c>
      <c r="M8" s="14" t="s">
        <v>0</v>
      </c>
      <c r="N8" s="14" t="s">
        <v>47</v>
      </c>
    </row>
    <row r="9" spans="1:18" ht="15" x14ac:dyDescent="0.25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P9" s="5"/>
      <c r="Q9" s="5"/>
      <c r="R9" s="5"/>
    </row>
    <row r="10" spans="1:18" ht="15" x14ac:dyDescent="0.25">
      <c r="A10" s="7" t="s">
        <v>88</v>
      </c>
      <c r="B10" s="7"/>
      <c r="C10" s="15">
        <v>0.69769999999999999</v>
      </c>
      <c r="D10" s="15">
        <v>-0.19130000000000003</v>
      </c>
      <c r="E10" s="15">
        <v>4.0000000000000001E-3</v>
      </c>
      <c r="F10" s="15">
        <v>0.51039999999999996</v>
      </c>
      <c r="G10" s="7"/>
      <c r="H10" s="15">
        <v>6.82</v>
      </c>
      <c r="I10" s="15">
        <v>2.7391999999999999</v>
      </c>
      <c r="J10" s="15">
        <v>8.5500000000000007</v>
      </c>
      <c r="K10" s="18">
        <v>97.98</v>
      </c>
      <c r="L10" s="15">
        <v>3.0185</v>
      </c>
      <c r="M10" s="19">
        <v>0.10142036348417152</v>
      </c>
      <c r="N10" s="7">
        <v>994</v>
      </c>
      <c r="P10" s="5" t="str">
        <f>RIGHT(A10,4)</f>
        <v>3.0%</v>
      </c>
      <c r="Q10" s="3">
        <f>$F$20</f>
        <v>0.28129999999999999</v>
      </c>
      <c r="R10" s="5"/>
    </row>
    <row r="11" spans="1:18" ht="15" x14ac:dyDescent="0.25">
      <c r="A11" s="7" t="s">
        <v>89</v>
      </c>
      <c r="B11" s="7"/>
      <c r="C11" s="15">
        <v>0.81069999999999998</v>
      </c>
      <c r="D11" s="15">
        <v>-0.38569999999999999</v>
      </c>
      <c r="E11" s="15">
        <v>-3.3999999999999998E-3</v>
      </c>
      <c r="F11" s="15">
        <v>0.42159999999999997</v>
      </c>
      <c r="G11" s="7"/>
      <c r="H11" s="15">
        <v>6.17</v>
      </c>
      <c r="I11" s="15">
        <v>3.2812999999999999</v>
      </c>
      <c r="J11" s="15">
        <v>8.17</v>
      </c>
      <c r="K11" s="18">
        <v>100.91</v>
      </c>
      <c r="L11" s="15">
        <v>2.9906000000000001</v>
      </c>
      <c r="M11" s="19">
        <v>0.17412076083533726</v>
      </c>
      <c r="N11" s="7">
        <v>1999</v>
      </c>
      <c r="P11" s="5" t="str">
        <f t="shared" ref="P11:P18" si="0">RIGHT(A11,4)</f>
        <v>3.5%</v>
      </c>
      <c r="Q11" s="3">
        <f t="shared" ref="Q11:Q19" si="1">$F$20</f>
        <v>0.28129999999999999</v>
      </c>
      <c r="R11" s="5"/>
    </row>
    <row r="12" spans="1:18" ht="15" x14ac:dyDescent="0.25">
      <c r="A12" s="7" t="s">
        <v>79</v>
      </c>
      <c r="B12" s="7"/>
      <c r="C12" s="15">
        <v>0.90669999999999995</v>
      </c>
      <c r="D12" s="15">
        <v>-0.79849999999999999</v>
      </c>
      <c r="E12" s="15">
        <v>-1.0999999999999999E-2</v>
      </c>
      <c r="F12" s="15">
        <v>9.7199999999999995E-2</v>
      </c>
      <c r="G12" s="7"/>
      <c r="H12" s="15">
        <v>4.59</v>
      </c>
      <c r="I12" s="15">
        <v>3.7856999999999998</v>
      </c>
      <c r="J12" s="15">
        <v>6.06</v>
      </c>
      <c r="K12" s="18">
        <v>103.4</v>
      </c>
      <c r="L12" s="15">
        <v>2.8923999999999999</v>
      </c>
      <c r="M12" s="19">
        <v>0.29835370520989912</v>
      </c>
      <c r="N12" s="7">
        <v>3824</v>
      </c>
      <c r="P12" s="5" t="str">
        <f t="shared" si="0"/>
        <v>4.0%</v>
      </c>
      <c r="Q12" s="3">
        <f t="shared" si="1"/>
        <v>0.28129999999999999</v>
      </c>
      <c r="R12" s="5"/>
    </row>
    <row r="13" spans="1:18" ht="15" x14ac:dyDescent="0.25">
      <c r="A13" s="7" t="s">
        <v>48</v>
      </c>
      <c r="B13" s="7"/>
      <c r="C13" s="15">
        <v>0.99439999999999995</v>
      </c>
      <c r="D13" s="15">
        <v>-0.76959999999999995</v>
      </c>
      <c r="E13" s="15">
        <v>-1.9400000000000001E-2</v>
      </c>
      <c r="F13" s="15">
        <v>0.2054</v>
      </c>
      <c r="G13" s="7"/>
      <c r="H13" s="15">
        <v>5.2</v>
      </c>
      <c r="I13" s="15">
        <v>4.2470999999999997</v>
      </c>
      <c r="J13" s="15">
        <v>7.4</v>
      </c>
      <c r="K13" s="18">
        <v>105.84</v>
      </c>
      <c r="L13" s="15">
        <v>2.976</v>
      </c>
      <c r="M13" s="19">
        <v>0.27187843613518736</v>
      </c>
      <c r="N13" s="7">
        <v>3748</v>
      </c>
      <c r="P13" s="5" t="str">
        <f t="shared" si="0"/>
        <v>4.5%</v>
      </c>
      <c r="Q13" s="3">
        <f t="shared" si="1"/>
        <v>0.28129999999999999</v>
      </c>
      <c r="R13" s="5"/>
    </row>
    <row r="14" spans="1:18" ht="15" x14ac:dyDescent="0.25">
      <c r="A14" s="7" t="s">
        <v>49</v>
      </c>
      <c r="B14" s="7"/>
      <c r="C14" s="15">
        <v>1.0923</v>
      </c>
      <c r="D14" s="15">
        <v>-0.6070000000000001</v>
      </c>
      <c r="E14" s="15">
        <v>-3.8699999999999998E-2</v>
      </c>
      <c r="F14" s="15">
        <v>0.4466</v>
      </c>
      <c r="G14" s="7"/>
      <c r="H14" s="15">
        <v>5.16</v>
      </c>
      <c r="I14" s="15">
        <v>4.7182000000000004</v>
      </c>
      <c r="J14" s="15">
        <v>7.6</v>
      </c>
      <c r="K14" s="18">
        <v>107.38</v>
      </c>
      <c r="L14" s="15">
        <v>3.0110000000000001</v>
      </c>
      <c r="M14" s="19">
        <v>0.10005981719593064</v>
      </c>
      <c r="N14" s="7">
        <v>1701</v>
      </c>
      <c r="P14" s="5" t="str">
        <f t="shared" si="0"/>
        <v>5.0%</v>
      </c>
      <c r="Q14" s="3">
        <f t="shared" si="1"/>
        <v>0.28129999999999999</v>
      </c>
      <c r="R14" s="5"/>
    </row>
    <row r="15" spans="1:18" ht="15" x14ac:dyDescent="0.25">
      <c r="A15" s="7" t="s">
        <v>50</v>
      </c>
      <c r="B15" s="7"/>
      <c r="C15" s="15">
        <v>1.2099</v>
      </c>
      <c r="D15" s="15">
        <v>-0.61890000000000001</v>
      </c>
      <c r="E15" s="15">
        <v>-7.690000000000001E-2</v>
      </c>
      <c r="F15" s="15">
        <v>0.5141</v>
      </c>
      <c r="G15" s="7"/>
      <c r="H15" s="15">
        <v>4.41</v>
      </c>
      <c r="I15" s="15">
        <v>5.2328999999999999</v>
      </c>
      <c r="J15" s="15">
        <v>7.11</v>
      </c>
      <c r="K15" s="18">
        <v>107.42</v>
      </c>
      <c r="L15" s="15">
        <v>2.9007000000000001</v>
      </c>
      <c r="M15" s="19">
        <v>2.1575414378440433E-2</v>
      </c>
      <c r="N15" s="7">
        <v>627</v>
      </c>
      <c r="P15" s="5" t="str">
        <f t="shared" si="0"/>
        <v>5.5%</v>
      </c>
      <c r="Q15" s="3">
        <f t="shared" si="1"/>
        <v>0.28129999999999999</v>
      </c>
      <c r="R15" s="5"/>
    </row>
    <row r="16" spans="1:18" ht="15" x14ac:dyDescent="0.25">
      <c r="A16" s="7" t="s">
        <v>51</v>
      </c>
      <c r="B16" s="7"/>
      <c r="C16" s="15">
        <v>1.3201000000000001</v>
      </c>
      <c r="D16" s="15">
        <v>-0.76080000000000003</v>
      </c>
      <c r="E16" s="15">
        <v>-0.14280000000000001</v>
      </c>
      <c r="F16" s="15">
        <v>0.41649999999999998</v>
      </c>
      <c r="G16" s="7"/>
      <c r="H16" s="15">
        <v>3.73</v>
      </c>
      <c r="I16" s="15">
        <v>5.7434000000000003</v>
      </c>
      <c r="J16" s="15">
        <v>6.55</v>
      </c>
      <c r="K16" s="18">
        <v>107.85</v>
      </c>
      <c r="L16" s="15">
        <v>2.7726999999999999</v>
      </c>
      <c r="M16" s="19">
        <v>1.4834915387611718E-2</v>
      </c>
      <c r="N16" s="7">
        <v>901</v>
      </c>
      <c r="P16" s="5" t="str">
        <f t="shared" si="0"/>
        <v>6.0%</v>
      </c>
      <c r="Q16" s="3">
        <f t="shared" si="1"/>
        <v>0.28129999999999999</v>
      </c>
      <c r="R16" s="5"/>
    </row>
    <row r="17" spans="1:18" ht="15" x14ac:dyDescent="0.25">
      <c r="A17" s="7" t="s">
        <v>52</v>
      </c>
      <c r="B17" s="7"/>
      <c r="C17" s="15">
        <v>1.4241999999999999</v>
      </c>
      <c r="D17" s="15">
        <v>-0.75669999999999993</v>
      </c>
      <c r="E17" s="15">
        <v>-0.18860000000000002</v>
      </c>
      <c r="F17" s="15">
        <v>0.47889999999999999</v>
      </c>
      <c r="G17" s="7"/>
      <c r="H17" s="15">
        <v>3.15</v>
      </c>
      <c r="I17" s="15">
        <v>6.2412000000000001</v>
      </c>
      <c r="J17" s="15">
        <v>5.55</v>
      </c>
      <c r="K17" s="18">
        <v>108.27</v>
      </c>
      <c r="L17" s="15">
        <v>2.7601</v>
      </c>
      <c r="M17" s="19">
        <v>9.5756286190994151E-3</v>
      </c>
      <c r="N17" s="7">
        <v>803</v>
      </c>
      <c r="P17" s="5" t="str">
        <f t="shared" si="0"/>
        <v>6.5%</v>
      </c>
      <c r="Q17" s="3">
        <f t="shared" si="1"/>
        <v>0.28129999999999999</v>
      </c>
      <c r="R17" s="5"/>
    </row>
    <row r="18" spans="1:18" ht="15" x14ac:dyDescent="0.25">
      <c r="A18" s="7" t="s">
        <v>53</v>
      </c>
      <c r="B18" s="7"/>
      <c r="C18" s="15">
        <v>1.5317000000000001</v>
      </c>
      <c r="D18" s="15">
        <v>-0.75420000000000009</v>
      </c>
      <c r="E18" s="15">
        <v>-0.2009</v>
      </c>
      <c r="F18" s="15">
        <v>0.5766</v>
      </c>
      <c r="G18" s="7"/>
      <c r="H18" s="15">
        <v>3.12</v>
      </c>
      <c r="I18" s="15">
        <v>6.7060000000000004</v>
      </c>
      <c r="J18" s="15">
        <v>5.59</v>
      </c>
      <c r="K18" s="18">
        <v>108.57</v>
      </c>
      <c r="L18" s="15">
        <v>2.7862</v>
      </c>
      <c r="M18" s="19">
        <v>3.0810164364735554E-3</v>
      </c>
      <c r="N18" s="7">
        <v>287</v>
      </c>
      <c r="P18" s="5" t="str">
        <f t="shared" si="0"/>
        <v>7.0%</v>
      </c>
      <c r="Q18" s="3">
        <f t="shared" si="1"/>
        <v>0.28129999999999999</v>
      </c>
      <c r="R18" s="5"/>
    </row>
    <row r="19" spans="1:18" ht="15" x14ac:dyDescent="0.25">
      <c r="A19" s="7" t="s">
        <v>90</v>
      </c>
      <c r="B19" s="7"/>
      <c r="C19" s="15">
        <v>1.7304999999999999</v>
      </c>
      <c r="D19" s="15">
        <v>-0.6532</v>
      </c>
      <c r="E19" s="15">
        <v>-0.30690000000000001</v>
      </c>
      <c r="F19" s="15">
        <v>0.77039999999999997</v>
      </c>
      <c r="G19" s="7"/>
      <c r="H19" s="15">
        <v>2.92</v>
      </c>
      <c r="I19" s="15">
        <v>7.6170999999999998</v>
      </c>
      <c r="J19" s="15">
        <v>5.47</v>
      </c>
      <c r="K19" s="18">
        <v>109.07</v>
      </c>
      <c r="L19" s="15">
        <v>2.6185</v>
      </c>
      <c r="M19" s="19">
        <v>5.0999423178489335E-3</v>
      </c>
      <c r="N19" s="7">
        <v>1020</v>
      </c>
      <c r="P19" s="5" t="str">
        <f>"&gt;"&amp;P18</f>
        <v>&gt;7.0%</v>
      </c>
      <c r="Q19" s="3">
        <f t="shared" si="1"/>
        <v>0.28129999999999999</v>
      </c>
      <c r="R19" s="5"/>
    </row>
    <row r="20" spans="1:18" ht="15" x14ac:dyDescent="0.25">
      <c r="A20" s="13" t="s">
        <v>8</v>
      </c>
      <c r="B20" s="7"/>
      <c r="C20" s="15">
        <v>0.93840000000000001</v>
      </c>
      <c r="D20" s="15">
        <v>-0.63600000000000001</v>
      </c>
      <c r="E20" s="15">
        <v>-2.1100000000000001E-2</v>
      </c>
      <c r="F20" s="15">
        <v>0.28129999999999999</v>
      </c>
      <c r="G20" s="7"/>
      <c r="H20" s="15">
        <v>5.27</v>
      </c>
      <c r="I20" s="15">
        <v>3.9228000000000001</v>
      </c>
      <c r="J20" s="15">
        <v>7.22</v>
      </c>
      <c r="K20" s="18">
        <v>103.64</v>
      </c>
      <c r="L20" s="15">
        <v>2.9523000000000001</v>
      </c>
      <c r="M20" s="19">
        <v>1</v>
      </c>
      <c r="N20" s="7">
        <v>15904</v>
      </c>
      <c r="P20" s="5"/>
      <c r="Q20" s="5"/>
      <c r="R20" s="5"/>
    </row>
    <row r="24" spans="1:18" x14ac:dyDescent="0.2">
      <c r="A24" s="1" t="s">
        <v>25</v>
      </c>
    </row>
  </sheetData>
  <mergeCells count="2">
    <mergeCell ref="A1:N1"/>
    <mergeCell ref="A2:N2"/>
  </mergeCells>
  <pageMargins left="0.75" right="0.75" top="1" bottom="1" header="0.5" footer="0.5"/>
  <pageSetup orientation="landscape" horizontalDpi="300" verticalDpi="300" r:id="rId1"/>
  <headerFooter alignWithMargins="0">
    <oddFooter>&amp;L&amp;"Times New Roman,Regular"&amp;8Generated: &amp;D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Q31"/>
  <sheetViews>
    <sheetView showGridLines="0" zoomScale="85" workbookViewId="0">
      <selection activeCell="A4" sqref="A4:N21"/>
    </sheetView>
  </sheetViews>
  <sheetFormatPr defaultColWidth="8.85546875" defaultRowHeight="12.75" x14ac:dyDescent="0.2"/>
  <cols>
    <col min="1" max="1" width="17.7109375" style="1" customWidth="1"/>
    <col min="2" max="2" width="4.140625" style="1" customWidth="1"/>
    <col min="3" max="6" width="8.85546875" style="1"/>
    <col min="7" max="7" width="4.140625" style="1" customWidth="1"/>
    <col min="8" max="16384" width="8.85546875" style="1"/>
  </cols>
  <sheetData>
    <row r="1" spans="1:17" ht="21" x14ac:dyDescent="0.35">
      <c r="A1" s="34" t="s">
        <v>87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</row>
    <row r="2" spans="1:17" ht="21" x14ac:dyDescent="0.35">
      <c r="A2" s="34" t="s">
        <v>83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</row>
    <row r="3" spans="1:17" ht="15.75" x14ac:dyDescent="0.25">
      <c r="A3" s="2"/>
    </row>
    <row r="4" spans="1:17" ht="15" x14ac:dyDescent="0.25">
      <c r="A4" s="6" t="s">
        <v>94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</row>
    <row r="5" spans="1:17" ht="15" x14ac:dyDescent="0.25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</row>
    <row r="6" spans="1:17" ht="15" x14ac:dyDescent="0.25">
      <c r="A6" s="7"/>
      <c r="B6" s="7"/>
      <c r="C6" s="8" t="s">
        <v>12</v>
      </c>
      <c r="D6" s="9"/>
      <c r="E6" s="9"/>
      <c r="F6" s="9"/>
      <c r="G6" s="7"/>
      <c r="H6" s="8" t="s">
        <v>9</v>
      </c>
      <c r="I6" s="9"/>
      <c r="J6" s="9" t="s">
        <v>13</v>
      </c>
      <c r="K6" s="9"/>
      <c r="L6" s="9"/>
      <c r="M6" s="7"/>
      <c r="N6" s="7"/>
    </row>
    <row r="7" spans="1:17" ht="15" x14ac:dyDescent="0.25">
      <c r="A7" s="7"/>
      <c r="B7" s="7"/>
      <c r="C7" s="7"/>
      <c r="D7" s="7"/>
      <c r="E7" s="7"/>
      <c r="F7" s="7"/>
      <c r="G7" s="7"/>
      <c r="H7" s="12" t="s">
        <v>80</v>
      </c>
      <c r="I7" s="12"/>
      <c r="J7" s="12"/>
      <c r="K7" s="12"/>
      <c r="L7" s="12"/>
      <c r="M7" s="12" t="s">
        <v>1</v>
      </c>
      <c r="N7" s="12" t="s">
        <v>2</v>
      </c>
    </row>
    <row r="8" spans="1:17" ht="15.75" thickBot="1" x14ac:dyDescent="0.3">
      <c r="A8" s="13" t="s">
        <v>24</v>
      </c>
      <c r="B8" s="7"/>
      <c r="C8" s="14" t="s">
        <v>5</v>
      </c>
      <c r="D8" s="14" t="s">
        <v>6</v>
      </c>
      <c r="E8" s="14" t="s">
        <v>7</v>
      </c>
      <c r="F8" s="14" t="s">
        <v>8</v>
      </c>
      <c r="G8" s="7"/>
      <c r="H8" s="14" t="s">
        <v>3</v>
      </c>
      <c r="I8" s="14" t="s">
        <v>10</v>
      </c>
      <c r="J8" s="14" t="s">
        <v>11</v>
      </c>
      <c r="K8" s="14" t="s">
        <v>6</v>
      </c>
      <c r="L8" s="14" t="s">
        <v>4</v>
      </c>
      <c r="M8" s="14" t="s">
        <v>0</v>
      </c>
      <c r="N8" s="14" t="s">
        <v>47</v>
      </c>
    </row>
    <row r="9" spans="1:17" ht="15" x14ac:dyDescent="0.25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</row>
    <row r="10" spans="1:17" ht="15" x14ac:dyDescent="0.25">
      <c r="A10" s="7" t="s">
        <v>54</v>
      </c>
      <c r="B10" s="7"/>
      <c r="C10" s="15">
        <v>1.0063</v>
      </c>
      <c r="D10" s="15">
        <v>-0.74690000000000001</v>
      </c>
      <c r="E10" s="15">
        <v>-3.44E-2</v>
      </c>
      <c r="F10" s="15">
        <v>0.22500000000000001</v>
      </c>
      <c r="G10" s="7"/>
      <c r="H10" s="15">
        <v>1.0900000000000001</v>
      </c>
      <c r="I10" s="15">
        <v>4.1356000000000002</v>
      </c>
      <c r="J10" s="15">
        <v>1.1499999999999999</v>
      </c>
      <c r="K10" s="18">
        <v>101.97</v>
      </c>
      <c r="L10" s="15">
        <v>2.2797999999999998</v>
      </c>
      <c r="M10" s="19">
        <v>0.12180846208403669</v>
      </c>
      <c r="N10" s="7">
        <v>2567</v>
      </c>
      <c r="P10" s="5">
        <v>2</v>
      </c>
      <c r="Q10" s="3">
        <f>$F$21</f>
        <v>0.28129999999999999</v>
      </c>
    </row>
    <row r="11" spans="1:17" ht="15" x14ac:dyDescent="0.25">
      <c r="A11" s="7" t="s">
        <v>55</v>
      </c>
      <c r="B11" s="7"/>
      <c r="C11" s="15">
        <v>0.96719999999999995</v>
      </c>
      <c r="D11" s="15">
        <v>-1.26</v>
      </c>
      <c r="E11" s="15">
        <v>-1.9099999999999999E-2</v>
      </c>
      <c r="F11" s="15">
        <v>-0.31190000000000001</v>
      </c>
      <c r="G11" s="7"/>
      <c r="H11" s="15">
        <v>2.8</v>
      </c>
      <c r="I11" s="15">
        <v>4.0598000000000001</v>
      </c>
      <c r="J11" s="15">
        <v>3.1</v>
      </c>
      <c r="K11" s="18">
        <v>103.36</v>
      </c>
      <c r="L11" s="15">
        <v>2.8043999999999998</v>
      </c>
      <c r="M11" s="19">
        <v>0.16930849303693546</v>
      </c>
      <c r="N11" s="7">
        <v>3036</v>
      </c>
      <c r="P11" s="5">
        <v>4</v>
      </c>
      <c r="Q11" s="3">
        <f t="shared" ref="Q11:Q20" si="0">$F$21</f>
        <v>0.28129999999999999</v>
      </c>
    </row>
    <row r="12" spans="1:17" ht="15" x14ac:dyDescent="0.25">
      <c r="A12" s="7" t="s">
        <v>56</v>
      </c>
      <c r="B12" s="7"/>
      <c r="C12" s="15">
        <v>0.92190000000000005</v>
      </c>
      <c r="D12" s="15">
        <v>-1.2355</v>
      </c>
      <c r="E12" s="15">
        <v>-1.3999999999999999E-2</v>
      </c>
      <c r="F12" s="15">
        <v>-0.3276</v>
      </c>
      <c r="G12" s="7"/>
      <c r="H12" s="15">
        <v>4.3</v>
      </c>
      <c r="I12" s="15">
        <v>3.8637999999999999</v>
      </c>
      <c r="J12" s="15">
        <v>4.97</v>
      </c>
      <c r="K12" s="18">
        <v>103.21</v>
      </c>
      <c r="L12" s="15">
        <v>3.0670000000000002</v>
      </c>
      <c r="M12" s="19">
        <v>0.19016909831591364</v>
      </c>
      <c r="N12" s="7">
        <v>2695</v>
      </c>
      <c r="P12" s="5">
        <v>6</v>
      </c>
      <c r="Q12" s="3">
        <f t="shared" si="0"/>
        <v>0.28129999999999999</v>
      </c>
    </row>
    <row r="13" spans="1:17" ht="15" x14ac:dyDescent="0.25">
      <c r="A13" s="7" t="s">
        <v>57</v>
      </c>
      <c r="B13" s="7"/>
      <c r="C13" s="15">
        <v>0.94730000000000003</v>
      </c>
      <c r="D13" s="15">
        <v>-0.59840000000000004</v>
      </c>
      <c r="E13" s="15">
        <v>-1.4999999999999999E-2</v>
      </c>
      <c r="F13" s="15">
        <v>0.33389999999999997</v>
      </c>
      <c r="G13" s="7"/>
      <c r="H13" s="15">
        <v>5.81</v>
      </c>
      <c r="I13" s="15">
        <v>4.0002000000000004</v>
      </c>
      <c r="J13" s="15">
        <v>7.01</v>
      </c>
      <c r="K13" s="18">
        <v>105.17</v>
      </c>
      <c r="L13" s="15">
        <v>3.0379</v>
      </c>
      <c r="M13" s="19">
        <v>0.18616497888190284</v>
      </c>
      <c r="N13" s="7">
        <v>2281</v>
      </c>
      <c r="P13" s="5">
        <v>8</v>
      </c>
      <c r="Q13" s="3">
        <f t="shared" si="0"/>
        <v>0.28129999999999999</v>
      </c>
    </row>
    <row r="14" spans="1:17" ht="15" x14ac:dyDescent="0.25">
      <c r="A14" s="7" t="s">
        <v>58</v>
      </c>
      <c r="B14" s="7"/>
      <c r="C14" s="15">
        <v>0.84540000000000004</v>
      </c>
      <c r="D14" s="15">
        <v>-0.153</v>
      </c>
      <c r="E14" s="15">
        <v>-1.3299999999999999E-2</v>
      </c>
      <c r="F14" s="15">
        <v>0.67910000000000004</v>
      </c>
      <c r="G14" s="7"/>
      <c r="H14" s="15">
        <v>7.22</v>
      </c>
      <c r="I14" s="15">
        <v>3.4651000000000001</v>
      </c>
      <c r="J14" s="15">
        <v>9.08</v>
      </c>
      <c r="K14" s="18">
        <v>102.03</v>
      </c>
      <c r="L14" s="15">
        <v>3.0807000000000002</v>
      </c>
      <c r="M14" s="19">
        <v>0.14224805313426905</v>
      </c>
      <c r="N14" s="7">
        <v>1987</v>
      </c>
      <c r="P14" s="5">
        <v>10</v>
      </c>
      <c r="Q14" s="3">
        <f t="shared" si="0"/>
        <v>0.28129999999999999</v>
      </c>
    </row>
    <row r="15" spans="1:17" ht="15" x14ac:dyDescent="0.25">
      <c r="A15" s="7" t="s">
        <v>59</v>
      </c>
      <c r="B15" s="7"/>
      <c r="C15" s="15">
        <v>0.9496</v>
      </c>
      <c r="D15" s="15">
        <v>-4.8799999999999955E-2</v>
      </c>
      <c r="E15" s="15">
        <v>-3.73E-2</v>
      </c>
      <c r="F15" s="15">
        <v>0.86350000000000005</v>
      </c>
      <c r="G15" s="7"/>
      <c r="H15" s="15">
        <v>7.8</v>
      </c>
      <c r="I15" s="15">
        <v>4.0476000000000001</v>
      </c>
      <c r="J15" s="15">
        <v>11.12</v>
      </c>
      <c r="K15" s="18">
        <v>105.93</v>
      </c>
      <c r="L15" s="15">
        <v>3.09</v>
      </c>
      <c r="M15" s="19">
        <v>5.0814533214729667E-2</v>
      </c>
      <c r="N15" s="7">
        <v>861</v>
      </c>
      <c r="P15" s="5">
        <v>12</v>
      </c>
      <c r="Q15" s="3">
        <f t="shared" si="0"/>
        <v>0.28129999999999999</v>
      </c>
    </row>
    <row r="16" spans="1:17" ht="15" x14ac:dyDescent="0.25">
      <c r="A16" s="7" t="s">
        <v>60</v>
      </c>
      <c r="B16" s="7"/>
      <c r="C16" s="15">
        <v>0.93789999999999996</v>
      </c>
      <c r="D16" s="15">
        <v>0.14180000000000004</v>
      </c>
      <c r="E16" s="15">
        <v>-3.1300000000000001E-2</v>
      </c>
      <c r="F16" s="15">
        <v>1.0484</v>
      </c>
      <c r="G16" s="7"/>
      <c r="H16" s="15">
        <v>8.39</v>
      </c>
      <c r="I16" s="15">
        <v>3.9350000000000001</v>
      </c>
      <c r="J16" s="15">
        <v>13.06</v>
      </c>
      <c r="K16" s="18">
        <v>105.01</v>
      </c>
      <c r="L16" s="15">
        <v>3.1621999999999999</v>
      </c>
      <c r="M16" s="19">
        <v>4.1381415757799085E-2</v>
      </c>
      <c r="N16" s="7">
        <v>797</v>
      </c>
      <c r="P16" s="5">
        <v>14</v>
      </c>
      <c r="Q16" s="3">
        <f t="shared" si="0"/>
        <v>0.28129999999999999</v>
      </c>
    </row>
    <row r="17" spans="1:17" ht="15" x14ac:dyDescent="0.25">
      <c r="A17" s="7" t="s">
        <v>61</v>
      </c>
      <c r="B17" s="7"/>
      <c r="C17" s="15">
        <v>0.94169999999999998</v>
      </c>
      <c r="D17" s="15">
        <v>0.24279999999999996</v>
      </c>
      <c r="E17" s="15">
        <v>-3.6900000000000002E-2</v>
      </c>
      <c r="F17" s="15">
        <v>1.1476</v>
      </c>
      <c r="G17" s="7"/>
      <c r="H17" s="15">
        <v>8.9600000000000009</v>
      </c>
      <c r="I17" s="15">
        <v>3.9588000000000001</v>
      </c>
      <c r="J17" s="15">
        <v>14.88</v>
      </c>
      <c r="K17" s="18">
        <v>104.73</v>
      </c>
      <c r="L17" s="15">
        <v>3.2296</v>
      </c>
      <c r="M17" s="19">
        <v>3.1641340088693286E-2</v>
      </c>
      <c r="N17" s="7">
        <v>576</v>
      </c>
      <c r="P17" s="5">
        <v>16</v>
      </c>
      <c r="Q17" s="3">
        <f t="shared" si="0"/>
        <v>0.28129999999999999</v>
      </c>
    </row>
    <row r="18" spans="1:17" ht="15" x14ac:dyDescent="0.25">
      <c r="A18" s="7" t="s">
        <v>62</v>
      </c>
      <c r="B18" s="7"/>
      <c r="C18" s="15">
        <v>0.98619999999999997</v>
      </c>
      <c r="D18" s="15">
        <v>4.1700000000000036E-2</v>
      </c>
      <c r="E18" s="15">
        <v>-3.9E-2</v>
      </c>
      <c r="F18" s="15">
        <v>0.9889</v>
      </c>
      <c r="G18" s="7"/>
      <c r="H18" s="15">
        <v>9.43</v>
      </c>
      <c r="I18" s="15">
        <v>4.2135999999999996</v>
      </c>
      <c r="J18" s="15">
        <v>17.02</v>
      </c>
      <c r="K18" s="18">
        <v>107.33</v>
      </c>
      <c r="L18" s="15">
        <v>3.2751000000000001</v>
      </c>
      <c r="M18" s="19">
        <v>2.0916953278149877E-2</v>
      </c>
      <c r="N18" s="7">
        <v>391</v>
      </c>
      <c r="P18" s="5">
        <v>18</v>
      </c>
      <c r="Q18" s="3">
        <f t="shared" si="0"/>
        <v>0.28129999999999999</v>
      </c>
    </row>
    <row r="19" spans="1:17" ht="15" x14ac:dyDescent="0.25">
      <c r="A19" s="7" t="s">
        <v>63</v>
      </c>
      <c r="B19" s="7"/>
      <c r="C19" s="15">
        <v>0.88100000000000001</v>
      </c>
      <c r="D19" s="15">
        <v>0.33890000000000009</v>
      </c>
      <c r="E19" s="15">
        <v>-1.32E-2</v>
      </c>
      <c r="F19" s="15">
        <v>1.2067000000000001</v>
      </c>
      <c r="G19" s="7"/>
      <c r="H19" s="15">
        <v>9.85</v>
      </c>
      <c r="I19" s="15">
        <v>3.5945</v>
      </c>
      <c r="J19" s="15">
        <v>19.100000000000001</v>
      </c>
      <c r="K19" s="18">
        <v>101.36</v>
      </c>
      <c r="L19" s="15">
        <v>3.3517999999999999</v>
      </c>
      <c r="M19" s="19">
        <v>1.6595350470030801E-2</v>
      </c>
      <c r="N19" s="7">
        <v>317</v>
      </c>
      <c r="P19" s="5">
        <v>20</v>
      </c>
      <c r="Q19" s="3">
        <f t="shared" si="0"/>
        <v>0.28129999999999999</v>
      </c>
    </row>
    <row r="20" spans="1:17" ht="15" x14ac:dyDescent="0.25">
      <c r="A20" s="7" t="s">
        <v>64</v>
      </c>
      <c r="B20" s="7"/>
      <c r="C20" s="15">
        <v>0.96740000000000004</v>
      </c>
      <c r="D20" s="15">
        <v>0.64649999999999996</v>
      </c>
      <c r="E20" s="15">
        <v>-2.5600000000000001E-2</v>
      </c>
      <c r="F20" s="15">
        <v>1.5883</v>
      </c>
      <c r="G20" s="7"/>
      <c r="H20" s="15">
        <v>12.1</v>
      </c>
      <c r="I20" s="15">
        <v>4.0675999999999997</v>
      </c>
      <c r="J20" s="15">
        <v>26.29</v>
      </c>
      <c r="K20" s="18">
        <v>105.36</v>
      </c>
      <c r="L20" s="15">
        <v>3.4045000000000001</v>
      </c>
      <c r="M20" s="19">
        <v>2.8951321737539594E-2</v>
      </c>
      <c r="N20" s="7">
        <v>396</v>
      </c>
      <c r="P20" s="5" t="str">
        <f>"&gt;20"</f>
        <v>&gt;20</v>
      </c>
      <c r="Q20" s="3">
        <f t="shared" si="0"/>
        <v>0.28129999999999999</v>
      </c>
    </row>
    <row r="21" spans="1:17" ht="15" x14ac:dyDescent="0.25">
      <c r="A21" s="13" t="s">
        <v>8</v>
      </c>
      <c r="B21" s="7"/>
      <c r="C21" s="15">
        <v>0.93840000000000001</v>
      </c>
      <c r="D21" s="15">
        <v>-0.63600000000000001</v>
      </c>
      <c r="E21" s="15">
        <v>-2.1100000000000001E-2</v>
      </c>
      <c r="F21" s="15">
        <v>0.28129999999999999</v>
      </c>
      <c r="G21" s="7"/>
      <c r="H21" s="15">
        <v>5.27</v>
      </c>
      <c r="I21" s="15">
        <v>3.9228000000000001</v>
      </c>
      <c r="J21" s="15">
        <v>7.22</v>
      </c>
      <c r="K21" s="18">
        <v>103.64</v>
      </c>
      <c r="L21" s="15">
        <v>2.9523000000000001</v>
      </c>
      <c r="M21" s="19">
        <v>1</v>
      </c>
      <c r="N21" s="7">
        <v>15904</v>
      </c>
    </row>
    <row r="31" spans="1:17" x14ac:dyDescent="0.2">
      <c r="A31" s="1" t="s">
        <v>25</v>
      </c>
    </row>
  </sheetData>
  <mergeCells count="2">
    <mergeCell ref="A1:N1"/>
    <mergeCell ref="A2:N2"/>
  </mergeCells>
  <pageMargins left="0.75" right="0.75" top="1" bottom="1" header="0.5" footer="0.5"/>
  <pageSetup orientation="landscape" horizontalDpi="300" verticalDpi="300" r:id="rId1"/>
  <headerFooter alignWithMargins="0">
    <oddFooter>&amp;L&amp;"Times New Roman,Regular"&amp;8Generated: &amp;D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Q25"/>
  <sheetViews>
    <sheetView showGridLines="0" zoomScale="85" workbookViewId="0">
      <selection activeCell="A4" sqref="A4:N21"/>
    </sheetView>
  </sheetViews>
  <sheetFormatPr defaultColWidth="8.85546875" defaultRowHeight="12.75" x14ac:dyDescent="0.2"/>
  <cols>
    <col min="1" max="1" width="17.7109375" style="1" customWidth="1"/>
    <col min="2" max="2" width="4.140625" style="1" customWidth="1"/>
    <col min="3" max="6" width="8.85546875" style="1"/>
    <col min="7" max="7" width="4.140625" style="1" customWidth="1"/>
    <col min="8" max="16384" width="8.85546875" style="1"/>
  </cols>
  <sheetData>
    <row r="1" spans="1:17" ht="21" x14ac:dyDescent="0.35">
      <c r="A1" s="34" t="s">
        <v>87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</row>
    <row r="2" spans="1:17" ht="21" x14ac:dyDescent="0.35">
      <c r="A2" s="34" t="s">
        <v>84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</row>
    <row r="3" spans="1:17" ht="15.75" x14ac:dyDescent="0.25">
      <c r="A3" s="2"/>
    </row>
    <row r="4" spans="1:17" ht="15" x14ac:dyDescent="0.25">
      <c r="A4" s="6" t="s">
        <v>94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</row>
    <row r="5" spans="1:17" ht="15" x14ac:dyDescent="0.25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</row>
    <row r="6" spans="1:17" ht="15" x14ac:dyDescent="0.25">
      <c r="A6" s="7"/>
      <c r="B6" s="7"/>
      <c r="C6" s="8" t="s">
        <v>12</v>
      </c>
      <c r="D6" s="9"/>
      <c r="E6" s="9"/>
      <c r="F6" s="9"/>
      <c r="G6" s="7"/>
      <c r="H6" s="8" t="s">
        <v>9</v>
      </c>
      <c r="I6" s="9"/>
      <c r="J6" s="9" t="s">
        <v>13</v>
      </c>
      <c r="K6" s="9"/>
      <c r="L6" s="9"/>
      <c r="M6" s="7"/>
      <c r="N6" s="7"/>
    </row>
    <row r="7" spans="1:17" ht="15" x14ac:dyDescent="0.25">
      <c r="A7" s="7"/>
      <c r="B7" s="7"/>
      <c r="C7" s="7"/>
      <c r="D7" s="7"/>
      <c r="E7" s="7"/>
      <c r="F7" s="7"/>
      <c r="G7" s="7"/>
      <c r="H7" s="12" t="s">
        <v>80</v>
      </c>
      <c r="I7" s="12"/>
      <c r="J7" s="12"/>
      <c r="K7" s="12"/>
      <c r="L7" s="12"/>
      <c r="M7" s="12" t="s">
        <v>1</v>
      </c>
      <c r="N7" s="12" t="s">
        <v>2</v>
      </c>
    </row>
    <row r="8" spans="1:17" ht="15.75" thickBot="1" x14ac:dyDescent="0.3">
      <c r="A8" s="13" t="s">
        <v>18</v>
      </c>
      <c r="B8" s="7"/>
      <c r="C8" s="14" t="s">
        <v>5</v>
      </c>
      <c r="D8" s="14" t="s">
        <v>6</v>
      </c>
      <c r="E8" s="14" t="s">
        <v>7</v>
      </c>
      <c r="F8" s="14" t="s">
        <v>8</v>
      </c>
      <c r="G8" s="7"/>
      <c r="H8" s="14" t="s">
        <v>3</v>
      </c>
      <c r="I8" s="14" t="s">
        <v>10</v>
      </c>
      <c r="J8" s="14" t="s">
        <v>11</v>
      </c>
      <c r="K8" s="14" t="s">
        <v>6</v>
      </c>
      <c r="L8" s="14" t="s">
        <v>4</v>
      </c>
      <c r="M8" s="14" t="s">
        <v>0</v>
      </c>
      <c r="N8" s="14" t="s">
        <v>47</v>
      </c>
    </row>
    <row r="9" spans="1:17" ht="15" x14ac:dyDescent="0.25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</row>
    <row r="10" spans="1:17" ht="15" x14ac:dyDescent="0.25">
      <c r="A10" s="7" t="s">
        <v>65</v>
      </c>
      <c r="B10" s="7"/>
      <c r="C10" s="15">
        <v>1.0246999999999999</v>
      </c>
      <c r="D10" s="15">
        <v>-0.54810000000000003</v>
      </c>
      <c r="E10" s="15">
        <v>-6.7099999999999993E-2</v>
      </c>
      <c r="F10" s="15">
        <v>0.40949999999999998</v>
      </c>
      <c r="G10" s="7"/>
      <c r="H10" s="15">
        <v>0.55000000000000004</v>
      </c>
      <c r="I10" s="15">
        <v>4.1063000000000001</v>
      </c>
      <c r="J10" s="15">
        <v>0.59</v>
      </c>
      <c r="K10" s="18">
        <v>101.09</v>
      </c>
      <c r="L10" s="15">
        <v>2.0785</v>
      </c>
      <c r="M10" s="19">
        <v>4.8133170476812107E-2</v>
      </c>
      <c r="N10" s="7">
        <v>1468</v>
      </c>
      <c r="P10" s="5">
        <v>1</v>
      </c>
      <c r="Q10" s="3">
        <f>$F$21</f>
        <v>0.28129999999999999</v>
      </c>
    </row>
    <row r="11" spans="1:17" ht="15" x14ac:dyDescent="0.25">
      <c r="A11" s="7" t="s">
        <v>66</v>
      </c>
      <c r="B11" s="7"/>
      <c r="C11" s="15">
        <v>1.018</v>
      </c>
      <c r="D11" s="15">
        <v>-0.89580000000000004</v>
      </c>
      <c r="E11" s="15">
        <v>-3.2199999999999999E-2</v>
      </c>
      <c r="F11" s="15">
        <v>0.09</v>
      </c>
      <c r="G11" s="7"/>
      <c r="H11" s="15">
        <v>1.46</v>
      </c>
      <c r="I11" s="15">
        <v>4.2690999999999999</v>
      </c>
      <c r="J11" s="15">
        <v>1.62</v>
      </c>
      <c r="K11" s="18">
        <v>102.75</v>
      </c>
      <c r="L11" s="15">
        <v>2.4175</v>
      </c>
      <c r="M11" s="19">
        <v>7.8973418914526597E-2</v>
      </c>
      <c r="N11" s="7">
        <v>1952</v>
      </c>
      <c r="P11" s="5">
        <v>2</v>
      </c>
      <c r="Q11" s="3">
        <f t="shared" ref="Q11:Q20" si="0">$F$21</f>
        <v>0.28129999999999999</v>
      </c>
    </row>
    <row r="12" spans="1:17" ht="15" x14ac:dyDescent="0.25">
      <c r="A12" s="7" t="s">
        <v>67</v>
      </c>
      <c r="B12" s="7"/>
      <c r="C12" s="15">
        <v>0.99319999999999997</v>
      </c>
      <c r="D12" s="15">
        <v>-1.2048000000000001</v>
      </c>
      <c r="E12" s="15">
        <v>-2.8700000000000003E-2</v>
      </c>
      <c r="F12" s="15">
        <v>-0.24030000000000001</v>
      </c>
      <c r="G12" s="7"/>
      <c r="H12" s="15">
        <v>2.46</v>
      </c>
      <c r="I12" s="15">
        <v>4.1394000000000002</v>
      </c>
      <c r="J12" s="15">
        <v>2.83</v>
      </c>
      <c r="K12" s="18">
        <v>103.39</v>
      </c>
      <c r="L12" s="15">
        <v>2.7446000000000002</v>
      </c>
      <c r="M12" s="19">
        <v>9.684332001418787E-2</v>
      </c>
      <c r="N12" s="22">
        <v>1933</v>
      </c>
      <c r="P12" s="5">
        <v>3</v>
      </c>
      <c r="Q12" s="3">
        <f t="shared" si="0"/>
        <v>0.28129999999999999</v>
      </c>
    </row>
    <row r="13" spans="1:17" ht="15" x14ac:dyDescent="0.25">
      <c r="A13" s="7" t="s">
        <v>68</v>
      </c>
      <c r="B13" s="7"/>
      <c r="C13" s="15">
        <v>0.96179999999999999</v>
      </c>
      <c r="D13" s="15">
        <v>-1.2695000000000001</v>
      </c>
      <c r="E13" s="15">
        <v>-1.89E-2</v>
      </c>
      <c r="F13" s="15">
        <v>-0.3266</v>
      </c>
      <c r="G13" s="7"/>
      <c r="H13" s="15">
        <v>3.45</v>
      </c>
      <c r="I13" s="15">
        <v>4.0693000000000001</v>
      </c>
      <c r="J13" s="15">
        <v>4.0599999999999996</v>
      </c>
      <c r="K13" s="18">
        <v>103.81</v>
      </c>
      <c r="L13" s="15">
        <v>2.9378000000000002</v>
      </c>
      <c r="M13" s="19">
        <v>0.11841671330634304</v>
      </c>
      <c r="N13" s="22">
        <v>1904</v>
      </c>
      <c r="P13" s="5">
        <v>4</v>
      </c>
      <c r="Q13" s="3">
        <f t="shared" si="0"/>
        <v>0.28129999999999999</v>
      </c>
    </row>
    <row r="14" spans="1:17" ht="15" x14ac:dyDescent="0.25">
      <c r="A14" s="7" t="s">
        <v>69</v>
      </c>
      <c r="B14" s="7"/>
      <c r="C14" s="15">
        <v>0.91590000000000005</v>
      </c>
      <c r="D14" s="15">
        <v>-1.1691</v>
      </c>
      <c r="E14" s="15">
        <v>-1.37E-2</v>
      </c>
      <c r="F14" s="15">
        <v>-0.26690000000000003</v>
      </c>
      <c r="G14" s="7"/>
      <c r="H14" s="15">
        <v>4.41</v>
      </c>
      <c r="I14" s="15">
        <v>3.8525999999999998</v>
      </c>
      <c r="J14" s="15">
        <v>5.37</v>
      </c>
      <c r="K14" s="18">
        <v>103.28</v>
      </c>
      <c r="L14" s="15">
        <v>3.0834999999999999</v>
      </c>
      <c r="M14" s="19">
        <v>0.13490993342636826</v>
      </c>
      <c r="N14" s="7">
        <v>1851</v>
      </c>
      <c r="P14" s="5">
        <v>5</v>
      </c>
      <c r="Q14" s="3">
        <f t="shared" si="0"/>
        <v>0.28129999999999999</v>
      </c>
    </row>
    <row r="15" spans="1:17" ht="15" x14ac:dyDescent="0.25">
      <c r="A15" s="7" t="s">
        <v>70</v>
      </c>
      <c r="B15" s="7"/>
      <c r="C15" s="15">
        <v>0.95709999999999995</v>
      </c>
      <c r="D15" s="15">
        <v>-0.76689999999999992</v>
      </c>
      <c r="E15" s="15">
        <v>-1.6800000000000002E-2</v>
      </c>
      <c r="F15" s="15">
        <v>0.1734</v>
      </c>
      <c r="G15" s="7"/>
      <c r="H15" s="15">
        <v>5.48</v>
      </c>
      <c r="I15" s="15">
        <v>4.1028000000000002</v>
      </c>
      <c r="J15" s="15">
        <v>6.86</v>
      </c>
      <c r="K15" s="18">
        <v>105.7</v>
      </c>
      <c r="L15" s="15">
        <v>3.0312999999999999</v>
      </c>
      <c r="M15" s="19">
        <v>0.13357343099094873</v>
      </c>
      <c r="N15" s="7">
        <v>1762</v>
      </c>
      <c r="P15" s="5">
        <v>6</v>
      </c>
      <c r="Q15" s="3">
        <f t="shared" si="0"/>
        <v>0.28129999999999999</v>
      </c>
    </row>
    <row r="16" spans="1:17" ht="15" x14ac:dyDescent="0.25">
      <c r="A16" s="7" t="s">
        <v>71</v>
      </c>
      <c r="B16" s="7"/>
      <c r="C16" s="15">
        <v>0.90839999999999999</v>
      </c>
      <c r="D16" s="15">
        <v>-0.4325</v>
      </c>
      <c r="E16" s="15">
        <v>-1.3699999999999999E-2</v>
      </c>
      <c r="F16" s="15">
        <v>0.4622</v>
      </c>
      <c r="G16" s="7"/>
      <c r="H16" s="15">
        <v>6.43</v>
      </c>
      <c r="I16" s="15">
        <v>3.7719</v>
      </c>
      <c r="J16" s="15">
        <v>8.5</v>
      </c>
      <c r="K16" s="18">
        <v>104.2</v>
      </c>
      <c r="L16" s="15">
        <v>3.0750999999999999</v>
      </c>
      <c r="M16" s="19">
        <v>0.11644911455762202</v>
      </c>
      <c r="N16" s="7">
        <v>1575</v>
      </c>
      <c r="P16" s="5">
        <v>7</v>
      </c>
      <c r="Q16" s="3">
        <f t="shared" si="0"/>
        <v>0.28129999999999999</v>
      </c>
    </row>
    <row r="17" spans="1:17" ht="15" x14ac:dyDescent="0.25">
      <c r="A17" s="7" t="s">
        <v>72</v>
      </c>
      <c r="B17" s="7"/>
      <c r="C17" s="15">
        <v>0.87380000000000002</v>
      </c>
      <c r="D17" s="15">
        <v>-0.13249999999999998</v>
      </c>
      <c r="E17" s="15">
        <v>-1.7999999999999999E-2</v>
      </c>
      <c r="F17" s="15">
        <v>0.72330000000000005</v>
      </c>
      <c r="G17" s="7"/>
      <c r="H17" s="15">
        <v>7.4</v>
      </c>
      <c r="I17" s="15">
        <v>3.6251000000000002</v>
      </c>
      <c r="J17" s="15">
        <v>10.19</v>
      </c>
      <c r="K17" s="18">
        <v>103.29</v>
      </c>
      <c r="L17" s="15">
        <v>3.1078999999999999</v>
      </c>
      <c r="M17" s="19">
        <v>0.10371491991525854</v>
      </c>
      <c r="N17" s="7">
        <v>1366</v>
      </c>
      <c r="P17" s="5">
        <v>8</v>
      </c>
      <c r="Q17" s="3">
        <f t="shared" si="0"/>
        <v>0.28129999999999999</v>
      </c>
    </row>
    <row r="18" spans="1:17" ht="15" x14ac:dyDescent="0.25">
      <c r="A18" s="7" t="s">
        <v>73</v>
      </c>
      <c r="B18" s="7"/>
      <c r="C18" s="15">
        <v>0.86260000000000003</v>
      </c>
      <c r="D18" s="15">
        <v>0.1225</v>
      </c>
      <c r="E18" s="15">
        <v>-1.3599999999999999E-2</v>
      </c>
      <c r="F18" s="15">
        <v>0.97150000000000003</v>
      </c>
      <c r="G18" s="7"/>
      <c r="H18" s="15">
        <v>8.35</v>
      </c>
      <c r="I18" s="15">
        <v>3.5552999999999999</v>
      </c>
      <c r="J18" s="15">
        <v>12.05</v>
      </c>
      <c r="K18" s="18">
        <v>102.61</v>
      </c>
      <c r="L18" s="15">
        <v>3.1602999999999999</v>
      </c>
      <c r="M18" s="19">
        <v>7.5806448286638448E-2</v>
      </c>
      <c r="N18" s="7">
        <v>916</v>
      </c>
      <c r="P18" s="5">
        <v>9</v>
      </c>
      <c r="Q18" s="3">
        <f t="shared" si="0"/>
        <v>0.28129999999999999</v>
      </c>
    </row>
    <row r="19" spans="1:17" ht="15" x14ac:dyDescent="0.25">
      <c r="A19" s="7" t="s">
        <v>74</v>
      </c>
      <c r="B19" s="7"/>
      <c r="C19" s="15">
        <v>0.90569999999999995</v>
      </c>
      <c r="D19" s="15">
        <v>0.27950000000000003</v>
      </c>
      <c r="E19" s="15">
        <v>-1.78E-2</v>
      </c>
      <c r="F19" s="15">
        <v>1.1674</v>
      </c>
      <c r="G19" s="7"/>
      <c r="H19" s="15">
        <v>9.42</v>
      </c>
      <c r="I19" s="15">
        <v>3.7669999999999999</v>
      </c>
      <c r="J19" s="15">
        <v>14.65</v>
      </c>
      <c r="K19" s="18">
        <v>104.22</v>
      </c>
      <c r="L19" s="15">
        <v>3.2071000000000001</v>
      </c>
      <c r="M19" s="19">
        <v>3.6902133873420916E-2</v>
      </c>
      <c r="N19" s="7">
        <v>517</v>
      </c>
      <c r="P19" s="5">
        <v>10</v>
      </c>
      <c r="Q19" s="3">
        <f t="shared" si="0"/>
        <v>0.28129999999999999</v>
      </c>
    </row>
    <row r="20" spans="1:17" ht="15" x14ac:dyDescent="0.25">
      <c r="A20" s="7" t="s">
        <v>75</v>
      </c>
      <c r="B20" s="7"/>
      <c r="C20" s="15">
        <v>0.91659999999999997</v>
      </c>
      <c r="D20" s="15">
        <v>0.68970000000000009</v>
      </c>
      <c r="E20" s="15">
        <v>-1.2199999999999999E-2</v>
      </c>
      <c r="F20" s="15">
        <v>1.5941000000000001</v>
      </c>
      <c r="G20" s="7"/>
      <c r="H20" s="15">
        <v>11.72</v>
      </c>
      <c r="I20" s="15">
        <v>3.7986</v>
      </c>
      <c r="J20" s="15">
        <v>20.72</v>
      </c>
      <c r="K20" s="18">
        <v>103.81</v>
      </c>
      <c r="L20" s="15">
        <v>3.3477000000000001</v>
      </c>
      <c r="M20" s="19">
        <v>5.6277396237873437E-2</v>
      </c>
      <c r="N20" s="7">
        <v>660</v>
      </c>
      <c r="P20" s="5" t="str">
        <f>"&gt;10"</f>
        <v>&gt;10</v>
      </c>
      <c r="Q20" s="3">
        <f t="shared" si="0"/>
        <v>0.28129999999999999</v>
      </c>
    </row>
    <row r="21" spans="1:17" ht="15" x14ac:dyDescent="0.25">
      <c r="A21" s="13" t="s">
        <v>8</v>
      </c>
      <c r="B21" s="7"/>
      <c r="C21" s="15">
        <v>0.93840000000000001</v>
      </c>
      <c r="D21" s="15">
        <v>-0.63600000000000001</v>
      </c>
      <c r="E21" s="15">
        <v>-2.1100000000000001E-2</v>
      </c>
      <c r="F21" s="15">
        <v>0.28129999999999999</v>
      </c>
      <c r="G21" s="7"/>
      <c r="H21" s="15">
        <v>5.27</v>
      </c>
      <c r="I21" s="15">
        <v>3.9228000000000001</v>
      </c>
      <c r="J21" s="15">
        <v>7.22</v>
      </c>
      <c r="K21" s="18">
        <v>103.64</v>
      </c>
      <c r="L21" s="15">
        <v>2.9523000000000001</v>
      </c>
      <c r="M21" s="19">
        <v>1</v>
      </c>
      <c r="N21" s="7">
        <v>15904</v>
      </c>
    </row>
    <row r="25" spans="1:17" x14ac:dyDescent="0.2">
      <c r="I25"/>
      <c r="J25"/>
    </row>
  </sheetData>
  <mergeCells count="2">
    <mergeCell ref="A1:N1"/>
    <mergeCell ref="A2:N2"/>
  </mergeCells>
  <pageMargins left="0.75" right="0.75" top="1" bottom="1" header="0.5" footer="0.5"/>
  <pageSetup orientation="landscape" horizontalDpi="300" verticalDpi="300" r:id="rId1"/>
  <headerFooter alignWithMargins="0">
    <oddFooter>&amp;L&amp;"Times New Roman,Regular"&amp;8Generated: &amp;D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Q33"/>
  <sheetViews>
    <sheetView showGridLines="0" tabSelected="1" zoomScale="85" workbookViewId="0">
      <selection activeCell="A4" sqref="A4:O23"/>
    </sheetView>
  </sheetViews>
  <sheetFormatPr defaultColWidth="8.85546875" defaultRowHeight="12.75" x14ac:dyDescent="0.2"/>
  <cols>
    <col min="1" max="1" width="17.7109375" style="1" customWidth="1"/>
    <col min="2" max="2" width="4.140625" style="1" customWidth="1"/>
    <col min="3" max="6" width="8.85546875" style="1"/>
    <col min="7" max="7" width="4.140625" style="1" customWidth="1"/>
    <col min="8" max="16384" width="8.85546875" style="1"/>
  </cols>
  <sheetData>
    <row r="1" spans="1:17" ht="21" x14ac:dyDescent="0.35">
      <c r="A1" s="34" t="s">
        <v>87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</row>
    <row r="2" spans="1:17" ht="21" x14ac:dyDescent="0.35">
      <c r="A2" s="34" t="s">
        <v>85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</row>
    <row r="3" spans="1:17" ht="15.75" x14ac:dyDescent="0.25">
      <c r="A3" s="2"/>
    </row>
    <row r="4" spans="1:17" ht="15" x14ac:dyDescent="0.25">
      <c r="A4" s="6" t="s">
        <v>94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</row>
    <row r="5" spans="1:17" ht="15" x14ac:dyDescent="0.25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</row>
    <row r="6" spans="1:17" ht="15" x14ac:dyDescent="0.25">
      <c r="A6" s="7"/>
      <c r="B6" s="7"/>
      <c r="C6" s="8" t="s">
        <v>12</v>
      </c>
      <c r="D6" s="9"/>
      <c r="E6" s="9"/>
      <c r="F6" s="9"/>
      <c r="G6" s="7"/>
      <c r="H6" s="8" t="s">
        <v>9</v>
      </c>
      <c r="I6" s="9"/>
      <c r="J6" s="9" t="s">
        <v>13</v>
      </c>
      <c r="K6" s="9"/>
      <c r="L6" s="9"/>
      <c r="M6" s="7"/>
      <c r="N6" s="7"/>
    </row>
    <row r="7" spans="1:17" ht="15" x14ac:dyDescent="0.25">
      <c r="A7" s="7"/>
      <c r="B7" s="7"/>
      <c r="C7" s="7"/>
      <c r="D7" s="7"/>
      <c r="E7" s="7"/>
      <c r="F7" s="7"/>
      <c r="G7" s="7"/>
      <c r="H7" s="12" t="s">
        <v>80</v>
      </c>
      <c r="I7" s="12"/>
      <c r="J7" s="12"/>
      <c r="K7" s="12"/>
      <c r="L7" s="12"/>
      <c r="M7" s="12" t="s">
        <v>1</v>
      </c>
      <c r="N7" s="12" t="s">
        <v>2</v>
      </c>
    </row>
    <row r="8" spans="1:17" ht="15.75" thickBot="1" x14ac:dyDescent="0.3">
      <c r="A8" s="13" t="s">
        <v>78</v>
      </c>
      <c r="B8" s="7"/>
      <c r="C8" s="14" t="s">
        <v>5</v>
      </c>
      <c r="D8" s="14" t="s">
        <v>6</v>
      </c>
      <c r="E8" s="14" t="s">
        <v>7</v>
      </c>
      <c r="F8" s="14" t="s">
        <v>8</v>
      </c>
      <c r="G8" s="7"/>
      <c r="H8" s="14" t="s">
        <v>3</v>
      </c>
      <c r="I8" s="14" t="s">
        <v>10</v>
      </c>
      <c r="J8" s="14" t="s">
        <v>11</v>
      </c>
      <c r="K8" s="14" t="s">
        <v>6</v>
      </c>
      <c r="L8" s="14" t="s">
        <v>4</v>
      </c>
      <c r="M8" s="14" t="s">
        <v>0</v>
      </c>
      <c r="N8" s="14" t="s">
        <v>47</v>
      </c>
    </row>
    <row r="9" spans="1:17" ht="15" x14ac:dyDescent="0.25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</row>
    <row r="10" spans="1:17" ht="15" x14ac:dyDescent="0.25">
      <c r="A10" s="12" t="s">
        <v>91</v>
      </c>
      <c r="B10" s="7"/>
      <c r="C10" s="15">
        <v>1.4429000000000001</v>
      </c>
      <c r="D10" s="15">
        <v>-0.80050000000000021</v>
      </c>
      <c r="E10" s="15">
        <v>-0.24869999999999998</v>
      </c>
      <c r="F10" s="15">
        <v>0.39369999999999999</v>
      </c>
      <c r="G10" s="7"/>
      <c r="H10" s="15">
        <v>2.85</v>
      </c>
      <c r="I10" s="15">
        <v>6.3109000000000002</v>
      </c>
      <c r="J10" s="15">
        <v>5.1100000000000003</v>
      </c>
      <c r="K10" s="18">
        <v>108.04</v>
      </c>
      <c r="L10" s="15">
        <v>2.6465999999999998</v>
      </c>
      <c r="M10" s="19">
        <v>2.0007227265753141E-2</v>
      </c>
      <c r="N10" s="7">
        <v>2650</v>
      </c>
      <c r="P10" s="5">
        <v>2</v>
      </c>
      <c r="Q10" s="3">
        <f t="shared" ref="Q10:Q22" si="0">$F$23</f>
        <v>0.28129999999999999</v>
      </c>
    </row>
    <row r="11" spans="1:17" ht="15" x14ac:dyDescent="0.25">
      <c r="A11" s="12" t="s">
        <v>92</v>
      </c>
      <c r="B11" s="7"/>
      <c r="C11" s="15">
        <v>1.4048</v>
      </c>
      <c r="D11" s="15">
        <v>-0.57689999999999997</v>
      </c>
      <c r="E11" s="15">
        <v>-0.1517</v>
      </c>
      <c r="F11" s="15">
        <v>0.67620000000000002</v>
      </c>
      <c r="G11" s="7"/>
      <c r="H11" s="15">
        <v>3.33</v>
      </c>
      <c r="I11" s="15">
        <v>6.0941000000000001</v>
      </c>
      <c r="J11" s="15">
        <v>6.14</v>
      </c>
      <c r="K11" s="18">
        <v>107.43</v>
      </c>
      <c r="L11" s="15">
        <v>2.6996000000000002</v>
      </c>
      <c r="M11" s="19">
        <v>7.7682329624789844E-3</v>
      </c>
      <c r="N11" s="7">
        <v>446</v>
      </c>
      <c r="P11" s="5">
        <v>4</v>
      </c>
      <c r="Q11" s="3">
        <f t="shared" si="0"/>
        <v>0.28129999999999999</v>
      </c>
    </row>
    <row r="12" spans="1:17" ht="15" x14ac:dyDescent="0.25">
      <c r="A12" s="12">
        <v>2011</v>
      </c>
      <c r="B12" s="7"/>
      <c r="C12" s="15">
        <v>1.1635</v>
      </c>
      <c r="D12" s="15">
        <v>-0.82489999999999997</v>
      </c>
      <c r="E12" s="15">
        <v>-0.13489999999999999</v>
      </c>
      <c r="F12" s="15">
        <v>0.20369999999999999</v>
      </c>
      <c r="G12" s="7"/>
      <c r="H12" s="15">
        <v>3.5</v>
      </c>
      <c r="I12" s="15">
        <v>5.1124999999999998</v>
      </c>
      <c r="J12" s="15">
        <v>5.37</v>
      </c>
      <c r="K12" s="18">
        <v>107.09</v>
      </c>
      <c r="L12" s="15">
        <v>2.7934999999999999</v>
      </c>
      <c r="M12" s="19">
        <v>1.2084634898975983E-2</v>
      </c>
      <c r="N12" s="7">
        <v>268</v>
      </c>
      <c r="P12" s="5">
        <v>6</v>
      </c>
      <c r="Q12" s="3">
        <f t="shared" si="0"/>
        <v>0.28129999999999999</v>
      </c>
    </row>
    <row r="13" spans="1:17" ht="15" x14ac:dyDescent="0.25">
      <c r="A13" s="12">
        <v>2012</v>
      </c>
      <c r="B13" s="7"/>
      <c r="C13" s="15">
        <v>1.0329999999999999</v>
      </c>
      <c r="D13" s="15">
        <v>-0.7681</v>
      </c>
      <c r="E13" s="15">
        <v>-3.4799999999999998E-2</v>
      </c>
      <c r="F13" s="15">
        <v>0.2301</v>
      </c>
      <c r="G13" s="7"/>
      <c r="H13" s="15">
        <v>2.0299999999999998</v>
      </c>
      <c r="I13" s="15">
        <v>4.3247999999999998</v>
      </c>
      <c r="J13" s="15">
        <v>3.05</v>
      </c>
      <c r="K13" s="18">
        <v>103.05</v>
      </c>
      <c r="L13" s="15">
        <v>2.3961999999999999</v>
      </c>
      <c r="M13" s="19">
        <v>3.4875441144305311E-2</v>
      </c>
      <c r="N13" s="7">
        <v>824</v>
      </c>
      <c r="P13" s="5">
        <v>8</v>
      </c>
      <c r="Q13" s="3">
        <f t="shared" si="0"/>
        <v>0.28129999999999999</v>
      </c>
    </row>
    <row r="14" spans="1:17" ht="15" x14ac:dyDescent="0.25">
      <c r="A14" s="12">
        <v>2013</v>
      </c>
      <c r="B14" s="7"/>
      <c r="C14" s="15">
        <v>1.0241</v>
      </c>
      <c r="D14" s="15">
        <v>-0.75960000000000005</v>
      </c>
      <c r="E14" s="15">
        <v>-3.4299999999999997E-2</v>
      </c>
      <c r="F14" s="15">
        <v>0.23019999999999999</v>
      </c>
      <c r="G14" s="7"/>
      <c r="H14" s="15">
        <v>3.35</v>
      </c>
      <c r="I14" s="15">
        <v>4.3536000000000001</v>
      </c>
      <c r="J14" s="15">
        <v>4.9000000000000004</v>
      </c>
      <c r="K14" s="18">
        <v>104.9</v>
      </c>
      <c r="L14" s="15">
        <v>2.6789999999999998</v>
      </c>
      <c r="M14" s="19">
        <v>6.1275993505710613E-2</v>
      </c>
      <c r="N14" s="7">
        <v>1126</v>
      </c>
      <c r="P14" s="5">
        <v>10</v>
      </c>
      <c r="Q14" s="3">
        <f t="shared" si="0"/>
        <v>0.28129999999999999</v>
      </c>
    </row>
    <row r="15" spans="1:17" ht="15" x14ac:dyDescent="0.25">
      <c r="A15" s="12">
        <v>2014</v>
      </c>
      <c r="B15" s="7"/>
      <c r="C15" s="15">
        <v>0.98980000000000001</v>
      </c>
      <c r="D15" s="15">
        <v>-0.93270000000000008</v>
      </c>
      <c r="E15" s="15">
        <v>-2.8400000000000002E-2</v>
      </c>
      <c r="F15" s="15">
        <v>2.87E-2</v>
      </c>
      <c r="G15" s="7"/>
      <c r="H15" s="15">
        <v>3.9</v>
      </c>
      <c r="I15" s="15">
        <v>4.2175000000000002</v>
      </c>
      <c r="J15" s="15">
        <v>5.53</v>
      </c>
      <c r="K15" s="18">
        <v>104.85</v>
      </c>
      <c r="L15" s="15">
        <v>2.8696999999999999</v>
      </c>
      <c r="M15" s="19">
        <v>6.8944491529489768E-2</v>
      </c>
      <c r="N15" s="7">
        <v>1017</v>
      </c>
      <c r="P15" s="5">
        <v>12</v>
      </c>
      <c r="Q15" s="3">
        <f t="shared" si="0"/>
        <v>0.28129999999999999</v>
      </c>
    </row>
    <row r="16" spans="1:17" ht="15" x14ac:dyDescent="0.25">
      <c r="A16" s="12">
        <v>2015</v>
      </c>
      <c r="B16" s="7"/>
      <c r="C16" s="15">
        <v>0.93530000000000002</v>
      </c>
      <c r="D16" s="15">
        <v>-0.92330000000000012</v>
      </c>
      <c r="E16" s="15">
        <v>-1.66E-2</v>
      </c>
      <c r="F16" s="15">
        <v>-4.5999999999999999E-3</v>
      </c>
      <c r="G16" s="7"/>
      <c r="H16" s="15">
        <v>3.89</v>
      </c>
      <c r="I16" s="15">
        <v>3.9315000000000002</v>
      </c>
      <c r="J16" s="15">
        <v>5.4</v>
      </c>
      <c r="K16" s="18">
        <v>103.66</v>
      </c>
      <c r="L16" s="15">
        <v>2.8633999999999999</v>
      </c>
      <c r="M16" s="19">
        <v>0.10266736832592686</v>
      </c>
      <c r="N16" s="7">
        <v>1501</v>
      </c>
      <c r="P16" s="5">
        <v>14</v>
      </c>
      <c r="Q16" s="3">
        <f t="shared" si="0"/>
        <v>0.28129999999999999</v>
      </c>
    </row>
    <row r="17" spans="1:17" ht="15" x14ac:dyDescent="0.25">
      <c r="A17" s="12">
        <v>2016</v>
      </c>
      <c r="B17" s="7"/>
      <c r="C17" s="15">
        <v>0.90839999999999999</v>
      </c>
      <c r="D17" s="15">
        <v>-0.84419999999999995</v>
      </c>
      <c r="E17" s="15">
        <v>-1.7299999999999999E-2</v>
      </c>
      <c r="F17" s="15">
        <v>4.6899999999999997E-2</v>
      </c>
      <c r="G17" s="7"/>
      <c r="H17" s="15">
        <v>4.62</v>
      </c>
      <c r="I17" s="15">
        <v>3.7961999999999998</v>
      </c>
      <c r="J17" s="15">
        <v>6.43</v>
      </c>
      <c r="K17" s="18">
        <v>103.31</v>
      </c>
      <c r="L17" s="15">
        <v>3.0076000000000001</v>
      </c>
      <c r="M17" s="19">
        <v>0.10691323703462985</v>
      </c>
      <c r="N17" s="7">
        <v>1350</v>
      </c>
      <c r="P17" s="5">
        <v>16</v>
      </c>
      <c r="Q17" s="3">
        <f t="shared" si="0"/>
        <v>0.28129999999999999</v>
      </c>
    </row>
    <row r="18" spans="1:17" ht="15" x14ac:dyDescent="0.25">
      <c r="A18" s="12">
        <v>2017</v>
      </c>
      <c r="B18" s="7"/>
      <c r="C18" s="15">
        <v>0.93579999999999997</v>
      </c>
      <c r="D18" s="15">
        <v>-0.94419999999999993</v>
      </c>
      <c r="E18" s="15">
        <v>-1.0700000000000001E-2</v>
      </c>
      <c r="F18" s="15">
        <v>-1.9099999999999999E-2</v>
      </c>
      <c r="G18" s="7"/>
      <c r="H18" s="15">
        <v>4.76</v>
      </c>
      <c r="I18" s="15">
        <v>3.9542000000000002</v>
      </c>
      <c r="J18" s="15">
        <v>6.38</v>
      </c>
      <c r="K18" s="18">
        <v>104.31</v>
      </c>
      <c r="L18" s="15">
        <v>2.9702999999999999</v>
      </c>
      <c r="M18" s="19">
        <v>0.10956381541791779</v>
      </c>
      <c r="N18" s="7">
        <v>1422</v>
      </c>
      <c r="P18" s="5">
        <v>18</v>
      </c>
      <c r="Q18" s="3">
        <f t="shared" si="0"/>
        <v>0.28129999999999999</v>
      </c>
    </row>
    <row r="19" spans="1:17" ht="15" x14ac:dyDescent="0.25">
      <c r="A19" s="12">
        <v>2018</v>
      </c>
      <c r="B19" s="7"/>
      <c r="C19" s="15">
        <v>1.0104</v>
      </c>
      <c r="D19" s="15">
        <v>-0.67810000000000004</v>
      </c>
      <c r="E19" s="15">
        <v>-1.14E-2</v>
      </c>
      <c r="F19" s="15">
        <v>0.32090000000000002</v>
      </c>
      <c r="G19" s="7"/>
      <c r="H19" s="15">
        <v>5.83</v>
      </c>
      <c r="I19" s="15">
        <v>4.3634000000000004</v>
      </c>
      <c r="J19" s="15">
        <v>8.01</v>
      </c>
      <c r="K19" s="18">
        <v>107.16</v>
      </c>
      <c r="L19" s="15">
        <v>2.9986999999999999</v>
      </c>
      <c r="M19" s="19">
        <v>0.14052084886270114</v>
      </c>
      <c r="N19" s="7">
        <v>1514</v>
      </c>
      <c r="P19" s="5">
        <v>20</v>
      </c>
      <c r="Q19" s="3">
        <f t="shared" si="0"/>
        <v>0.28129999999999999</v>
      </c>
    </row>
    <row r="20" spans="1:17" ht="15" x14ac:dyDescent="0.25">
      <c r="A20" s="12">
        <v>2019</v>
      </c>
      <c r="B20" s="7"/>
      <c r="C20" s="15">
        <v>0.90580000000000005</v>
      </c>
      <c r="D20" s="15">
        <v>-0.38610000000000011</v>
      </c>
      <c r="E20" s="15">
        <v>-5.1000000000000004E-3</v>
      </c>
      <c r="F20" s="15">
        <v>0.51459999999999995</v>
      </c>
      <c r="G20" s="7"/>
      <c r="H20" s="15">
        <v>6.6</v>
      </c>
      <c r="I20" s="15">
        <v>3.7921999999999998</v>
      </c>
      <c r="J20" s="15">
        <v>8.9700000000000006</v>
      </c>
      <c r="K20" s="18">
        <v>104.14</v>
      </c>
      <c r="L20" s="15">
        <v>3.0867</v>
      </c>
      <c r="M20" s="19">
        <v>0.12706832324776107</v>
      </c>
      <c r="N20" s="7">
        <v>1430</v>
      </c>
      <c r="P20" s="5" t="str">
        <f>"&gt;20"</f>
        <v>&gt;20</v>
      </c>
      <c r="Q20" s="3">
        <f t="shared" si="0"/>
        <v>0.28129999999999999</v>
      </c>
    </row>
    <row r="21" spans="1:17" ht="15" x14ac:dyDescent="0.25">
      <c r="A21" s="12">
        <v>2020</v>
      </c>
      <c r="B21" s="7"/>
      <c r="C21" s="15">
        <v>0.77839999999999998</v>
      </c>
      <c r="D21" s="15">
        <v>-0.23839999999999995</v>
      </c>
      <c r="E21" s="15">
        <v>1.1000000000000001E-3</v>
      </c>
      <c r="F21" s="15">
        <v>0.54110000000000003</v>
      </c>
      <c r="G21" s="7"/>
      <c r="H21" s="15">
        <v>7.06</v>
      </c>
      <c r="I21" s="15">
        <v>3.1240000000000001</v>
      </c>
      <c r="J21" s="15">
        <v>9.4499999999999993</v>
      </c>
      <c r="K21" s="18">
        <v>100.02</v>
      </c>
      <c r="L21" s="15">
        <v>3.0629</v>
      </c>
      <c r="M21" s="19">
        <v>8.984654036392517E-2</v>
      </c>
      <c r="N21" s="7">
        <v>1124</v>
      </c>
      <c r="P21" s="5"/>
      <c r="Q21" s="3">
        <f t="shared" si="0"/>
        <v>0.28129999999999999</v>
      </c>
    </row>
    <row r="22" spans="1:17" ht="15" x14ac:dyDescent="0.25">
      <c r="A22" s="12">
        <v>2021</v>
      </c>
      <c r="B22" s="7"/>
      <c r="C22" s="15">
        <v>0.76349999999999996</v>
      </c>
      <c r="D22" s="15">
        <v>-1.0999999999999987E-2</v>
      </c>
      <c r="E22" s="15">
        <v>8.0000000000000004E-4</v>
      </c>
      <c r="F22" s="15">
        <v>0.75329999999999997</v>
      </c>
      <c r="G22" s="7"/>
      <c r="H22" s="15">
        <v>7.54</v>
      </c>
      <c r="I22" s="15">
        <v>3.0440999999999998</v>
      </c>
      <c r="J22" s="15">
        <v>9.7799999999999994</v>
      </c>
      <c r="K22" s="18">
        <v>99.31</v>
      </c>
      <c r="L22" s="15">
        <v>3.1172</v>
      </c>
      <c r="M22" s="19">
        <v>0.11846384544042429</v>
      </c>
      <c r="N22" s="7">
        <v>1232</v>
      </c>
      <c r="P22" s="5"/>
      <c r="Q22" s="3">
        <f t="shared" si="0"/>
        <v>0.28129999999999999</v>
      </c>
    </row>
    <row r="23" spans="1:17" ht="15" x14ac:dyDescent="0.25">
      <c r="A23" s="13" t="s">
        <v>8</v>
      </c>
      <c r="B23" s="7"/>
      <c r="C23" s="15">
        <v>0.93840000000000001</v>
      </c>
      <c r="D23" s="15">
        <v>-0.63600000000000001</v>
      </c>
      <c r="E23" s="15">
        <v>-2.1100000000000001E-2</v>
      </c>
      <c r="F23" s="15">
        <v>0.28129999999999999</v>
      </c>
      <c r="G23" s="7"/>
      <c r="H23" s="15">
        <v>5.27</v>
      </c>
      <c r="I23" s="15">
        <v>3.9228000000000001</v>
      </c>
      <c r="J23" s="15">
        <v>7.22</v>
      </c>
      <c r="K23" s="18">
        <v>103.64</v>
      </c>
      <c r="L23" s="15">
        <v>2.9523000000000001</v>
      </c>
      <c r="M23" s="19">
        <v>1</v>
      </c>
      <c r="N23" s="7">
        <v>15904</v>
      </c>
    </row>
    <row r="33" spans="1:1" x14ac:dyDescent="0.2">
      <c r="A33" s="1" t="s">
        <v>25</v>
      </c>
    </row>
  </sheetData>
  <mergeCells count="2">
    <mergeCell ref="A1:N1"/>
    <mergeCell ref="A2:N2"/>
  </mergeCells>
  <pageMargins left="0.75" right="0.75" top="1" bottom="1" header="0.5" footer="0.5"/>
  <pageSetup orientation="landscape" horizontalDpi="300" verticalDpi="300" r:id="rId1"/>
  <headerFooter alignWithMargins="0">
    <oddFooter>&amp;L&amp;"Times New Roman,Regular"&amp;8Generated: &amp;D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2495580B468F346A4C463B2EA7BEAA1" ma:contentTypeVersion="13" ma:contentTypeDescription="Create a new document." ma:contentTypeScope="" ma:versionID="d7e9334ee45fd7f8907f15d38fb5b72d">
  <xsd:schema xmlns:xsd="http://www.w3.org/2001/XMLSchema" xmlns:xs="http://www.w3.org/2001/XMLSchema" xmlns:p="http://schemas.microsoft.com/office/2006/metadata/properties" xmlns:ns2="38d1cc01-ac6f-41c2-9aa5-887b22cd2b02" xmlns:ns3="260f0ded-529c-47ef-9161-d699068475d3" targetNamespace="http://schemas.microsoft.com/office/2006/metadata/properties" ma:root="true" ma:fieldsID="069fee5fcea6cee9425adf666f9512be" ns2:_="" ns3:_="">
    <xsd:import namespace="38d1cc01-ac6f-41c2-9aa5-887b22cd2b02"/>
    <xsd:import namespace="260f0ded-529c-47ef-9161-d699068475d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DateTaken" minOccurs="0"/>
                <xsd:element ref="ns2:MediaServiceLocation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EventHashCode" minOccurs="0"/>
                <xsd:element ref="ns2:MediaServiceGenerationTime" minOccurs="0"/>
                <xsd:element ref="ns2:MediaServiceAutoKeyPoints" minOccurs="0"/>
                <xsd:element ref="ns2:MediaServiceKeyPoint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8d1cc01-ac6f-41c2-9aa5-887b22cd2b0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1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Location" ma:index="12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3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0f0ded-529c-47ef-9161-d699068475d3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4EA84DB-D83C-4602-89E6-F315E8455DD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33111D6-5681-4F44-8A38-C5C33F1AE0F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8d1cc01-ac6f-41c2-9aa5-887b22cd2b02"/>
    <ds:schemaRef ds:uri="260f0ded-529c-47ef-9161-d699068475d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09910F6-BF10-44E1-97B9-5BFAC50AC493}">
  <ds:schemaRefs>
    <ds:schemaRef ds:uri="http://schemas.microsoft.com/office/infopath/2007/PartnerControls"/>
    <ds:schemaRef ds:uri="38d1cc01-ac6f-41c2-9aa5-887b22cd2b02"/>
    <ds:schemaRef ds:uri="http://purl.org/dc/dcmitype/"/>
    <ds:schemaRef ds:uri="http://schemas.openxmlformats.org/package/2006/metadata/core-properties"/>
    <ds:schemaRef ds:uri="http://purl.org/dc/terms/"/>
    <ds:schemaRef ds:uri="260f0ded-529c-47ef-9161-d699068475d3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7</vt:i4>
      </vt:variant>
    </vt:vector>
  </HeadingPairs>
  <TitlesOfParts>
    <vt:vector size="14" baseType="lpstr">
      <vt:lpstr>RSector (2)</vt:lpstr>
      <vt:lpstr>RSector</vt:lpstr>
      <vt:lpstr>RLTV (2)</vt:lpstr>
      <vt:lpstr>RCoup</vt:lpstr>
      <vt:lpstr>RTerm</vt:lpstr>
      <vt:lpstr>RDur</vt:lpstr>
      <vt:lpstr>RVinYr</vt:lpstr>
      <vt:lpstr>RCoup!Print_Area</vt:lpstr>
      <vt:lpstr>RDur!Print_Area</vt:lpstr>
      <vt:lpstr>'RLTV (2)'!Print_Area</vt:lpstr>
      <vt:lpstr>RSector!Print_Area</vt:lpstr>
      <vt:lpstr>'RSector (2)'!Print_Area</vt:lpstr>
      <vt:lpstr>RTerm!Print_Area</vt:lpstr>
      <vt:lpstr>RVinYr!Print_Area</vt:lpstr>
    </vt:vector>
  </TitlesOfParts>
  <Company>Dell Computer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S. Michael Giliberto</dc:creator>
  <cp:lastModifiedBy>Julia P. Grant</cp:lastModifiedBy>
  <cp:lastPrinted>2022-02-08T21:03:19Z</cp:lastPrinted>
  <dcterms:created xsi:type="dcterms:W3CDTF">1999-12-17T17:19:59Z</dcterms:created>
  <dcterms:modified xsi:type="dcterms:W3CDTF">2022-02-10T19:24:44Z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0x01010022495580B468F346A4C463B2EA7BEAA1</vt:lpwstr>
  </property>
</Properties>
</file>