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xl/charts/chart1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ml.chartshapes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charts/chart14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johnblevycompany780.sharepoint.com/Shared Documents1/Employee/Julia/My Documents/Research/Giliberto-Levy Index/Current Data/Q2-2022/Final Results/"/>
    </mc:Choice>
  </mc:AlternateContent>
  <xr:revisionPtr revIDLastSave="13" documentId="8_{1F2F2952-B981-4E62-A3AB-E6AE30CB1DE3}" xr6:coauthVersionLast="47" xr6:coauthVersionMax="47" xr10:uidLastSave="{299C47D2-C6B5-4E1F-82DA-730CDE3B38BC}"/>
  <bookViews>
    <workbookView xWindow="-38520" yWindow="-120" windowWidth="38640" windowHeight="21240" xr2:uid="{00000000-000D-0000-FFFF-FFFF00000000}"/>
  </bookViews>
  <sheets>
    <sheet name="RSector (2)" sheetId="14" r:id="rId1"/>
    <sheet name="RSector" sheetId="1" r:id="rId2"/>
    <sheet name="RLTV (2)" sheetId="20" r:id="rId3"/>
    <sheet name="RCoup" sheetId="7" r:id="rId4"/>
    <sheet name="RTerm" sheetId="13" r:id="rId5"/>
    <sheet name="RDur" sheetId="5" r:id="rId6"/>
    <sheet name="RVinYr" sheetId="1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3" i="18" l="1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P12" i="20"/>
  <c r="A20" i="20"/>
  <c r="A19" i="20"/>
  <c r="A18" i="20"/>
  <c r="P13" i="7"/>
  <c r="P17" i="7"/>
  <c r="P10" i="1"/>
  <c r="P11" i="1" s="1"/>
  <c r="P12" i="1" s="1"/>
  <c r="P13" i="1" s="1"/>
  <c r="P14" i="1" s="1"/>
  <c r="P15" i="1" s="1"/>
  <c r="P16" i="1" s="1"/>
  <c r="P10" i="7"/>
  <c r="P11" i="7"/>
  <c r="P12" i="7"/>
  <c r="P14" i="7"/>
  <c r="P15" i="7"/>
  <c r="P16" i="7"/>
  <c r="P18" i="7"/>
  <c r="P19" i="7" s="1"/>
  <c r="Q15" i="7"/>
  <c r="P20" i="5"/>
  <c r="Q19" i="5"/>
  <c r="Q14" i="5"/>
  <c r="P10" i="14"/>
  <c r="Q10" i="14"/>
  <c r="P11" i="14"/>
  <c r="Q11" i="14"/>
  <c r="P12" i="14"/>
  <c r="Q12" i="14"/>
  <c r="P13" i="14"/>
  <c r="Q13" i="14"/>
  <c r="P14" i="14"/>
  <c r="Q14" i="14"/>
  <c r="P20" i="13"/>
  <c r="Q16" i="13"/>
  <c r="Q10" i="13"/>
  <c r="P20" i="18"/>
  <c r="Q11" i="5"/>
  <c r="Q17" i="5"/>
  <c r="Q12" i="5"/>
  <c r="Q20" i="13"/>
  <c r="Q18" i="7"/>
  <c r="Q12" i="13"/>
  <c r="Q17" i="13"/>
  <c r="Q19" i="7"/>
  <c r="Q11" i="13"/>
  <c r="Q13" i="13"/>
  <c r="Q15" i="13"/>
  <c r="P10" i="20"/>
  <c r="P11" i="20"/>
  <c r="Q17" i="7"/>
  <c r="Q13" i="7"/>
  <c r="Q12" i="7"/>
  <c r="Q10" i="7"/>
  <c r="Q11" i="7"/>
  <c r="Q14" i="7"/>
  <c r="Q20" i="5"/>
  <c r="Q19" i="13"/>
  <c r="Q18" i="13"/>
  <c r="Q14" i="13"/>
  <c r="Q16" i="7"/>
  <c r="Q13" i="5"/>
  <c r="Q15" i="5"/>
  <c r="Q18" i="5"/>
  <c r="Q10" i="5"/>
  <c r="Q16" i="5"/>
</calcChain>
</file>

<file path=xl/sharedStrings.xml><?xml version="1.0" encoding="utf-8"?>
<sst xmlns="http://schemas.openxmlformats.org/spreadsheetml/2006/main" count="223" uniqueCount="95">
  <si>
    <t>Portfolio</t>
  </si>
  <si>
    <t>Pct. of</t>
  </si>
  <si>
    <t>Num. of</t>
  </si>
  <si>
    <t>Duration</t>
  </si>
  <si>
    <t>Yield</t>
  </si>
  <si>
    <t>Income</t>
  </si>
  <si>
    <t>Price</t>
  </si>
  <si>
    <t>Other</t>
  </si>
  <si>
    <t>Total</t>
  </si>
  <si>
    <t>Statistics</t>
  </si>
  <si>
    <t>Coupon</t>
  </si>
  <si>
    <t>Maturity</t>
  </si>
  <si>
    <t>Returns</t>
  </si>
  <si>
    <t>Averages</t>
  </si>
  <si>
    <t>Office</t>
  </si>
  <si>
    <t>Apartment</t>
  </si>
  <si>
    <t>Industrial</t>
  </si>
  <si>
    <t>Retail</t>
  </si>
  <si>
    <t>Duration Cell</t>
  </si>
  <si>
    <t>Coupon Rate</t>
  </si>
  <si>
    <t>Sector</t>
  </si>
  <si>
    <t>Investment-grade</t>
  </si>
  <si>
    <t>High-yield</t>
  </si>
  <si>
    <t>Credit Quality</t>
  </si>
  <si>
    <t>Maturity Cell</t>
  </si>
  <si>
    <t>`</t>
  </si>
  <si>
    <t>Returns (%)</t>
  </si>
  <si>
    <t>Last 3 months</t>
  </si>
  <si>
    <t>YTD</t>
  </si>
  <si>
    <t>Last 12</t>
  </si>
  <si>
    <t>Index</t>
  </si>
  <si>
    <t>Months</t>
  </si>
  <si>
    <t>Last 3</t>
  </si>
  <si>
    <t>bp basis points</t>
  </si>
  <si>
    <t>Level</t>
  </si>
  <si>
    <t>Aggregate</t>
  </si>
  <si>
    <t>Minimum</t>
  </si>
  <si>
    <t>Maximum</t>
  </si>
  <si>
    <t>NA</t>
  </si>
  <si>
    <t>Credit quality definition</t>
  </si>
  <si>
    <t>Crossover</t>
  </si>
  <si>
    <t>Other Sectors</t>
  </si>
  <si>
    <t>Aggregate excludes Other Sectors (hotel/motel, mixed-use and miscellaneous)</t>
  </si>
  <si>
    <t>N/A</t>
  </si>
  <si>
    <t>Other Return is paydown return and compounding</t>
  </si>
  <si>
    <t>Book LTV</t>
  </si>
  <si>
    <t>Using Book Value</t>
  </si>
  <si>
    <t>Cohorts</t>
  </si>
  <si>
    <t>4.0% to 4.5%</t>
  </si>
  <si>
    <t>4.5% to 5.0%</t>
  </si>
  <si>
    <t>5.0% to 5.5%</t>
  </si>
  <si>
    <t>5.5% to 6.0%</t>
  </si>
  <si>
    <t>6.0% to 6.5%</t>
  </si>
  <si>
    <t>6.5% to 7.0%</t>
  </si>
  <si>
    <t>0 to 2 years</t>
  </si>
  <si>
    <t>2 to 4 years</t>
  </si>
  <si>
    <t>4 to 6 years</t>
  </si>
  <si>
    <t>6 to 8 years</t>
  </si>
  <si>
    <t>8 to 10 years</t>
  </si>
  <si>
    <t>10 to 12 years</t>
  </si>
  <si>
    <t>12 to 14 years</t>
  </si>
  <si>
    <t>14 to 16 years</t>
  </si>
  <si>
    <t>16 to 18 years</t>
  </si>
  <si>
    <t>18 to 20 years</t>
  </si>
  <si>
    <t>20 years or more</t>
  </si>
  <si>
    <t>0 to 1 year</t>
  </si>
  <si>
    <t>1 to 2 years</t>
  </si>
  <si>
    <t>2 to 3 years</t>
  </si>
  <si>
    <t>3 to 4 years</t>
  </si>
  <si>
    <t>4 to 5 years</t>
  </si>
  <si>
    <t>5 to 6 years</t>
  </si>
  <si>
    <t>6 to 7 years</t>
  </si>
  <si>
    <t>7 to 8 years</t>
  </si>
  <si>
    <t>8 to 9 years</t>
  </si>
  <si>
    <t>9 to 10 years</t>
  </si>
  <si>
    <t>10 years or more</t>
  </si>
  <si>
    <t>Index bases: Aggregate Dec. 1971 = 100; Total and major sectors Dec. 1977 = 100</t>
  </si>
  <si>
    <t>Others</t>
  </si>
  <si>
    <t>Vintage Year</t>
  </si>
  <si>
    <t>3.5% to 4.0%</t>
  </si>
  <si>
    <t>Mod.</t>
  </si>
  <si>
    <t>Performance by Property Sector</t>
  </si>
  <si>
    <t>Performance by Coupon Rate</t>
  </si>
  <si>
    <t>Performance by Remaining Term to Maturity</t>
  </si>
  <si>
    <t>Performance by Duration</t>
  </si>
  <si>
    <t>Performance by Vintage Year</t>
  </si>
  <si>
    <t>Performance by Book LTV Classification</t>
  </si>
  <si>
    <t>Giliberto-Levy Commercial Mortgage Index (G-L 1)</t>
  </si>
  <si>
    <t>0.0% to 3.0%</t>
  </si>
  <si>
    <t>3.0% to 3.5%</t>
  </si>
  <si>
    <t>7.0% and above</t>
  </si>
  <si>
    <t>Before 2007</t>
  </si>
  <si>
    <t>2007 to 2010</t>
  </si>
  <si>
    <t>Credit Effects (book value; bp)</t>
  </si>
  <si>
    <t>For the quarter ended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</si>
</sst>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center"/>
    </xf>
    <xf numFmtId="2" fontId="6" fillId="0" borderId="0" xfId="0" applyNumberFormat="1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1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 applyFill="1"/>
    <xf numFmtId="164" fontId="6" fillId="0" borderId="0" xfId="0" applyNumberFormat="1" applyFont="1" applyFill="1"/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Border="1"/>
    <xf numFmtId="0" fontId="6" fillId="0" borderId="7" xfId="0" applyFont="1" applyBorder="1"/>
    <xf numFmtId="165" fontId="6" fillId="0" borderId="0" xfId="1" applyNumberFormat="1" applyFont="1" applyBorder="1"/>
    <xf numFmtId="165" fontId="6" fillId="0" borderId="7" xfId="1" applyNumberFormat="1" applyFont="1" applyBorder="1"/>
    <xf numFmtId="0" fontId="6" fillId="0" borderId="8" xfId="0" applyFont="1" applyBorder="1"/>
    <xf numFmtId="165" fontId="6" fillId="0" borderId="1" xfId="1" applyNumberFormat="1" applyFont="1" applyBorder="1"/>
    <xf numFmtId="165" fontId="6" fillId="0" borderId="9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70374121229067E-2"/>
          <c:y val="0.1602791546758153"/>
          <c:w val="0.98074109546480592"/>
          <c:h val="0.6550539365011581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 rtl="1"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481935130751111E-2"/>
                      <c:h val="0.171764629227665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655-4508-A626-452DE33B02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(2)'!$H$10:$H$14</c:f>
              <c:numCache>
                <c:formatCode>0.00</c:formatCode>
                <c:ptCount val="5"/>
                <c:pt idx="0">
                  <c:v>-4.7493700413255731</c:v>
                </c:pt>
                <c:pt idx="1">
                  <c:v>-6.0151177603076871</c:v>
                </c:pt>
                <c:pt idx="2">
                  <c:v>-4.7783278775549443</c:v>
                </c:pt>
                <c:pt idx="3">
                  <c:v>-6.4045146203294827</c:v>
                </c:pt>
                <c:pt idx="4">
                  <c:v>-4.8590519790942421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30840"/>
        <c:axId val="387130448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(2)'!$P$10:$P$14</c:f>
              <c:numCache>
                <c:formatCode>0.00</c:formatCode>
                <c:ptCount val="5"/>
                <c:pt idx="0">
                  <c:v>-5.609241666533638</c:v>
                </c:pt>
                <c:pt idx="1">
                  <c:v>-5.609241666533638</c:v>
                </c:pt>
                <c:pt idx="2">
                  <c:v>-5.609241666533638</c:v>
                </c:pt>
                <c:pt idx="3">
                  <c:v>-5.609241666533638</c:v>
                </c:pt>
                <c:pt idx="4">
                  <c:v>-5.609241666533638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7312"/>
        <c:axId val="387127704"/>
      </c:lineChart>
      <c:catAx>
        <c:axId val="38713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30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304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30840"/>
        <c:crosses val="autoZero"/>
        <c:crossBetween val="between"/>
      </c:valAx>
      <c:catAx>
        <c:axId val="38712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7704"/>
        <c:crosses val="autoZero"/>
        <c:auto val="0"/>
        <c:lblAlgn val="ctr"/>
        <c:lblOffset val="100"/>
        <c:noMultiLvlLbl val="0"/>
      </c:catAx>
      <c:valAx>
        <c:axId val="38712770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2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16319499781289948"/>
          <c:w val="0.92815797981828307"/>
          <c:h val="0.652779991251597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RTerm!$F$10:$F$20</c:f>
              <c:numCache>
                <c:formatCode>0.00</c:formatCode>
                <c:ptCount val="11"/>
                <c:pt idx="0">
                  <c:v>0.41510000000000002</c:v>
                </c:pt>
                <c:pt idx="1">
                  <c:v>0.182</c:v>
                </c:pt>
                <c:pt idx="2">
                  <c:v>-1.2262</c:v>
                </c:pt>
                <c:pt idx="3">
                  <c:v>-2.4016999999999999</c:v>
                </c:pt>
                <c:pt idx="4">
                  <c:v>-3.3961999999999999</c:v>
                </c:pt>
                <c:pt idx="5">
                  <c:v>-3.7963</c:v>
                </c:pt>
                <c:pt idx="6">
                  <c:v>-4.0819000000000001</c:v>
                </c:pt>
                <c:pt idx="7">
                  <c:v>-4.5740999999999996</c:v>
                </c:pt>
                <c:pt idx="8">
                  <c:v>-4.6989999999999998</c:v>
                </c:pt>
                <c:pt idx="9">
                  <c:v>-5.2224000000000004</c:v>
                </c:pt>
                <c:pt idx="10">
                  <c:v>-6.6090999999999998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6208"/>
        <c:axId val="6004266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RTerm!$Q$10:$Q$20</c:f>
              <c:numCache>
                <c:formatCode>0.00</c:formatCode>
                <c:ptCount val="11"/>
                <c:pt idx="0">
                  <c:v>-1.9424999999999999</c:v>
                </c:pt>
                <c:pt idx="1">
                  <c:v>-1.9424999999999999</c:v>
                </c:pt>
                <c:pt idx="2">
                  <c:v>-1.9424999999999999</c:v>
                </c:pt>
                <c:pt idx="3">
                  <c:v>-1.9424999999999999</c:v>
                </c:pt>
                <c:pt idx="4">
                  <c:v>-1.9424999999999999</c:v>
                </c:pt>
                <c:pt idx="5">
                  <c:v>-1.9424999999999999</c:v>
                </c:pt>
                <c:pt idx="6">
                  <c:v>-1.9424999999999999</c:v>
                </c:pt>
                <c:pt idx="7">
                  <c:v>-1.9424999999999999</c:v>
                </c:pt>
                <c:pt idx="8">
                  <c:v>-1.9424999999999999</c:v>
                </c:pt>
                <c:pt idx="9">
                  <c:v>-1.9424999999999999</c:v>
                </c:pt>
                <c:pt idx="10">
                  <c:v>-1.9424999999999999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423072"/>
        <c:axId val="600424248"/>
      </c:lineChart>
      <c:catAx>
        <c:axId val="6004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4266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6208"/>
        <c:crosses val="autoZero"/>
        <c:crossBetween val="between"/>
      </c:valAx>
      <c:catAx>
        <c:axId val="60042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4248"/>
        <c:crosses val="autoZero"/>
        <c:auto val="0"/>
        <c:lblAlgn val="ctr"/>
        <c:lblOffset val="100"/>
        <c:noMultiLvlLbl val="0"/>
      </c:catAx>
      <c:valAx>
        <c:axId val="6004242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3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02024441270084E-2"/>
          <c:y val="0.21328707742685585"/>
          <c:w val="0.92639260055692185"/>
          <c:h val="0.60839264708644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RDur!$M$10:$M$20</c:f>
              <c:numCache>
                <c:formatCode>0.0%</c:formatCode>
                <c:ptCount val="11"/>
                <c:pt idx="0">
                  <c:v>5.7971347725988859E-2</c:v>
                </c:pt>
                <c:pt idx="1">
                  <c:v>8.1929154588793421E-2</c:v>
                </c:pt>
                <c:pt idx="2">
                  <c:v>0.10287808725597654</c:v>
                </c:pt>
                <c:pt idx="3">
                  <c:v>0.12841582946606045</c:v>
                </c:pt>
                <c:pt idx="4">
                  <c:v>0.12058106655245232</c:v>
                </c:pt>
                <c:pt idx="5">
                  <c:v>0.14118404224660175</c:v>
                </c:pt>
                <c:pt idx="6">
                  <c:v>0.10890660593605535</c:v>
                </c:pt>
                <c:pt idx="7">
                  <c:v>0.11460704601884107</c:v>
                </c:pt>
                <c:pt idx="8">
                  <c:v>7.1509322006497497E-2</c:v>
                </c:pt>
                <c:pt idx="9">
                  <c:v>3.6647458409301857E-2</c:v>
                </c:pt>
                <c:pt idx="10">
                  <c:v>3.5370039793430813E-2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2-4A52-9776-90A7537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6960"/>
        <c:axId val="384027352"/>
      </c:barChart>
      <c:catAx>
        <c:axId val="38402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02735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696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20448425065811371"/>
          <c:w val="0.92815797981828307"/>
          <c:h val="0.6102024899256328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RDur!$F$10:$F$20</c:f>
              <c:numCache>
                <c:formatCode>0.00</c:formatCode>
                <c:ptCount val="11"/>
                <c:pt idx="0">
                  <c:v>0.40439999999999998</c:v>
                </c:pt>
                <c:pt idx="1">
                  <c:v>0.41299999999999998</c:v>
                </c:pt>
                <c:pt idx="2">
                  <c:v>0.3377</c:v>
                </c:pt>
                <c:pt idx="3">
                  <c:v>-0.34229999999999999</c:v>
                </c:pt>
                <c:pt idx="4">
                  <c:v>-1.3635999999999999</c:v>
                </c:pt>
                <c:pt idx="5">
                  <c:v>-2.1852999999999998</c:v>
                </c:pt>
                <c:pt idx="6">
                  <c:v>-2.8696999999999999</c:v>
                </c:pt>
                <c:pt idx="7">
                  <c:v>-3.5628000000000002</c:v>
                </c:pt>
                <c:pt idx="8">
                  <c:v>-4.2031000000000001</c:v>
                </c:pt>
                <c:pt idx="9">
                  <c:v>-5.0532000000000004</c:v>
                </c:pt>
                <c:pt idx="10">
                  <c:v>-6.7046000000000001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5784"/>
        <c:axId val="384028136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RDur!$Q$10:$Q$20</c:f>
              <c:numCache>
                <c:formatCode>0.00</c:formatCode>
                <c:ptCount val="11"/>
                <c:pt idx="0">
                  <c:v>-1.9424999999999999</c:v>
                </c:pt>
                <c:pt idx="1">
                  <c:v>-1.9424999999999999</c:v>
                </c:pt>
                <c:pt idx="2">
                  <c:v>-1.9424999999999999</c:v>
                </c:pt>
                <c:pt idx="3">
                  <c:v>-1.9424999999999999</c:v>
                </c:pt>
                <c:pt idx="4">
                  <c:v>-1.9424999999999999</c:v>
                </c:pt>
                <c:pt idx="5">
                  <c:v>-1.9424999999999999</c:v>
                </c:pt>
                <c:pt idx="6">
                  <c:v>-1.9424999999999999</c:v>
                </c:pt>
                <c:pt idx="7">
                  <c:v>-1.9424999999999999</c:v>
                </c:pt>
                <c:pt idx="8">
                  <c:v>-1.9424999999999999</c:v>
                </c:pt>
                <c:pt idx="9">
                  <c:v>-1.9424999999999999</c:v>
                </c:pt>
                <c:pt idx="10">
                  <c:v>-1.9424999999999999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27744"/>
        <c:axId val="384026176"/>
      </c:lineChart>
      <c:catAx>
        <c:axId val="38402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8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0281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5784"/>
        <c:crosses val="autoZero"/>
        <c:crossBetween val="between"/>
      </c:valAx>
      <c:catAx>
        <c:axId val="384027744"/>
        <c:scaling>
          <c:orientation val="minMax"/>
        </c:scaling>
        <c:delete val="1"/>
        <c:axPos val="b"/>
        <c:majorTickMark val="out"/>
        <c:minorTickMark val="none"/>
        <c:tickLblPos val="nextTo"/>
        <c:crossAx val="384026176"/>
        <c:crosses val="autoZero"/>
        <c:auto val="0"/>
        <c:lblAlgn val="ctr"/>
        <c:lblOffset val="100"/>
        <c:noMultiLvlLbl val="0"/>
      </c:catAx>
      <c:valAx>
        <c:axId val="3840261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24476419902104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583184070019292E-2"/>
                  <c:y val="-5.189148253208597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EF-42C9-A292-5369348D6C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RVinYr!$A$10:$A$23</c:f>
              <c:strCache>
                <c:ptCount val="14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RVinYr!$M$10:$M$23</c:f>
              <c:numCache>
                <c:formatCode>0.0%</c:formatCode>
                <c:ptCount val="14"/>
                <c:pt idx="0">
                  <c:v>1.7726660904310351E-2</c:v>
                </c:pt>
                <c:pt idx="1">
                  <c:v>6.7534107006790457E-3</c:v>
                </c:pt>
                <c:pt idx="2">
                  <c:v>1.1403206942917927E-2</c:v>
                </c:pt>
                <c:pt idx="3">
                  <c:v>2.3555121085542908E-2</c:v>
                </c:pt>
                <c:pt idx="4">
                  <c:v>5.8406293170979111E-2</c:v>
                </c:pt>
                <c:pt idx="5">
                  <c:v>6.5238605849078646E-2</c:v>
                </c:pt>
                <c:pt idx="6">
                  <c:v>9.1760381365987104E-2</c:v>
                </c:pt>
                <c:pt idx="7">
                  <c:v>0.10063212349519897</c:v>
                </c:pt>
                <c:pt idx="8">
                  <c:v>9.9997061868000101E-2</c:v>
                </c:pt>
                <c:pt idx="9">
                  <c:v>0.13085631774269435</c:v>
                </c:pt>
                <c:pt idx="10">
                  <c:v>0.11737441596706817</c:v>
                </c:pt>
                <c:pt idx="11">
                  <c:v>8.2565520673194642E-2</c:v>
                </c:pt>
                <c:pt idx="12">
                  <c:v>0.13228740419366641</c:v>
                </c:pt>
                <c:pt idx="13">
                  <c:v>6.1443476040682204E-2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F-42C9-A292-5369348D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8920"/>
        <c:axId val="384029312"/>
      </c:barChart>
      <c:catAx>
        <c:axId val="38402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9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02931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892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592271670979041E-2"/>
          <c:y val="0.20524888462789698"/>
          <c:w val="0.95145901696853286"/>
          <c:h val="0.542120525069953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RVinYr!$A$10:$A$22</c:f>
              <c:strCache>
                <c:ptCount val="13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RVinYr!$F$10:$F$23</c:f>
              <c:numCache>
                <c:formatCode>0.00</c:formatCode>
                <c:ptCount val="14"/>
                <c:pt idx="0">
                  <c:v>-2.8000000000000001E-2</c:v>
                </c:pt>
                <c:pt idx="1">
                  <c:v>-0.1777</c:v>
                </c:pt>
                <c:pt idx="2">
                  <c:v>-0.65180000000000005</c:v>
                </c:pt>
                <c:pt idx="3">
                  <c:v>-0.15079999999999999</c:v>
                </c:pt>
                <c:pt idx="4">
                  <c:v>-0.73740000000000006</c:v>
                </c:pt>
                <c:pt idx="5">
                  <c:v>-0.69189999999999996</c:v>
                </c:pt>
                <c:pt idx="6">
                  <c:v>-0.71120000000000005</c:v>
                </c:pt>
                <c:pt idx="7">
                  <c:v>-1.2834000000000001</c:v>
                </c:pt>
                <c:pt idx="8">
                  <c:v>-1.4988999999999999</c:v>
                </c:pt>
                <c:pt idx="9">
                  <c:v>-2.2033</c:v>
                </c:pt>
                <c:pt idx="10">
                  <c:v>-2.6697000000000002</c:v>
                </c:pt>
                <c:pt idx="11">
                  <c:v>-3.0453999999999999</c:v>
                </c:pt>
                <c:pt idx="12">
                  <c:v>-3.4173</c:v>
                </c:pt>
                <c:pt idx="13">
                  <c:v>-3.7412000000000001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544928"/>
        <c:axId val="521545712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RVinYr!$A$10:$A$23</c:f>
              <c:strCache>
                <c:ptCount val="14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RVinYr!$Q$10:$Q$23</c:f>
              <c:numCache>
                <c:formatCode>0.00</c:formatCode>
                <c:ptCount val="14"/>
                <c:pt idx="0">
                  <c:v>-1.9424999999999999</c:v>
                </c:pt>
                <c:pt idx="1">
                  <c:v>-1.9424999999999999</c:v>
                </c:pt>
                <c:pt idx="2">
                  <c:v>-1.9424999999999999</c:v>
                </c:pt>
                <c:pt idx="3">
                  <c:v>-1.9424999999999999</c:v>
                </c:pt>
                <c:pt idx="4">
                  <c:v>-1.9424999999999999</c:v>
                </c:pt>
                <c:pt idx="5">
                  <c:v>-1.9424999999999999</c:v>
                </c:pt>
                <c:pt idx="6">
                  <c:v>-1.9424999999999999</c:v>
                </c:pt>
                <c:pt idx="7">
                  <c:v>-1.9424999999999999</c:v>
                </c:pt>
                <c:pt idx="8">
                  <c:v>-1.9424999999999999</c:v>
                </c:pt>
                <c:pt idx="9">
                  <c:v>-1.9424999999999999</c:v>
                </c:pt>
                <c:pt idx="10">
                  <c:v>-1.9424999999999999</c:v>
                </c:pt>
                <c:pt idx="11">
                  <c:v>-1.9424999999999999</c:v>
                </c:pt>
                <c:pt idx="12">
                  <c:v>-1.9424999999999999</c:v>
                </c:pt>
                <c:pt idx="13">
                  <c:v>-1.9424999999999999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545320"/>
        <c:axId val="521542184"/>
      </c:lineChart>
      <c:catAx>
        <c:axId val="52154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457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215457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4928"/>
        <c:crosses val="autoZero"/>
        <c:crossBetween val="between"/>
      </c:valAx>
      <c:catAx>
        <c:axId val="52154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542184"/>
        <c:crosses val="autoZero"/>
        <c:auto val="0"/>
        <c:lblAlgn val="ctr"/>
        <c:lblOffset val="100"/>
        <c:noMultiLvlLbl val="0"/>
      </c:catAx>
      <c:valAx>
        <c:axId val="5215421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5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95147886158773E-2"/>
          <c:y val="0.16491242197130446"/>
          <c:w val="0.97735399487643859"/>
          <c:h val="0.64912336307853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(2)'!$N$10:$N$14</c:f>
              <c:numCache>
                <c:formatCode>0</c:formatCode>
                <c:ptCount val="5"/>
                <c:pt idx="0">
                  <c:v>4.3699999999999992</c:v>
                </c:pt>
                <c:pt idx="1">
                  <c:v>2.42</c:v>
                </c:pt>
                <c:pt idx="2">
                  <c:v>6.1800000000000006</c:v>
                </c:pt>
                <c:pt idx="3">
                  <c:v>1.8399999999999999</c:v>
                </c:pt>
                <c:pt idx="4">
                  <c:v>3.9388790273220282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28488"/>
        <c:axId val="38712888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(2)'!$Q$10:$Q$14</c:f>
              <c:numCache>
                <c:formatCode>0</c:formatCode>
                <c:ptCount val="5"/>
                <c:pt idx="0">
                  <c:v>3.39</c:v>
                </c:pt>
                <c:pt idx="1">
                  <c:v>3.39</c:v>
                </c:pt>
                <c:pt idx="2">
                  <c:v>3.39</c:v>
                </c:pt>
                <c:pt idx="3">
                  <c:v>3.39</c:v>
                </c:pt>
                <c:pt idx="4">
                  <c:v>3.39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9272"/>
        <c:axId val="387129664"/>
      </c:lineChart>
      <c:catAx>
        <c:axId val="3871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2888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8488"/>
        <c:crosses val="autoZero"/>
        <c:crossBetween val="between"/>
      </c:valAx>
      <c:catAx>
        <c:axId val="38712927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9664"/>
        <c:crosses val="autoZero"/>
        <c:auto val="0"/>
        <c:lblAlgn val="ctr"/>
        <c:lblOffset val="100"/>
        <c:noMultiLvlLbl val="0"/>
      </c:catAx>
      <c:valAx>
        <c:axId val="38712966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9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0000017132690115"/>
          <c:w val="0.97678826936105634"/>
          <c:h val="0.621053163594061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RSector!$M$10:$M$14</c:f>
              <c:numCache>
                <c:formatCode>0.0%</c:formatCode>
                <c:ptCount val="5"/>
                <c:pt idx="0">
                  <c:v>0.16529533945698055</c:v>
                </c:pt>
                <c:pt idx="1">
                  <c:v>0.45383478933511778</c:v>
                </c:pt>
                <c:pt idx="2">
                  <c:v>0.14404628643725514</c:v>
                </c:pt>
                <c:pt idx="3">
                  <c:v>0.17150687767429815</c:v>
                </c:pt>
                <c:pt idx="4">
                  <c:v>6.5316707096348264E-2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3-44A4-B239-5C81268B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31944"/>
        <c:axId val="282028808"/>
      </c:barChart>
      <c:catAx>
        <c:axId val="28203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028808"/>
        <c:scaling>
          <c:orientation val="minMax"/>
          <c:max val="0.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282031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7614515673666528"/>
          <c:w val="0.97466072478969612"/>
          <c:h val="0.6203471032957910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RSector!$F$10:$F$14</c:f>
              <c:numCache>
                <c:formatCode>0.00</c:formatCode>
                <c:ptCount val="5"/>
                <c:pt idx="0">
                  <c:v>-1.4729000000000001</c:v>
                </c:pt>
                <c:pt idx="1">
                  <c:v>-2.1983000000000001</c:v>
                </c:pt>
                <c:pt idx="2">
                  <c:v>-1.5418000000000001</c:v>
                </c:pt>
                <c:pt idx="3">
                  <c:v>-2.145</c:v>
                </c:pt>
                <c:pt idx="4">
                  <c:v>-1.7638590771733649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29984"/>
        <c:axId val="2820292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RSector!$P$10:$P$14</c:f>
              <c:numCache>
                <c:formatCode>0.00</c:formatCode>
                <c:ptCount val="5"/>
                <c:pt idx="0">
                  <c:v>-1.9424999999999999</c:v>
                </c:pt>
                <c:pt idx="1">
                  <c:v>-1.9424999999999999</c:v>
                </c:pt>
                <c:pt idx="2">
                  <c:v>-1.9424999999999999</c:v>
                </c:pt>
                <c:pt idx="3">
                  <c:v>-1.9424999999999999</c:v>
                </c:pt>
                <c:pt idx="4">
                  <c:v>-1.9424999999999999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029592"/>
        <c:axId val="282030376"/>
      </c:lineChart>
      <c:catAx>
        <c:axId val="2820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0292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984"/>
        <c:crosses val="autoZero"/>
        <c:crossBetween val="between"/>
      </c:valAx>
      <c:catAx>
        <c:axId val="282029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82030376"/>
        <c:crosses val="autoZero"/>
        <c:auto val="0"/>
        <c:lblAlgn val="ctr"/>
        <c:lblOffset val="100"/>
        <c:noMultiLvlLbl val="0"/>
      </c:catAx>
      <c:valAx>
        <c:axId val="2820303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22388705042979E-2"/>
          <c:y val="0.21328707742685585"/>
          <c:w val="0.97674631899335229"/>
          <c:h val="0.58391708082434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(2)'!$M$10:$M$12</c:f>
              <c:numCache>
                <c:formatCode>0.0%</c:formatCode>
                <c:ptCount val="3"/>
                <c:pt idx="0">
                  <c:v>0.98112884775580433</c:v>
                </c:pt>
                <c:pt idx="1">
                  <c:v>1.86937311224873E-2</c:v>
                </c:pt>
                <c:pt idx="2">
                  <c:v>1.7742112170837673E-4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1-46D4-AB56-2E259EDB4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1288"/>
        <c:axId val="515061680"/>
      </c:barChart>
      <c:catAx>
        <c:axId val="5150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6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061680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515061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43572890774019E-2"/>
          <c:y val="0.15972276381688036"/>
          <c:w val="0.97505004073314516"/>
          <c:h val="0.6562522252476170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0.109118123850413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DAF-40AE-87C4-9C2F7C1BB9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9.75692116306336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DAF-40AE-87C4-9C2F7C1BB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(2)'!$F$10:$F$12</c:f>
              <c:numCache>
                <c:formatCode>0.00</c:formatCode>
                <c:ptCount val="3"/>
                <c:pt idx="0">
                  <c:v>-1.9379999999999999</c:v>
                </c:pt>
                <c:pt idx="1">
                  <c:v>-2.1547999999999998</c:v>
                </c:pt>
                <c:pt idx="2">
                  <c:v>-0.30449999999999999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2072"/>
        <c:axId val="604431824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'RLTV (2)'!$P$10:$P$12</c:f>
              <c:numCache>
                <c:formatCode>0.00</c:formatCode>
                <c:ptCount val="3"/>
                <c:pt idx="0">
                  <c:v>-1.9424999999999999</c:v>
                </c:pt>
                <c:pt idx="1">
                  <c:v>-1.9424999999999999</c:v>
                </c:pt>
                <c:pt idx="2">
                  <c:v>-1.9424999999999999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784"/>
        <c:axId val="604432608"/>
      </c:lineChart>
      <c:catAx>
        <c:axId val="51506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8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15062072"/>
        <c:crosses val="autoZero"/>
        <c:crossBetween val="between"/>
      </c:valAx>
      <c:catAx>
        <c:axId val="604433784"/>
        <c:scaling>
          <c:orientation val="minMax"/>
        </c:scaling>
        <c:delete val="1"/>
        <c:axPos val="b"/>
        <c:majorTickMark val="out"/>
        <c:minorTickMark val="none"/>
        <c:tickLblPos val="nextTo"/>
        <c:crossAx val="604432608"/>
        <c:crosses val="autoZero"/>
        <c:auto val="0"/>
        <c:lblAlgn val="ctr"/>
        <c:lblOffset val="100"/>
        <c:noMultiLvlLbl val="0"/>
      </c:catAx>
      <c:valAx>
        <c:axId val="6044326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2377660582489795"/>
          <c:w val="0.97678826936105634"/>
          <c:h val="0.57692406189231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RCoup!$M$10:$M$19</c:f>
              <c:numCache>
                <c:formatCode>0.0%</c:formatCode>
                <c:ptCount val="10"/>
                <c:pt idx="0">
                  <c:v>0.10665567017359792</c:v>
                </c:pt>
                <c:pt idx="1">
                  <c:v>0.18949921129992456</c:v>
                </c:pt>
                <c:pt idx="2">
                  <c:v>0.29027373396348521</c:v>
                </c:pt>
                <c:pt idx="3">
                  <c:v>0.26315285945617639</c:v>
                </c:pt>
                <c:pt idx="4">
                  <c:v>9.8835103051889028E-2</c:v>
                </c:pt>
                <c:pt idx="5">
                  <c:v>2.1239459496624501E-2</c:v>
                </c:pt>
                <c:pt idx="6">
                  <c:v>1.420445741054008E-2</c:v>
                </c:pt>
                <c:pt idx="7">
                  <c:v>8.635245455354745E-3</c:v>
                </c:pt>
                <c:pt idx="8">
                  <c:v>2.9110457496213872E-3</c:v>
                </c:pt>
                <c:pt idx="9">
                  <c:v>4.5932139427861032E-3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3-40CA-B370-90CBB164D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2216"/>
        <c:axId val="604430256"/>
      </c:barChart>
      <c:catAx>
        <c:axId val="60443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430256"/>
        <c:scaling>
          <c:orientation val="minMax"/>
          <c:max val="0.4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44322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619718309859155"/>
          <c:w val="0.97466072478969612"/>
          <c:h val="0.6514084507042253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RCoup!$F$10:$F$19</c:f>
              <c:numCache>
                <c:formatCode>0.00</c:formatCode>
                <c:ptCount val="10"/>
                <c:pt idx="0">
                  <c:v>-2.9173</c:v>
                </c:pt>
                <c:pt idx="1">
                  <c:v>-2.7195999999999998</c:v>
                </c:pt>
                <c:pt idx="2">
                  <c:v>-1.4584999999999999</c:v>
                </c:pt>
                <c:pt idx="3">
                  <c:v>-1.8198000000000001</c:v>
                </c:pt>
                <c:pt idx="4">
                  <c:v>-1.8150999999999999</c:v>
                </c:pt>
                <c:pt idx="5">
                  <c:v>-1.294</c:v>
                </c:pt>
                <c:pt idx="6">
                  <c:v>-0.44679999999999997</c:v>
                </c:pt>
                <c:pt idx="7">
                  <c:v>-0.16309999999999999</c:v>
                </c:pt>
                <c:pt idx="8">
                  <c:v>0.3679</c:v>
                </c:pt>
                <c:pt idx="9">
                  <c:v>0.55559999999999998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0648"/>
        <c:axId val="60443104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RCoup!$Q$10:$Q$19</c:f>
              <c:numCache>
                <c:formatCode>0.00</c:formatCode>
                <c:ptCount val="10"/>
                <c:pt idx="0">
                  <c:v>-1.9424999999999999</c:v>
                </c:pt>
                <c:pt idx="1">
                  <c:v>-1.9424999999999999</c:v>
                </c:pt>
                <c:pt idx="2">
                  <c:v>-1.9424999999999999</c:v>
                </c:pt>
                <c:pt idx="3">
                  <c:v>-1.9424999999999999</c:v>
                </c:pt>
                <c:pt idx="4">
                  <c:v>-1.9424999999999999</c:v>
                </c:pt>
                <c:pt idx="5">
                  <c:v>-1.9424999999999999</c:v>
                </c:pt>
                <c:pt idx="6">
                  <c:v>-1.9424999999999999</c:v>
                </c:pt>
                <c:pt idx="7">
                  <c:v>-1.9424999999999999</c:v>
                </c:pt>
                <c:pt idx="8">
                  <c:v>-1.9424999999999999</c:v>
                </c:pt>
                <c:pt idx="9">
                  <c:v>-1.9424999999999999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392"/>
        <c:axId val="600423856"/>
      </c:lineChart>
      <c:catAx>
        <c:axId val="60443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0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0648"/>
        <c:crosses val="autoZero"/>
        <c:crossBetween val="between"/>
      </c:valAx>
      <c:catAx>
        <c:axId val="604433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3856"/>
        <c:crosses val="autoZero"/>
        <c:auto val="0"/>
        <c:lblAlgn val="ctr"/>
        <c:lblOffset val="100"/>
        <c:noMultiLvlLbl val="0"/>
      </c:catAx>
      <c:valAx>
        <c:axId val="60042385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874135902903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3197733109837117E-3"/>
                  <c:y val="5.52142612303844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1-4532-9A64-90A8C6DAAA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RTerm!$M$10:$M$20</c:f>
              <c:numCache>
                <c:formatCode>0.0%</c:formatCode>
                <c:ptCount val="11"/>
                <c:pt idx="0">
                  <c:v>0.13332485928759605</c:v>
                </c:pt>
                <c:pt idx="1">
                  <c:v>0.18032123908131351</c:v>
                </c:pt>
                <c:pt idx="2">
                  <c:v>0.18189114964729539</c:v>
                </c:pt>
                <c:pt idx="3">
                  <c:v>0.17127779849646987</c:v>
                </c:pt>
                <c:pt idx="4">
                  <c:v>0.15102378289653232</c:v>
                </c:pt>
                <c:pt idx="5">
                  <c:v>5.2156126008595885E-2</c:v>
                </c:pt>
                <c:pt idx="6">
                  <c:v>3.9950950706615862E-2</c:v>
                </c:pt>
                <c:pt idx="7">
                  <c:v>3.1540768895596927E-2</c:v>
                </c:pt>
                <c:pt idx="8">
                  <c:v>1.6729503312016794E-2</c:v>
                </c:pt>
                <c:pt idx="9">
                  <c:v>1.5576623777041575E-2</c:v>
                </c:pt>
                <c:pt idx="10">
                  <c:v>2.6207197890925755E-2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1-4532-9A64-90A8C6DAA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3464"/>
        <c:axId val="600425424"/>
      </c:barChart>
      <c:catAx>
        <c:axId val="60042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425424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0423464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152400</xdr:rowOff>
    </xdr:from>
    <xdr:to>
      <xdr:col>7</xdr:col>
      <xdr:colOff>594360</xdr:colOff>
      <xdr:row>43</xdr:row>
      <xdr:rowOff>145676</xdr:rowOff>
    </xdr:to>
    <xdr:graphicFrame macro="">
      <xdr:nvGraphicFramePr>
        <xdr:cNvPr id="22533" name="Chart 3">
          <a:extLst>
            <a:ext uri="{FF2B5EF4-FFF2-40B4-BE49-F238E27FC236}">
              <a16:creationId xmlns:a16="http://schemas.microsoft.com/office/drawing/2014/main" id="{00000000-0008-0000-0000-000005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156882</xdr:rowOff>
    </xdr:from>
    <xdr:to>
      <xdr:col>16</xdr:col>
      <xdr:colOff>449580</xdr:colOff>
      <xdr:row>44</xdr:row>
      <xdr:rowOff>11205</xdr:rowOff>
    </xdr:to>
    <xdr:graphicFrame macro="">
      <xdr:nvGraphicFramePr>
        <xdr:cNvPr id="22534" name="Chart 4">
          <a:extLst>
            <a:ext uri="{FF2B5EF4-FFF2-40B4-BE49-F238E27FC236}">
              <a16:creationId xmlns:a16="http://schemas.microsoft.com/office/drawing/2014/main" id="{00000000-0008-0000-0000-00000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14</xdr:col>
      <xdr:colOff>0</xdr:colOff>
      <xdr:row>44</xdr:row>
      <xdr:rowOff>134470</xdr:rowOff>
    </xdr:to>
    <xdr:graphicFrame macro="">
      <xdr:nvGraphicFramePr>
        <xdr:cNvPr id="13316" name="Chart 2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22</xdr:row>
      <xdr:rowOff>134469</xdr:rowOff>
    </xdr:from>
    <xdr:to>
      <xdr:col>6</xdr:col>
      <xdr:colOff>18825</xdr:colOff>
      <xdr:row>44</xdr:row>
      <xdr:rowOff>123264</xdr:rowOff>
    </xdr:to>
    <xdr:graphicFrame macro="">
      <xdr:nvGraphicFramePr>
        <xdr:cNvPr id="13317" name="Chart 3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0.04665</cdr:y>
    </cdr:from>
    <cdr:to>
      <cdr:x>0.48779</cdr:x>
      <cdr:y>0.12412</cdr:y>
    </cdr:to>
    <cdr:sp macro="" textlink="">
      <cdr:nvSpPr>
        <cdr:cNvPr id="15361" name="Text Box 1">
          <a:extLst xmlns:a="http://schemas.openxmlformats.org/drawingml/2006/main">
            <a:ext uri="{FF2B5EF4-FFF2-40B4-BE49-F238E27FC236}">
              <a16:creationId xmlns:a16="http://schemas.microsoft.com/office/drawing/2014/main" id="{94DFA1A2-4489-4FF1-B1FE-E655FD72518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103305"/>
          <a:ext cx="2028248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Coupon Rate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0.07306</cdr:y>
    </cdr:from>
    <cdr:to>
      <cdr:x>0.33852</cdr:x>
      <cdr:y>0.19596</cdr:y>
    </cdr:to>
    <cdr:sp macro="" textlink="">
      <cdr:nvSpPr>
        <cdr:cNvPr id="76801" name="Text Box 1">
          <a:extLst xmlns:a="http://schemas.openxmlformats.org/drawingml/2006/main">
            <a:ext uri="{FF2B5EF4-FFF2-40B4-BE49-F238E27FC236}">
              <a16:creationId xmlns:a16="http://schemas.microsoft.com/office/drawing/2014/main" id="{4DE01B59-2346-41A5-9739-E30C3045DE3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6116"/>
          <a:ext cx="1272540" cy="266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0.02456</cdr:y>
    </cdr:from>
    <cdr:to>
      <cdr:x>0.43774</cdr:x>
      <cdr:y>0.15079</cdr:y>
    </cdr:to>
    <cdr:sp macro="" textlink="">
      <cdr:nvSpPr>
        <cdr:cNvPr id="76802" name="Text Box 2">
          <a:extLst xmlns:a="http://schemas.openxmlformats.org/drawingml/2006/main">
            <a:ext uri="{FF2B5EF4-FFF2-40B4-BE49-F238E27FC236}">
              <a16:creationId xmlns:a16="http://schemas.microsoft.com/office/drawing/2014/main" id="{797EBD9C-13EC-473B-8DD4-29829345A62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Coupon Rate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592455</xdr:colOff>
      <xdr:row>43</xdr:row>
      <xdr:rowOff>145676</xdr:rowOff>
    </xdr:to>
    <xdr:graphicFrame macro="">
      <xdr:nvGraphicFramePr>
        <xdr:cNvPr id="19460" name="Chart 2">
          <a:extLst>
            <a:ext uri="{FF2B5EF4-FFF2-40B4-BE49-F238E27FC236}">
              <a16:creationId xmlns:a16="http://schemas.microsoft.com/office/drawing/2014/main" id="{00000000-0008-0000-0400-000004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448</xdr:colOff>
      <xdr:row>43</xdr:row>
      <xdr:rowOff>134470</xdr:rowOff>
    </xdr:to>
    <xdr:graphicFrame macro="">
      <xdr:nvGraphicFramePr>
        <xdr:cNvPr id="19461" name="Chart 3">
          <a:extLst>
            <a:ext uri="{FF2B5EF4-FFF2-40B4-BE49-F238E27FC236}">
              <a16:creationId xmlns:a16="http://schemas.microsoft.com/office/drawing/2014/main" id="{00000000-0008-0000-0400-000005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0.0125</cdr:x>
      <cdr:y>0.03322</cdr:y>
    </cdr:from>
    <cdr:to>
      <cdr:x>0.48302</cdr:x>
      <cdr:y>0.11068</cdr:y>
    </cdr:to>
    <cdr:sp macro="" textlink="">
      <cdr:nvSpPr>
        <cdr:cNvPr id="21505" name="Text Box 1">
          <a:extLst xmlns:a="http://schemas.openxmlformats.org/drawingml/2006/main">
            <a:ext uri="{FF2B5EF4-FFF2-40B4-BE49-F238E27FC236}">
              <a16:creationId xmlns:a16="http://schemas.microsoft.com/office/drawing/2014/main" id="{4F715910-2B7E-4591-B4E8-E82813B788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73556"/>
          <a:ext cx="2004203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Maturity Cell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0.07323</cdr:y>
    </cdr:from>
    <cdr:to>
      <cdr:x>0.33729</cdr:x>
      <cdr:y>0.19431</cdr:y>
    </cdr:to>
    <cdr:sp macro="" textlink="">
      <cdr:nvSpPr>
        <cdr:cNvPr id="83969" name="Text Box 1">
          <a:extLst xmlns:a="http://schemas.openxmlformats.org/drawingml/2006/main">
            <a:ext uri="{FF2B5EF4-FFF2-40B4-BE49-F238E27FC236}">
              <a16:creationId xmlns:a16="http://schemas.microsoft.com/office/drawing/2014/main" id="{2A032448-2F2A-4E2F-9DF7-C6516B5D7D7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718"/>
          <a:ext cx="1272849" cy="266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0.02422</cdr:y>
    </cdr:from>
    <cdr:to>
      <cdr:x>0.43603</cdr:x>
      <cdr:y>0.14888</cdr:y>
    </cdr:to>
    <cdr:sp macro="" textlink="">
      <cdr:nvSpPr>
        <cdr:cNvPr id="83970" name="Text Box 2">
          <a:extLst xmlns:a="http://schemas.openxmlformats.org/drawingml/2006/main">
            <a:ext uri="{FF2B5EF4-FFF2-40B4-BE49-F238E27FC236}">
              <a16:creationId xmlns:a16="http://schemas.microsoft.com/office/drawing/2014/main" id="{6CCAF4F4-1EED-45EA-A8F6-1245E1E34B3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10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Maturity Cell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586740</xdr:colOff>
      <xdr:row>43</xdr:row>
      <xdr:rowOff>134470</xdr:rowOff>
    </xdr:to>
    <xdr:graphicFrame macro="">
      <xdr:nvGraphicFramePr>
        <xdr:cNvPr id="6148" name="Chart 2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6</xdr:col>
      <xdr:colOff>448</xdr:colOff>
      <xdr:row>43</xdr:row>
      <xdr:rowOff>134470</xdr:rowOff>
    </xdr:to>
    <xdr:graphicFrame macro="">
      <xdr:nvGraphicFramePr>
        <xdr:cNvPr id="6149" name="Chart 3">
          <a:extLst>
            <a:ext uri="{FF2B5EF4-FFF2-40B4-BE49-F238E27FC236}">
              <a16:creationId xmlns:a16="http://schemas.microsoft.com/office/drawing/2014/main" id="{00000000-0008-0000-05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0.01254</cdr:x>
      <cdr:y>0.03619</cdr:y>
    </cdr:from>
    <cdr:to>
      <cdr:x>0.49044</cdr:x>
      <cdr:y>0.11366</cdr:y>
    </cdr:to>
    <cdr:sp macro="" textlink="">
      <cdr:nvSpPr>
        <cdr:cNvPr id="8193" name="Text Box 1">
          <a:extLst xmlns:a="http://schemas.openxmlformats.org/drawingml/2006/main">
            <a:ext uri="{FF2B5EF4-FFF2-40B4-BE49-F238E27FC236}">
              <a16:creationId xmlns:a16="http://schemas.microsoft.com/office/drawing/2014/main" id="{01C06817-0F1A-42BA-B569-0F8CC0CB62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24" y="80144"/>
          <a:ext cx="2028376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Duration Cell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0.07362</cdr:y>
    </cdr:from>
    <cdr:to>
      <cdr:x>0.33729</cdr:x>
      <cdr:y>0.19561</cdr:y>
    </cdr:to>
    <cdr:sp macro="" textlink="">
      <cdr:nvSpPr>
        <cdr:cNvPr id="89089" name="Text Box 1">
          <a:extLst xmlns:a="http://schemas.openxmlformats.org/drawingml/2006/main">
            <a:ext uri="{FF2B5EF4-FFF2-40B4-BE49-F238E27FC236}">
              <a16:creationId xmlns:a16="http://schemas.microsoft.com/office/drawing/2014/main" id="{B2439785-69E7-4920-A4B6-DEDBC6C66EC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453"/>
          <a:ext cx="1272849" cy="266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0.02439</cdr:y>
    </cdr:from>
    <cdr:to>
      <cdr:x>0.49027</cdr:x>
      <cdr:y>0.14971</cdr:y>
    </cdr:to>
    <cdr:sp macro="" textlink="">
      <cdr:nvSpPr>
        <cdr:cNvPr id="89090" name="Text Box 2">
          <a:extLst xmlns:a="http://schemas.openxmlformats.org/drawingml/2006/main">
            <a:ext uri="{FF2B5EF4-FFF2-40B4-BE49-F238E27FC236}">
              <a16:creationId xmlns:a16="http://schemas.microsoft.com/office/drawing/2014/main" id="{53471A49-B69B-41CD-B2AA-0797DFD58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Duration Cell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26</xdr:row>
      <xdr:rowOff>0</xdr:rowOff>
    </xdr:from>
    <xdr:to>
      <xdr:col>14</xdr:col>
      <xdr:colOff>425824</xdr:colOff>
      <xdr:row>47</xdr:row>
      <xdr:rowOff>33618</xdr:rowOff>
    </xdr:to>
    <xdr:graphicFrame macro="">
      <xdr:nvGraphicFramePr>
        <xdr:cNvPr id="55300" name="Chart 2">
          <a:extLst>
            <a:ext uri="{FF2B5EF4-FFF2-40B4-BE49-F238E27FC236}">
              <a16:creationId xmlns:a16="http://schemas.microsoft.com/office/drawing/2014/main" id="{00000000-0008-0000-0600-000004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156881</xdr:rowOff>
    </xdr:from>
    <xdr:to>
      <xdr:col>6</xdr:col>
      <xdr:colOff>448</xdr:colOff>
      <xdr:row>47</xdr:row>
      <xdr:rowOff>22412</xdr:rowOff>
    </xdr:to>
    <xdr:graphicFrame macro="">
      <xdr:nvGraphicFramePr>
        <xdr:cNvPr id="55301" name="Chart 3">
          <a:extLst>
            <a:ext uri="{FF2B5EF4-FFF2-40B4-BE49-F238E27FC236}">
              <a16:creationId xmlns:a16="http://schemas.microsoft.com/office/drawing/2014/main" id="{00000000-0008-0000-0600-000005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0.01036</cdr:x>
      <cdr:y>0.07211</cdr:y>
    </cdr:from>
    <cdr:to>
      <cdr:x>0.39056</cdr:x>
      <cdr:y>0.19365</cdr:y>
    </cdr:to>
    <cdr:sp macro="" textlink="">
      <cdr:nvSpPr>
        <cdr:cNvPr id="67586" name="Text Box 2">
          <a:extLst xmlns:a="http://schemas.openxmlformats.org/drawingml/2006/main">
            <a:ext uri="{FF2B5EF4-FFF2-40B4-BE49-F238E27FC236}">
              <a16:creationId xmlns:a16="http://schemas.microsoft.com/office/drawing/2014/main" id="{721531D7-7272-4D05-9DA7-7B81298C841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716"/>
          <a:ext cx="1958504" cy="266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months; in percent</a:t>
          </a:r>
        </a:p>
      </cdr:txBody>
    </cdr:sp>
  </cdr:relSizeAnchor>
  <cdr:relSizeAnchor xmlns:cdr="http://schemas.openxmlformats.org/drawingml/2006/chartDrawing">
    <cdr:from>
      <cdr:x>0.01036</cdr:x>
      <cdr:y>0.02431</cdr:y>
    </cdr:from>
    <cdr:to>
      <cdr:x>0.33279</cdr:x>
      <cdr:y>0.14941</cdr:y>
    </cdr:to>
    <cdr:sp macro="" textlink="">
      <cdr:nvSpPr>
        <cdr:cNvPr id="67587" name="Text Box 3">
          <a:extLst xmlns:a="http://schemas.openxmlformats.org/drawingml/2006/main">
            <a:ext uri="{FF2B5EF4-FFF2-40B4-BE49-F238E27FC236}">
              <a16:creationId xmlns:a16="http://schemas.microsoft.com/office/drawing/2014/main" id="{B17C94E1-2CF0-45AD-8B02-742B1B0510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882" cy="27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0.0125</cdr:x>
      <cdr:y>0.05343</cdr:y>
    </cdr:from>
    <cdr:to>
      <cdr:x>0.51284</cdr:x>
      <cdr:y>0.1309</cdr:y>
    </cdr:to>
    <cdr:sp macro="" textlink="">
      <cdr:nvSpPr>
        <cdr:cNvPr id="57345" name="Text Box 1">
          <a:extLst xmlns:a="http://schemas.openxmlformats.org/drawingml/2006/main">
            <a:ext uri="{FF2B5EF4-FFF2-40B4-BE49-F238E27FC236}">
              <a16:creationId xmlns:a16="http://schemas.microsoft.com/office/drawing/2014/main" id="{F930BED8-930D-489B-A601-689D3F721D5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118318"/>
          <a:ext cx="2131224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Vintage Cohort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0.07417</cdr:y>
    </cdr:from>
    <cdr:to>
      <cdr:x>0.33729</cdr:x>
      <cdr:y>0.19662</cdr:y>
    </cdr:to>
    <cdr:sp macro="" textlink="">
      <cdr:nvSpPr>
        <cdr:cNvPr id="91137" name="Text Box 1">
          <a:extLst xmlns:a="http://schemas.openxmlformats.org/drawingml/2006/main">
            <a:ext uri="{FF2B5EF4-FFF2-40B4-BE49-F238E27FC236}">
              <a16:creationId xmlns:a16="http://schemas.microsoft.com/office/drawing/2014/main" id="{2DB8296E-E355-4A82-91E5-7B95FEFC282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49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0.02448</cdr:y>
    </cdr:from>
    <cdr:to>
      <cdr:x>0.49027</cdr:x>
      <cdr:y>0.15025</cdr:y>
    </cdr:to>
    <cdr:sp macro="" textlink="">
      <cdr:nvSpPr>
        <cdr:cNvPr id="91138" name="Text Box 2">
          <a:extLst xmlns:a="http://schemas.openxmlformats.org/drawingml/2006/main">
            <a:ext uri="{FF2B5EF4-FFF2-40B4-BE49-F238E27FC236}">
              <a16:creationId xmlns:a16="http://schemas.microsoft.com/office/drawing/2014/main" id="{96F89724-F085-456A-B493-13FCE7CCD65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Vintage Cohort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0.07417</cdr:y>
    </cdr:from>
    <cdr:to>
      <cdr:x>0.30267</cdr:x>
      <cdr:y>0.19662</cdr:y>
    </cdr:to>
    <cdr:sp macro="" textlink="">
      <cdr:nvSpPr>
        <cdr:cNvPr id="95233" name="Text Box 1">
          <a:extLst xmlns:a="http://schemas.openxmlformats.org/drawingml/2006/main">
            <a:ext uri="{FF2B5EF4-FFF2-40B4-BE49-F238E27FC236}">
              <a16:creationId xmlns:a16="http://schemas.microsoft.com/office/drawing/2014/main" id="{7B17D928-9345-45CB-8832-8AC356E245E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28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</a:t>
          </a:r>
        </a:p>
      </cdr:txBody>
    </cdr:sp>
  </cdr:relSizeAnchor>
  <cdr:relSizeAnchor xmlns:cdr="http://schemas.openxmlformats.org/drawingml/2006/chartDrawing">
    <cdr:from>
      <cdr:x>0.01217</cdr:x>
      <cdr:y>0.02448</cdr:y>
    </cdr:from>
    <cdr:to>
      <cdr:x>0.39121</cdr:x>
      <cdr:y>0.15025</cdr:y>
    </cdr:to>
    <cdr:sp macro="" textlink="">
      <cdr:nvSpPr>
        <cdr:cNvPr id="95234" name="Text Box 2">
          <a:extLst xmlns:a="http://schemas.openxmlformats.org/drawingml/2006/main">
            <a:ext uri="{FF2B5EF4-FFF2-40B4-BE49-F238E27FC236}">
              <a16:creationId xmlns:a16="http://schemas.microsoft.com/office/drawing/2014/main" id="{40C57335-F093-4AB3-A2C8-E5846BD519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7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 Effect by Sector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7620</xdr:rowOff>
    </xdr:from>
    <xdr:to>
      <xdr:col>14</xdr:col>
      <xdr:colOff>0</xdr:colOff>
      <xdr:row>43</xdr:row>
      <xdr:rowOff>145676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7620</xdr:rowOff>
    </xdr:from>
    <xdr:to>
      <xdr:col>5</xdr:col>
      <xdr:colOff>579120</xdr:colOff>
      <xdr:row>43</xdr:row>
      <xdr:rowOff>145676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0.0438</cdr:y>
    </cdr:from>
    <cdr:to>
      <cdr:x>0.41999</cdr:x>
      <cdr:y>0.12736</cdr:y>
    </cdr:to>
    <cdr:sp macro="" textlink="">
      <cdr:nvSpPr>
        <cdr:cNvPr id="4097" name="Text Box 1">
          <a:extLst xmlns:a="http://schemas.openxmlformats.org/drawingml/2006/main">
            <a:ext uri="{FF2B5EF4-FFF2-40B4-BE49-F238E27FC236}">
              <a16:creationId xmlns:a16="http://schemas.microsoft.com/office/drawing/2014/main" id="{A27627EF-3B64-44EC-8DAD-23991AC4930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96642"/>
          <a:ext cx="1738938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Sector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0.07227</cdr:y>
    </cdr:from>
    <cdr:to>
      <cdr:x>0.33852</cdr:x>
      <cdr:y>0.19471</cdr:y>
    </cdr:to>
    <cdr:sp macro="" textlink="">
      <cdr:nvSpPr>
        <cdr:cNvPr id="99329" name="Text Box 1">
          <a:extLst xmlns:a="http://schemas.openxmlformats.org/drawingml/2006/main">
            <a:ext uri="{FF2B5EF4-FFF2-40B4-BE49-F238E27FC236}">
              <a16:creationId xmlns:a16="http://schemas.microsoft.com/office/drawing/2014/main" id="{5C32D7DC-BF3B-42C3-B148-8B81425C0B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4950"/>
          <a:ext cx="1272540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0.02448</cdr:y>
    </cdr:from>
    <cdr:to>
      <cdr:x>0.43774</cdr:x>
      <cdr:y>0.15025</cdr:y>
    </cdr:to>
    <cdr:sp macro="" textlink="">
      <cdr:nvSpPr>
        <cdr:cNvPr id="99330" name="Text Box 2">
          <a:extLst xmlns:a="http://schemas.openxmlformats.org/drawingml/2006/main">
            <a:ext uri="{FF2B5EF4-FFF2-40B4-BE49-F238E27FC236}">
              <a16:creationId xmlns:a16="http://schemas.microsoft.com/office/drawing/2014/main" id="{7DE614D9-9230-41A0-9223-D150F910AC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3138</xdr:rowOff>
    </xdr:from>
    <xdr:to>
      <xdr:col>13</xdr:col>
      <xdr:colOff>592455</xdr:colOff>
      <xdr:row>44</xdr:row>
      <xdr:rowOff>44823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30480</xdr:colOff>
      <xdr:row>44</xdr:row>
      <xdr:rowOff>0</xdr:rowOff>
    </xdr:to>
    <xdr:graphicFrame macro="">
      <xdr:nvGraphicFramePr>
        <xdr:cNvPr id="3" name="Chart 10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112059</xdr:colOff>
      <xdr:row>14</xdr:row>
      <xdr:rowOff>11206</xdr:rowOff>
    </xdr:from>
    <xdr:to>
      <xdr:col>9</xdr:col>
      <xdr:colOff>134471</xdr:colOff>
      <xdr:row>20</xdr:row>
      <xdr:rowOff>22412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145342-E4C0-45C0-9CBD-3CA1A003C51A}"/>
            </a:ext>
          </a:extLst>
        </xdr:cNvPr>
        <xdr:cNvSpPr txBox="1"/>
      </xdr:nvSpPr>
      <xdr:spPr>
        <a:xfrm>
          <a:off x="3003177" y="2812677"/>
          <a:ext cx="2678206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note that</a:t>
          </a:r>
          <a:r>
            <a:rPr lang="en-US" sz="1100" baseline="0"/>
            <a:t> all G-L 1 loans are senior loans. "Crossover" loans are those with LTVs above 70% and below 85%.  They are not subordinate positions that "attach" at 70% LTV and go up to 85% of the capital stack.</a:t>
          </a:r>
          <a:endParaRPr lang="en-US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0.01348</cdr:x>
      <cdr:y>0.0573</cdr:y>
    </cdr:from>
    <cdr:to>
      <cdr:x>0.51245</cdr:x>
      <cdr:y>0.14059</cdr:y>
    </cdr:to>
    <cdr:sp macro="" textlink="">
      <cdr:nvSpPr>
        <cdr:cNvPr id="18433" name="Text Box 1">
          <a:extLst xmlns:a="http://schemas.openxmlformats.org/drawingml/2006/main">
            <a:ext uri="{FF2B5EF4-FFF2-40B4-BE49-F238E27FC236}">
              <a16:creationId xmlns:a16="http://schemas.microsoft.com/office/drawing/2014/main" id="{CA61E496-9055-4E0E-910D-1C0D75025B3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19" y="126887"/>
          <a:ext cx="2125390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Credit Quality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0.01341</cdr:x>
      <cdr:y>0.0718</cdr:y>
    </cdr:from>
    <cdr:to>
      <cdr:x>0.33334</cdr:x>
      <cdr:y>0.19288</cdr:y>
    </cdr:to>
    <cdr:sp macro="" textlink="">
      <cdr:nvSpPr>
        <cdr:cNvPr id="68609" name="Text Box 1">
          <a:extLst xmlns:a="http://schemas.openxmlformats.org/drawingml/2006/main">
            <a:ext uri="{FF2B5EF4-FFF2-40B4-BE49-F238E27FC236}">
              <a16:creationId xmlns:a16="http://schemas.microsoft.com/office/drawing/2014/main" id="{31AC3F62-6A30-4FD6-8363-8678CD098C3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575"/>
          <a:ext cx="1272578" cy="266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0.01341</cdr:x>
      <cdr:y>0.02422</cdr:y>
    </cdr:from>
    <cdr:to>
      <cdr:x>0.50949</cdr:x>
      <cdr:y>0.14888</cdr:y>
    </cdr:to>
    <cdr:sp macro="" textlink="">
      <cdr:nvSpPr>
        <cdr:cNvPr id="68610" name="Text Box 2">
          <a:extLst xmlns:a="http://schemas.openxmlformats.org/drawingml/2006/main">
            <a:ext uri="{FF2B5EF4-FFF2-40B4-BE49-F238E27FC236}">
              <a16:creationId xmlns:a16="http://schemas.microsoft.com/office/drawing/2014/main" id="{BCB6EF47-BE06-44EA-87BB-EF5236A3594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973222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Credit Quality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9"/>
  <sheetViews>
    <sheetView tabSelected="1"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7" width="8.85546875" style="1"/>
    <col min="8" max="8" width="9" style="1" bestFit="1" customWidth="1"/>
    <col min="9" max="9" width="3.7109375" style="1" customWidth="1"/>
    <col min="10" max="10" width="9.7109375" style="1" bestFit="1" customWidth="1"/>
    <col min="11" max="11" width="3" style="1" customWidth="1"/>
    <col min="12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26</v>
      </c>
      <c r="D6" s="9"/>
      <c r="E6" s="9"/>
      <c r="F6" s="9"/>
      <c r="G6" s="7"/>
      <c r="H6" s="7"/>
      <c r="I6" s="7"/>
      <c r="J6" s="7"/>
      <c r="K6" s="7"/>
      <c r="L6" s="8" t="s">
        <v>93</v>
      </c>
      <c r="M6" s="9"/>
      <c r="N6" s="9"/>
    </row>
    <row r="7" spans="1:17" ht="15" x14ac:dyDescent="0.25">
      <c r="A7" s="7"/>
      <c r="B7" s="7"/>
      <c r="C7" s="10" t="s">
        <v>27</v>
      </c>
      <c r="D7" s="10"/>
      <c r="E7" s="10"/>
      <c r="F7" s="10"/>
      <c r="G7" s="11" t="s">
        <v>28</v>
      </c>
      <c r="H7" s="11" t="s">
        <v>29</v>
      </c>
      <c r="I7" s="7"/>
      <c r="J7" s="12" t="s">
        <v>30</v>
      </c>
      <c r="K7" s="7"/>
      <c r="L7" s="12" t="s">
        <v>32</v>
      </c>
      <c r="M7" s="12"/>
      <c r="N7" s="12" t="s">
        <v>29</v>
      </c>
    </row>
    <row r="8" spans="1:17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14" t="s">
        <v>8</v>
      </c>
      <c r="H8" s="14" t="s">
        <v>31</v>
      </c>
      <c r="I8" s="7"/>
      <c r="J8" s="14" t="s">
        <v>34</v>
      </c>
      <c r="K8" s="7"/>
      <c r="L8" s="14" t="s">
        <v>31</v>
      </c>
      <c r="M8" s="14" t="s">
        <v>28</v>
      </c>
      <c r="N8" s="14" t="s">
        <v>31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14</v>
      </c>
      <c r="B10" s="7"/>
      <c r="C10" s="15">
        <v>1.024</v>
      </c>
      <c r="D10" s="15">
        <v>-2.5148999999999999</v>
      </c>
      <c r="E10" s="15">
        <v>1.7999999999999999E-2</v>
      </c>
      <c r="F10" s="15">
        <v>-1.4729000000000001</v>
      </c>
      <c r="G10" s="15">
        <v>-5.2842238093000038</v>
      </c>
      <c r="H10" s="15">
        <v>-4.7493700413255731</v>
      </c>
      <c r="I10" s="15"/>
      <c r="J10" s="15">
        <v>2313.9134706026539</v>
      </c>
      <c r="K10" s="7"/>
      <c r="L10" s="16">
        <v>0.91999999999999993</v>
      </c>
      <c r="M10" s="16">
        <v>2.0699999999999998</v>
      </c>
      <c r="N10" s="16">
        <v>4.3699999999999992</v>
      </c>
      <c r="P10" s="3">
        <f>$H$15</f>
        <v>-5.609241666533638</v>
      </c>
      <c r="Q10" s="4">
        <f>$N$15</f>
        <v>3.39</v>
      </c>
    </row>
    <row r="11" spans="1:17" ht="15" x14ac:dyDescent="0.25">
      <c r="A11" s="7" t="s">
        <v>15</v>
      </c>
      <c r="B11" s="7"/>
      <c r="C11" s="15">
        <v>0.95620000000000005</v>
      </c>
      <c r="D11" s="15">
        <v>-3.1811000000000003</v>
      </c>
      <c r="E11" s="15">
        <v>2.6599999999999999E-2</v>
      </c>
      <c r="F11" s="15">
        <v>-2.1983000000000001</v>
      </c>
      <c r="G11" s="15">
        <v>-6.7721921038999877</v>
      </c>
      <c r="H11" s="15">
        <v>-6.0151177603076871</v>
      </c>
      <c r="I11" s="15"/>
      <c r="J11" s="15">
        <v>2976.970902092542</v>
      </c>
      <c r="K11" s="7"/>
      <c r="L11" s="16">
        <v>0.69</v>
      </c>
      <c r="M11" s="16">
        <v>1.2</v>
      </c>
      <c r="N11" s="16">
        <v>2.42</v>
      </c>
      <c r="P11" s="3">
        <f>$H$15</f>
        <v>-5.609241666533638</v>
      </c>
      <c r="Q11" s="4">
        <f>$N$15</f>
        <v>3.39</v>
      </c>
    </row>
    <row r="12" spans="1:17" ht="15" x14ac:dyDescent="0.25">
      <c r="A12" s="7" t="s">
        <v>17</v>
      </c>
      <c r="B12" s="7"/>
      <c r="C12" s="15">
        <v>1.0505</v>
      </c>
      <c r="D12" s="15">
        <v>-2.6155999999999997</v>
      </c>
      <c r="E12" s="15">
        <v>2.3300000000000001E-2</v>
      </c>
      <c r="F12" s="15">
        <v>-1.5418000000000001</v>
      </c>
      <c r="G12" s="15">
        <v>-5.4445845898000167</v>
      </c>
      <c r="H12" s="15">
        <v>-4.7783278775549443</v>
      </c>
      <c r="I12" s="15"/>
      <c r="J12" s="15">
        <v>2749.2215069692634</v>
      </c>
      <c r="K12" s="7"/>
      <c r="L12" s="16">
        <v>1.7999999999999998</v>
      </c>
      <c r="M12" s="16">
        <v>3.29</v>
      </c>
      <c r="N12" s="16">
        <v>6.1800000000000006</v>
      </c>
      <c r="P12" s="3">
        <f>$H$15</f>
        <v>-5.609241666533638</v>
      </c>
      <c r="Q12" s="4">
        <f>$N$15</f>
        <v>3.39</v>
      </c>
    </row>
    <row r="13" spans="1:17" ht="15" x14ac:dyDescent="0.25">
      <c r="A13" s="7" t="s">
        <v>16</v>
      </c>
      <c r="B13" s="7"/>
      <c r="C13" s="15">
        <v>0.92479999999999996</v>
      </c>
      <c r="D13" s="15">
        <v>-3.0975999999999999</v>
      </c>
      <c r="E13" s="15">
        <v>2.7799999999999998E-2</v>
      </c>
      <c r="F13" s="15">
        <v>-2.145</v>
      </c>
      <c r="G13" s="15">
        <v>-6.7440871449999999</v>
      </c>
      <c r="H13" s="15">
        <v>-6.4045146203294827</v>
      </c>
      <c r="I13" s="15"/>
      <c r="J13" s="15">
        <v>2672.320245610329</v>
      </c>
      <c r="K13" s="7"/>
      <c r="L13" s="16">
        <v>0.48</v>
      </c>
      <c r="M13" s="16">
        <v>0.91999999999999993</v>
      </c>
      <c r="N13" s="16">
        <v>1.8399999999999999</v>
      </c>
      <c r="P13" s="3">
        <f>$H$15</f>
        <v>-5.609241666533638</v>
      </c>
      <c r="Q13" s="4">
        <f>$N$15</f>
        <v>3.39</v>
      </c>
    </row>
    <row r="14" spans="1:17" ht="15" x14ac:dyDescent="0.25">
      <c r="A14" s="7" t="s">
        <v>41</v>
      </c>
      <c r="B14" s="7"/>
      <c r="C14" s="15">
        <v>1.0597653147131358</v>
      </c>
      <c r="D14" s="15">
        <v>-2.860716638067796</v>
      </c>
      <c r="E14" s="15">
        <v>3.7092246181295405E-2</v>
      </c>
      <c r="F14" s="15">
        <v>-1.7638590771733649</v>
      </c>
      <c r="G14" s="15">
        <v>-5.9349346471356368</v>
      </c>
      <c r="H14" s="15">
        <v>-4.8590519790942421</v>
      </c>
      <c r="I14" s="15"/>
      <c r="J14" s="17" t="s">
        <v>43</v>
      </c>
      <c r="K14" s="7"/>
      <c r="L14" s="16">
        <v>1.357184921577359</v>
      </c>
      <c r="M14" s="16">
        <v>2.1178520104778649</v>
      </c>
      <c r="N14" s="16">
        <v>3.9388790273220282</v>
      </c>
      <c r="P14" s="3">
        <f>$H$15</f>
        <v>-5.609241666533638</v>
      </c>
      <c r="Q14" s="4">
        <f>$N$15</f>
        <v>3.39</v>
      </c>
    </row>
    <row r="15" spans="1:17" ht="15" x14ac:dyDescent="0.25">
      <c r="A15" s="13" t="s">
        <v>8</v>
      </c>
      <c r="B15" s="7"/>
      <c r="C15" s="15">
        <v>0.98270000000000002</v>
      </c>
      <c r="D15" s="15">
        <v>-2.9509999999999996</v>
      </c>
      <c r="E15" s="15">
        <v>2.58E-2</v>
      </c>
      <c r="F15" s="15">
        <v>-1.9424999999999999</v>
      </c>
      <c r="G15" s="15">
        <v>-6.2652668300000158</v>
      </c>
      <c r="H15" s="15">
        <v>-5.609241666533638</v>
      </c>
      <c r="I15" s="15"/>
      <c r="J15" s="15">
        <v>2509.6689387563706</v>
      </c>
      <c r="K15" s="7"/>
      <c r="L15" s="16">
        <v>0.91</v>
      </c>
      <c r="M15" s="16">
        <v>1.6800000000000002</v>
      </c>
      <c r="N15" s="16">
        <v>3.39</v>
      </c>
    </row>
    <row r="16" spans="1:17" ht="15" x14ac:dyDescent="0.25">
      <c r="A16" s="7" t="s">
        <v>35</v>
      </c>
      <c r="B16" s="7"/>
      <c r="C16" s="15">
        <v>0.9775591618946099</v>
      </c>
      <c r="D16" s="15">
        <v>-2.9568696759013773</v>
      </c>
      <c r="E16" s="15">
        <v>2.473730664031943E-2</v>
      </c>
      <c r="F16" s="15">
        <v>-1.9545732073664479</v>
      </c>
      <c r="G16" s="15">
        <v>-6.2828133021799681</v>
      </c>
      <c r="H16" s="15">
        <v>-5.654722390643907</v>
      </c>
      <c r="I16" s="15"/>
      <c r="J16" s="15">
        <v>4059.5805988122552</v>
      </c>
      <c r="K16" s="7"/>
      <c r="L16" s="16">
        <v>0.86551082295366355</v>
      </c>
      <c r="M16" s="16">
        <v>1.6413530476782894</v>
      </c>
      <c r="N16" s="16">
        <v>3.3448723535002363</v>
      </c>
    </row>
    <row r="17" spans="1:14" ht="15" x14ac:dyDescent="0.25">
      <c r="A17" s="7"/>
      <c r="B17" s="7"/>
      <c r="C17" s="7"/>
      <c r="D17" s="7"/>
      <c r="E17" s="7"/>
      <c r="F17" s="7"/>
      <c r="G17" s="15"/>
      <c r="H17" s="15"/>
      <c r="I17" s="15"/>
      <c r="J17" s="15"/>
      <c r="K17" s="7"/>
      <c r="L17" s="16"/>
      <c r="M17" s="16"/>
      <c r="N17" s="16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15"/>
      <c r="H18" s="15"/>
      <c r="I18" s="15"/>
      <c r="J18" s="15"/>
      <c r="K18" s="7"/>
      <c r="L18" s="16"/>
      <c r="M18" s="16"/>
      <c r="N18" s="16"/>
    </row>
    <row r="19" spans="1:14" ht="15" x14ac:dyDescent="0.25">
      <c r="A19" s="7" t="s">
        <v>44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7" t="s">
        <v>76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5" x14ac:dyDescent="0.25">
      <c r="A22" s="7" t="s">
        <v>33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9" spans="1:14" x14ac:dyDescent="0.2">
      <c r="A29" s="1" t="s">
        <v>25</v>
      </c>
    </row>
  </sheetData>
  <mergeCells count="2">
    <mergeCell ref="A1:N1"/>
    <mergeCell ref="A2:N2"/>
  </mergeCells>
  <pageMargins left="0.75" right="0.75" top="1" bottom="1" header="0.5" footer="0.5"/>
  <pageSetup scale="75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0"/>
  <sheetViews>
    <sheetView zoomScale="85" zoomScaleNormal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3" width="8.85546875" style="1"/>
    <col min="14" max="14" width="10.42578125" style="1" customWidth="1"/>
    <col min="15" max="16384" width="8.85546875" style="1"/>
  </cols>
  <sheetData>
    <row r="1" spans="1:16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21" x14ac:dyDescent="0.35">
      <c r="A2" s="34" t="s">
        <v>81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 ht="15.75" x14ac:dyDescent="0.25">
      <c r="A3" s="2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26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6" ht="15" x14ac:dyDescent="0.25">
      <c r="A10" s="7" t="s">
        <v>14</v>
      </c>
      <c r="B10" s="7"/>
      <c r="C10" s="15">
        <v>1.024</v>
      </c>
      <c r="D10" s="15">
        <v>-2.5148999999999999</v>
      </c>
      <c r="E10" s="15">
        <v>1.7999999999999999E-2</v>
      </c>
      <c r="F10" s="15">
        <v>-1.4729000000000001</v>
      </c>
      <c r="G10" s="7"/>
      <c r="H10" s="15">
        <v>4.37</v>
      </c>
      <c r="I10" s="15">
        <v>4.0891000000000002</v>
      </c>
      <c r="J10" s="15">
        <v>6.19</v>
      </c>
      <c r="K10" s="18">
        <v>96.27</v>
      </c>
      <c r="L10" s="15">
        <v>4.7481</v>
      </c>
      <c r="M10" s="19">
        <v>0.16529533945698055</v>
      </c>
      <c r="N10" s="7">
        <v>2176</v>
      </c>
      <c r="P10" s="3">
        <f>F15</f>
        <v>-1.9424999999999999</v>
      </c>
    </row>
    <row r="11" spans="1:16" ht="15" x14ac:dyDescent="0.25">
      <c r="A11" s="7" t="s">
        <v>15</v>
      </c>
      <c r="B11" s="7"/>
      <c r="C11" s="15">
        <v>0.95620000000000005</v>
      </c>
      <c r="D11" s="15">
        <v>-3.1811000000000003</v>
      </c>
      <c r="E11" s="15">
        <v>2.6599999999999999E-2</v>
      </c>
      <c r="F11" s="15">
        <v>-2.1983000000000001</v>
      </c>
      <c r="G11" s="7"/>
      <c r="H11" s="15">
        <v>5.43</v>
      </c>
      <c r="I11" s="15">
        <v>3.7839</v>
      </c>
      <c r="J11" s="15">
        <v>7.33</v>
      </c>
      <c r="K11" s="18">
        <v>94.63</v>
      </c>
      <c r="L11" s="15">
        <v>4.6375000000000002</v>
      </c>
      <c r="M11" s="19">
        <v>0.45383478933511778</v>
      </c>
      <c r="N11" s="7">
        <v>6340</v>
      </c>
      <c r="P11" s="3">
        <f t="shared" ref="P11:P16" si="0">P10</f>
        <v>-1.9424999999999999</v>
      </c>
    </row>
    <row r="12" spans="1:16" ht="15" x14ac:dyDescent="0.25">
      <c r="A12" s="7" t="s">
        <v>17</v>
      </c>
      <c r="B12" s="7"/>
      <c r="C12" s="15">
        <v>1.0505</v>
      </c>
      <c r="D12" s="15">
        <v>-2.6155999999999997</v>
      </c>
      <c r="E12" s="15">
        <v>2.3300000000000001E-2</v>
      </c>
      <c r="F12" s="15">
        <v>-1.5418000000000001</v>
      </c>
      <c r="G12" s="7"/>
      <c r="H12" s="15">
        <v>4.45</v>
      </c>
      <c r="I12" s="15">
        <v>4.1856</v>
      </c>
      <c r="J12" s="15">
        <v>6.33</v>
      </c>
      <c r="K12" s="18">
        <v>95.9</v>
      </c>
      <c r="L12" s="15">
        <v>4.8951000000000002</v>
      </c>
      <c r="M12" s="19">
        <v>0.14404628643725514</v>
      </c>
      <c r="N12" s="7">
        <v>3510</v>
      </c>
      <c r="P12" s="3">
        <f t="shared" si="0"/>
        <v>-1.9424999999999999</v>
      </c>
    </row>
    <row r="13" spans="1:16" ht="15" x14ac:dyDescent="0.25">
      <c r="A13" s="7" t="s">
        <v>16</v>
      </c>
      <c r="B13" s="7"/>
      <c r="C13" s="15">
        <v>0.92479999999999996</v>
      </c>
      <c r="D13" s="15">
        <v>-3.0975999999999999</v>
      </c>
      <c r="E13" s="15">
        <v>2.7799999999999998E-2</v>
      </c>
      <c r="F13" s="15">
        <v>-2.145</v>
      </c>
      <c r="G13" s="7"/>
      <c r="H13" s="15">
        <v>5.09</v>
      </c>
      <c r="I13" s="15">
        <v>3.6705999999999999</v>
      </c>
      <c r="J13" s="15">
        <v>6.88</v>
      </c>
      <c r="K13" s="18">
        <v>94.87</v>
      </c>
      <c r="L13" s="15">
        <v>4.5145999999999997</v>
      </c>
      <c r="M13" s="19">
        <v>0.17150687767429815</v>
      </c>
      <c r="N13" s="7">
        <v>2946</v>
      </c>
      <c r="P13" s="3">
        <f t="shared" si="0"/>
        <v>-1.9424999999999999</v>
      </c>
    </row>
    <row r="14" spans="1:16" ht="15" x14ac:dyDescent="0.25">
      <c r="A14" s="7" t="s">
        <v>77</v>
      </c>
      <c r="B14" s="7"/>
      <c r="C14" s="15">
        <v>1.0597653147131358</v>
      </c>
      <c r="D14" s="15">
        <v>-2.860716638067796</v>
      </c>
      <c r="E14" s="15">
        <v>3.7092246181295405E-2</v>
      </c>
      <c r="F14" s="15">
        <v>-1.7638590771733649</v>
      </c>
      <c r="G14" s="7"/>
      <c r="H14" s="15">
        <v>5.3727015883540794</v>
      </c>
      <c r="I14" s="15">
        <v>4.1444898695245209</v>
      </c>
      <c r="J14" s="15">
        <v>8.2672673436214321</v>
      </c>
      <c r="K14" s="18">
        <v>93.838936485252688</v>
      </c>
      <c r="L14" s="15">
        <v>5.1874679680919513</v>
      </c>
      <c r="M14" s="19">
        <v>6.5316707096348264E-2</v>
      </c>
      <c r="N14" s="7">
        <v>1164</v>
      </c>
      <c r="P14" s="3">
        <f t="shared" si="0"/>
        <v>-1.9424999999999999</v>
      </c>
    </row>
    <row r="15" spans="1:16" ht="15" x14ac:dyDescent="0.25">
      <c r="A15" s="13" t="s">
        <v>8</v>
      </c>
      <c r="B15" s="7"/>
      <c r="C15" s="15">
        <v>0.98270000000000002</v>
      </c>
      <c r="D15" s="15">
        <v>-2.9509999999999996</v>
      </c>
      <c r="E15" s="15">
        <v>2.58E-2</v>
      </c>
      <c r="F15" s="15">
        <v>-1.9424999999999999</v>
      </c>
      <c r="G15" s="7"/>
      <c r="H15" s="15">
        <v>5.05</v>
      </c>
      <c r="I15" s="15">
        <v>3.8963999999999999</v>
      </c>
      <c r="J15" s="15">
        <v>6.98</v>
      </c>
      <c r="K15" s="18">
        <v>95.07</v>
      </c>
      <c r="L15" s="15">
        <v>4.7077</v>
      </c>
      <c r="M15" s="20">
        <v>0.99999999999999989</v>
      </c>
      <c r="N15" s="21">
        <v>16136</v>
      </c>
      <c r="P15" s="3">
        <f t="shared" si="0"/>
        <v>-1.9424999999999999</v>
      </c>
    </row>
    <row r="16" spans="1:16" ht="15" x14ac:dyDescent="0.25">
      <c r="A16" s="7" t="s">
        <v>35</v>
      </c>
      <c r="B16" s="7"/>
      <c r="C16" s="15">
        <v>0.9775591618946099</v>
      </c>
      <c r="D16" s="15">
        <v>-2.9568696759013773</v>
      </c>
      <c r="E16" s="15">
        <v>2.473730664031943E-2</v>
      </c>
      <c r="F16" s="15">
        <v>-1.9545732073664479</v>
      </c>
      <c r="G16" s="7"/>
      <c r="H16" s="15">
        <v>5.0291254344793401</v>
      </c>
      <c r="I16" s="15">
        <v>3.8789908209212847</v>
      </c>
      <c r="J16" s="15">
        <v>6.891711360969115</v>
      </c>
      <c r="K16" s="18">
        <v>95.159788854563004</v>
      </c>
      <c r="L16" s="15">
        <v>4.6742073990992408</v>
      </c>
      <c r="M16" s="19">
        <v>0.93468329290365171</v>
      </c>
      <c r="N16" s="7">
        <v>14972</v>
      </c>
      <c r="P16" s="3">
        <f t="shared" si="0"/>
        <v>-1.9424999999999999</v>
      </c>
    </row>
    <row r="17" spans="1:14" ht="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30" spans="1:14" x14ac:dyDescent="0.2">
      <c r="A30" s="1" t="s">
        <v>25</v>
      </c>
    </row>
  </sheetData>
  <mergeCells count="2">
    <mergeCell ref="A1:N1"/>
    <mergeCell ref="A2:N2"/>
  </mergeCells>
  <pageMargins left="0.75" right="0.75" top="1" bottom="1" header="0.5" footer="0.5"/>
  <pageSetup scale="78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1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3" width="10.5703125" style="1" customWidth="1"/>
    <col min="4" max="4" width="10.85546875" style="1" customWidth="1"/>
    <col min="5" max="6" width="8.85546875" style="1"/>
    <col min="7" max="7" width="4.140625" style="1" customWidth="1"/>
    <col min="8" max="16384" width="8.85546875" style="1"/>
  </cols>
  <sheetData>
    <row r="1" spans="1:16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21" x14ac:dyDescent="0.35">
      <c r="A2" s="34" t="s">
        <v>86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 x14ac:dyDescent="0.2">
      <c r="A3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13" t="s">
        <v>23</v>
      </c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46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</row>
    <row r="10" spans="1:16" ht="15" x14ac:dyDescent="0.25">
      <c r="A10" s="7" t="s">
        <v>21</v>
      </c>
      <c r="B10" s="7"/>
      <c r="C10" s="15">
        <v>0.98129999999999995</v>
      </c>
      <c r="D10" s="15">
        <v>-2.9446999999999997</v>
      </c>
      <c r="E10" s="15">
        <v>2.5399999999999999E-2</v>
      </c>
      <c r="F10" s="15">
        <v>-1.9379999999999999</v>
      </c>
      <c r="G10" s="7"/>
      <c r="H10" s="15">
        <v>5.04</v>
      </c>
      <c r="I10" s="15">
        <v>3.8925000000000001</v>
      </c>
      <c r="J10" s="15">
        <v>6.98</v>
      </c>
      <c r="K10" s="18">
        <v>95.11</v>
      </c>
      <c r="L10" s="15">
        <v>4.6957000000000004</v>
      </c>
      <c r="M10" s="19">
        <v>0.98112884775580433</v>
      </c>
      <c r="N10" s="22">
        <v>15862</v>
      </c>
      <c r="P10" s="3">
        <f>$F$13</f>
        <v>-1.9424999999999999</v>
      </c>
    </row>
    <row r="11" spans="1:16" ht="15" x14ac:dyDescent="0.25">
      <c r="A11" s="7" t="s">
        <v>40</v>
      </c>
      <c r="B11" s="7"/>
      <c r="C11" s="15">
        <v>1.0439000000000001</v>
      </c>
      <c r="D11" s="15">
        <v>-3.2420999999999998</v>
      </c>
      <c r="E11" s="15">
        <v>4.3399999999999994E-2</v>
      </c>
      <c r="F11" s="15">
        <v>-2.1547999999999998</v>
      </c>
      <c r="G11" s="7"/>
      <c r="H11" s="15">
        <v>5.4</v>
      </c>
      <c r="I11" s="15">
        <v>4.0900999999999996</v>
      </c>
      <c r="J11" s="15">
        <v>7.39</v>
      </c>
      <c r="K11" s="18">
        <v>92.79</v>
      </c>
      <c r="L11" s="15">
        <v>5.3297999999999996</v>
      </c>
      <c r="M11" s="19">
        <v>1.86937311224873E-2</v>
      </c>
      <c r="N11" s="7">
        <v>272</v>
      </c>
      <c r="P11" s="3">
        <f>$F$13</f>
        <v>-1.9424999999999999</v>
      </c>
    </row>
    <row r="12" spans="1:16" ht="15" x14ac:dyDescent="0.25">
      <c r="A12" s="7" t="s">
        <v>22</v>
      </c>
      <c r="B12" s="7"/>
      <c r="C12" s="15">
        <v>1.1789000000000001</v>
      </c>
      <c r="D12" s="15">
        <v>-1.504</v>
      </c>
      <c r="E12" s="15">
        <v>2.06E-2</v>
      </c>
      <c r="F12" s="15">
        <v>-0.30449999999999999</v>
      </c>
      <c r="G12" s="7"/>
      <c r="H12" s="15">
        <v>1.87</v>
      </c>
      <c r="I12" s="15">
        <v>4.7149999999999999</v>
      </c>
      <c r="J12" s="15">
        <v>2</v>
      </c>
      <c r="K12" s="23">
        <v>97.58</v>
      </c>
      <c r="L12" s="15">
        <v>5.7849000000000004</v>
      </c>
      <c r="M12" s="19">
        <v>1.7742112170837673E-4</v>
      </c>
      <c r="N12" s="22">
        <v>2</v>
      </c>
      <c r="P12" s="3">
        <f>$F$13</f>
        <v>-1.9424999999999999</v>
      </c>
    </row>
    <row r="13" spans="1:16" ht="15" x14ac:dyDescent="0.25">
      <c r="A13" s="13" t="s">
        <v>8</v>
      </c>
      <c r="B13" s="7"/>
      <c r="C13" s="15">
        <v>0.98270000000000002</v>
      </c>
      <c r="D13" s="15">
        <v>-2.9509999999999996</v>
      </c>
      <c r="E13" s="15">
        <v>2.58E-2</v>
      </c>
      <c r="F13" s="15">
        <v>-1.9424999999999999</v>
      </c>
      <c r="G13" s="7"/>
      <c r="H13" s="15">
        <v>5.05</v>
      </c>
      <c r="I13" s="15">
        <v>3.8963999999999999</v>
      </c>
      <c r="J13" s="15">
        <v>6.98</v>
      </c>
      <c r="K13" s="18">
        <v>95.07</v>
      </c>
      <c r="L13" s="15">
        <v>4.7077</v>
      </c>
      <c r="M13" s="19">
        <v>1</v>
      </c>
      <c r="N13" s="7">
        <v>16136</v>
      </c>
      <c r="P13" s="5"/>
    </row>
    <row r="14" spans="1:16" ht="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6" ht="15" x14ac:dyDescent="0.25">
      <c r="A15" s="35" t="s">
        <v>39</v>
      </c>
      <c r="B15" s="36"/>
      <c r="C15" s="36"/>
      <c r="D15" s="24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6" ht="15" x14ac:dyDescent="0.25">
      <c r="A16" s="25"/>
      <c r="B16" s="26"/>
      <c r="C16" s="37" t="s">
        <v>45</v>
      </c>
      <c r="D16" s="38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5" x14ac:dyDescent="0.25">
      <c r="A17" s="25"/>
      <c r="B17" s="26"/>
      <c r="C17" s="26" t="s">
        <v>36</v>
      </c>
      <c r="D17" s="27" t="s">
        <v>37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25" t="str">
        <f>A10</f>
        <v>Investment-grade</v>
      </c>
      <c r="B18" s="26"/>
      <c r="C18" s="33" t="s">
        <v>38</v>
      </c>
      <c r="D18" s="29">
        <v>0.7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5" x14ac:dyDescent="0.25">
      <c r="A19" s="25" t="str">
        <f>A11</f>
        <v>Crossover</v>
      </c>
      <c r="B19" s="26"/>
      <c r="C19" s="28">
        <v>0.70099999999999996</v>
      </c>
      <c r="D19" s="29">
        <v>0.85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30" t="str">
        <f>A12</f>
        <v>High-yield</v>
      </c>
      <c r="B20" s="9"/>
      <c r="C20" s="31">
        <v>0.85099999999999998</v>
      </c>
      <c r="D20" s="32" t="s">
        <v>38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31" spans="1:14" x14ac:dyDescent="0.2">
      <c r="A31" s="1" t="s">
        <v>25</v>
      </c>
    </row>
  </sheetData>
  <mergeCells count="4">
    <mergeCell ref="A1:N1"/>
    <mergeCell ref="A15:C15"/>
    <mergeCell ref="C16:D16"/>
    <mergeCell ref="A2:N2"/>
  </mergeCells>
  <pageMargins left="0.75" right="0.75" top="1" bottom="1" header="0.5" footer="0.5"/>
  <pageSetup scale="76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4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8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8" ht="21" x14ac:dyDescent="0.35">
      <c r="A2" s="34" t="s">
        <v>82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8" ht="15.75" x14ac:dyDescent="0.25">
      <c r="A3" s="2"/>
    </row>
    <row r="4" spans="1:18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8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8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8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8" ht="15.75" thickBot="1" x14ac:dyDescent="0.3">
      <c r="A8" s="13" t="s">
        <v>19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8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  <c r="Q9" s="5"/>
      <c r="R9" s="5"/>
    </row>
    <row r="10" spans="1:18" ht="15" x14ac:dyDescent="0.25">
      <c r="A10" s="7" t="s">
        <v>88</v>
      </c>
      <c r="B10" s="7"/>
      <c r="C10" s="15">
        <v>0.74570000000000003</v>
      </c>
      <c r="D10" s="15">
        <v>-3.7011000000000003</v>
      </c>
      <c r="E10" s="15">
        <v>3.8099999999999995E-2</v>
      </c>
      <c r="F10" s="15">
        <v>-2.9173</v>
      </c>
      <c r="G10" s="7"/>
      <c r="H10" s="15">
        <v>6.33</v>
      </c>
      <c r="I10" s="15">
        <v>2.7412000000000001</v>
      </c>
      <c r="J10" s="15">
        <v>7.97</v>
      </c>
      <c r="K10" s="18">
        <v>88.32</v>
      </c>
      <c r="L10" s="15">
        <v>4.6779000000000002</v>
      </c>
      <c r="M10" s="19">
        <v>0.10665567017359792</v>
      </c>
      <c r="N10" s="7">
        <v>1123</v>
      </c>
      <c r="P10" s="5" t="str">
        <f>RIGHT(A10,4)</f>
        <v>3.0%</v>
      </c>
      <c r="Q10" s="3">
        <f>$F$20</f>
        <v>-1.9424999999999999</v>
      </c>
      <c r="R10" s="5"/>
    </row>
    <row r="11" spans="1:18" ht="15" x14ac:dyDescent="0.25">
      <c r="A11" s="7" t="s">
        <v>89</v>
      </c>
      <c r="B11" s="7"/>
      <c r="C11" s="15">
        <v>0.86360000000000003</v>
      </c>
      <c r="D11" s="15">
        <v>-3.6207999999999996</v>
      </c>
      <c r="E11" s="15">
        <v>3.7599999999999995E-2</v>
      </c>
      <c r="F11" s="15">
        <v>-2.7195999999999998</v>
      </c>
      <c r="G11" s="7"/>
      <c r="H11" s="15">
        <v>6.08</v>
      </c>
      <c r="I11" s="15">
        <v>3.2806999999999999</v>
      </c>
      <c r="J11" s="15">
        <v>8.09</v>
      </c>
      <c r="K11" s="18">
        <v>91.14</v>
      </c>
      <c r="L11" s="15">
        <v>4.7005999999999997</v>
      </c>
      <c r="M11" s="19">
        <v>0.18949921129992456</v>
      </c>
      <c r="N11" s="7">
        <v>2252</v>
      </c>
      <c r="P11" s="5" t="str">
        <f t="shared" ref="P11:P18" si="0">RIGHT(A11,4)</f>
        <v>3.5%</v>
      </c>
      <c r="Q11" s="3">
        <f t="shared" ref="Q11:Q19" si="1">$F$20</f>
        <v>-1.9424999999999999</v>
      </c>
      <c r="R11" s="5"/>
    </row>
    <row r="12" spans="1:18" ht="15" x14ac:dyDescent="0.25">
      <c r="A12" s="7" t="s">
        <v>79</v>
      </c>
      <c r="B12" s="7"/>
      <c r="C12" s="15">
        <v>0.95940000000000003</v>
      </c>
      <c r="D12" s="15">
        <v>-2.4455999999999998</v>
      </c>
      <c r="E12" s="15">
        <v>2.7699999999999999E-2</v>
      </c>
      <c r="F12" s="15">
        <v>-1.4584999999999999</v>
      </c>
      <c r="G12" s="7"/>
      <c r="H12" s="15">
        <v>4.34</v>
      </c>
      <c r="I12" s="15">
        <v>3.7801999999999998</v>
      </c>
      <c r="J12" s="15">
        <v>5.8</v>
      </c>
      <c r="K12" s="18">
        <v>95.71</v>
      </c>
      <c r="L12" s="15">
        <v>4.6764000000000001</v>
      </c>
      <c r="M12" s="19">
        <v>0.29027373396348521</v>
      </c>
      <c r="N12" s="7">
        <v>3880</v>
      </c>
      <c r="P12" s="5" t="str">
        <f t="shared" si="0"/>
        <v>4.0%</v>
      </c>
      <c r="Q12" s="3">
        <f t="shared" si="1"/>
        <v>-1.9424999999999999</v>
      </c>
      <c r="R12" s="5"/>
    </row>
    <row r="13" spans="1:18" ht="15" x14ac:dyDescent="0.25">
      <c r="A13" s="7" t="s">
        <v>48</v>
      </c>
      <c r="B13" s="7"/>
      <c r="C13" s="15">
        <v>1.0556000000000001</v>
      </c>
      <c r="D13" s="15">
        <v>-2.9032</v>
      </c>
      <c r="E13" s="15">
        <v>2.7799999999999998E-2</v>
      </c>
      <c r="F13" s="15">
        <v>-1.8198000000000001</v>
      </c>
      <c r="G13" s="7"/>
      <c r="H13" s="15">
        <v>4.8899999999999997</v>
      </c>
      <c r="I13" s="15">
        <v>4.2472000000000003</v>
      </c>
      <c r="J13" s="15">
        <v>7.08</v>
      </c>
      <c r="K13" s="18">
        <v>97.26</v>
      </c>
      <c r="L13" s="15">
        <v>4.7408000000000001</v>
      </c>
      <c r="M13" s="19">
        <v>0.26315285945617639</v>
      </c>
      <c r="N13" s="7">
        <v>3744</v>
      </c>
      <c r="P13" s="5" t="str">
        <f t="shared" si="0"/>
        <v>4.5%</v>
      </c>
      <c r="Q13" s="3">
        <f t="shared" si="1"/>
        <v>-1.9424999999999999</v>
      </c>
      <c r="R13" s="5"/>
    </row>
    <row r="14" spans="1:18" ht="15" x14ac:dyDescent="0.25">
      <c r="A14" s="7" t="s">
        <v>49</v>
      </c>
      <c r="B14" s="7"/>
      <c r="C14" s="15">
        <v>1.1459999999999999</v>
      </c>
      <c r="D14" s="15">
        <v>-2.9807000000000001</v>
      </c>
      <c r="E14" s="15">
        <v>1.9599999999999999E-2</v>
      </c>
      <c r="F14" s="15">
        <v>-1.8150999999999999</v>
      </c>
      <c r="G14" s="7"/>
      <c r="H14" s="15">
        <v>4.8899999999999997</v>
      </c>
      <c r="I14" s="15">
        <v>4.7182000000000004</v>
      </c>
      <c r="J14" s="15">
        <v>7.27</v>
      </c>
      <c r="K14" s="18">
        <v>99.45</v>
      </c>
      <c r="L14" s="15">
        <v>4.766</v>
      </c>
      <c r="M14" s="19">
        <v>9.8835103051889028E-2</v>
      </c>
      <c r="N14" s="7">
        <v>1694</v>
      </c>
      <c r="P14" s="5" t="str">
        <f t="shared" si="0"/>
        <v>5.0%</v>
      </c>
      <c r="Q14" s="3">
        <f t="shared" si="1"/>
        <v>-1.9424999999999999</v>
      </c>
      <c r="R14" s="5"/>
    </row>
    <row r="15" spans="1:18" ht="15" x14ac:dyDescent="0.25">
      <c r="A15" s="7" t="s">
        <v>50</v>
      </c>
      <c r="B15" s="7"/>
      <c r="C15" s="15">
        <v>1.2483</v>
      </c>
      <c r="D15" s="15">
        <v>-2.5356999999999998</v>
      </c>
      <c r="E15" s="15">
        <v>-6.5999999999999982E-3</v>
      </c>
      <c r="F15" s="15">
        <v>-1.294</v>
      </c>
      <c r="G15" s="7"/>
      <c r="H15" s="15">
        <v>4.45</v>
      </c>
      <c r="I15" s="15">
        <v>5.2348999999999997</v>
      </c>
      <c r="J15" s="15">
        <v>7.49</v>
      </c>
      <c r="K15" s="18">
        <v>101.62</v>
      </c>
      <c r="L15" s="15">
        <v>4.7652000000000001</v>
      </c>
      <c r="M15" s="19">
        <v>2.1239459496624501E-2</v>
      </c>
      <c r="N15" s="7">
        <v>612</v>
      </c>
      <c r="P15" s="5" t="str">
        <f t="shared" si="0"/>
        <v>5.5%</v>
      </c>
      <c r="Q15" s="3">
        <f t="shared" si="1"/>
        <v>-1.9424999999999999</v>
      </c>
      <c r="R15" s="5"/>
    </row>
    <row r="16" spans="1:18" ht="15" x14ac:dyDescent="0.25">
      <c r="A16" s="7" t="s">
        <v>51</v>
      </c>
      <c r="B16" s="7"/>
      <c r="C16" s="15">
        <v>1.3549</v>
      </c>
      <c r="D16" s="15">
        <v>-1.7471999999999999</v>
      </c>
      <c r="E16" s="15">
        <v>-5.45E-2</v>
      </c>
      <c r="F16" s="15">
        <v>-0.44679999999999997</v>
      </c>
      <c r="G16" s="7"/>
      <c r="H16" s="15">
        <v>3.58</v>
      </c>
      <c r="I16" s="15">
        <v>5.7348999999999997</v>
      </c>
      <c r="J16" s="15">
        <v>6.42</v>
      </c>
      <c r="K16" s="18">
        <v>103.4</v>
      </c>
      <c r="L16" s="15">
        <v>4.6539000000000001</v>
      </c>
      <c r="M16" s="19">
        <v>1.420445741054008E-2</v>
      </c>
      <c r="N16" s="7">
        <v>859</v>
      </c>
      <c r="P16" s="5" t="str">
        <f t="shared" si="0"/>
        <v>6.0%</v>
      </c>
      <c r="Q16" s="3">
        <f t="shared" si="1"/>
        <v>-1.9424999999999999</v>
      </c>
      <c r="R16" s="5"/>
    </row>
    <row r="17" spans="1:18" ht="15" x14ac:dyDescent="0.25">
      <c r="A17" s="7" t="s">
        <v>52</v>
      </c>
      <c r="B17" s="7"/>
      <c r="C17" s="15">
        <v>1.4644999999999999</v>
      </c>
      <c r="D17" s="15">
        <v>-1.5272999999999999</v>
      </c>
      <c r="E17" s="15">
        <v>-0.1003</v>
      </c>
      <c r="F17" s="15">
        <v>-0.16309999999999999</v>
      </c>
      <c r="G17" s="7"/>
      <c r="H17" s="15">
        <v>2.97</v>
      </c>
      <c r="I17" s="15">
        <v>6.2446000000000002</v>
      </c>
      <c r="J17" s="15">
        <v>5.36</v>
      </c>
      <c r="K17" s="18">
        <v>104.45</v>
      </c>
      <c r="L17" s="15">
        <v>4.6493000000000002</v>
      </c>
      <c r="M17" s="19">
        <v>8.635245455354745E-3</v>
      </c>
      <c r="N17" s="7">
        <v>753</v>
      </c>
      <c r="P17" s="5" t="str">
        <f t="shared" si="0"/>
        <v>6.5%</v>
      </c>
      <c r="Q17" s="3">
        <f t="shared" si="1"/>
        <v>-1.9424999999999999</v>
      </c>
      <c r="R17" s="5"/>
    </row>
    <row r="18" spans="1:18" ht="15" x14ac:dyDescent="0.25">
      <c r="A18" s="7" t="s">
        <v>53</v>
      </c>
      <c r="B18" s="7"/>
      <c r="C18" s="15">
        <v>1.5688</v>
      </c>
      <c r="D18" s="15">
        <v>-1.0901999999999998</v>
      </c>
      <c r="E18" s="15">
        <v>-0.11069999999999999</v>
      </c>
      <c r="F18" s="15">
        <v>0.3679</v>
      </c>
      <c r="G18" s="7"/>
      <c r="H18" s="15">
        <v>2.84</v>
      </c>
      <c r="I18" s="15">
        <v>6.7065999999999999</v>
      </c>
      <c r="J18" s="15">
        <v>5.23</v>
      </c>
      <c r="K18" s="18">
        <v>105.2</v>
      </c>
      <c r="L18" s="15">
        <v>4.6322000000000001</v>
      </c>
      <c r="M18" s="19">
        <v>2.9110457496213872E-3</v>
      </c>
      <c r="N18" s="7">
        <v>282</v>
      </c>
      <c r="P18" s="5" t="str">
        <f t="shared" si="0"/>
        <v>7.0%</v>
      </c>
      <c r="Q18" s="3">
        <f t="shared" si="1"/>
        <v>-1.9424999999999999</v>
      </c>
      <c r="R18" s="5"/>
    </row>
    <row r="19" spans="1:18" ht="15" x14ac:dyDescent="0.25">
      <c r="A19" s="7" t="s">
        <v>90</v>
      </c>
      <c r="B19" s="7"/>
      <c r="C19" s="15">
        <v>1.7517</v>
      </c>
      <c r="D19" s="15">
        <v>-0.97429999999999994</v>
      </c>
      <c r="E19" s="15">
        <v>-0.22180000000000002</v>
      </c>
      <c r="F19" s="15">
        <v>0.55559999999999998</v>
      </c>
      <c r="G19" s="7"/>
      <c r="H19" s="15">
        <v>2.82</v>
      </c>
      <c r="I19" s="15">
        <v>7.6109</v>
      </c>
      <c r="J19" s="15">
        <v>5.36</v>
      </c>
      <c r="K19" s="18">
        <v>107.05</v>
      </c>
      <c r="L19" s="15">
        <v>4.5839999999999996</v>
      </c>
      <c r="M19" s="19">
        <v>4.5932139427861032E-3</v>
      </c>
      <c r="N19" s="7">
        <v>937</v>
      </c>
      <c r="P19" s="5" t="str">
        <f>"&gt;"&amp;P18</f>
        <v>&gt;7.0%</v>
      </c>
      <c r="Q19" s="3">
        <f t="shared" si="1"/>
        <v>-1.9424999999999999</v>
      </c>
      <c r="R19" s="5"/>
    </row>
    <row r="20" spans="1:18" ht="15" x14ac:dyDescent="0.25">
      <c r="A20" s="13" t="s">
        <v>8</v>
      </c>
      <c r="B20" s="7"/>
      <c r="C20" s="15">
        <v>0.98270000000000002</v>
      </c>
      <c r="D20" s="15">
        <v>-2.9509999999999996</v>
      </c>
      <c r="E20" s="15">
        <v>2.58E-2</v>
      </c>
      <c r="F20" s="15">
        <v>-1.9424999999999999</v>
      </c>
      <c r="G20" s="7"/>
      <c r="H20" s="15">
        <v>5.05</v>
      </c>
      <c r="I20" s="15">
        <v>3.8963999999999999</v>
      </c>
      <c r="J20" s="15">
        <v>6.98</v>
      </c>
      <c r="K20" s="18">
        <v>95.07</v>
      </c>
      <c r="L20" s="15">
        <v>4.7077</v>
      </c>
      <c r="M20" s="19">
        <v>1</v>
      </c>
      <c r="N20" s="7">
        <v>16136</v>
      </c>
      <c r="P20" s="5"/>
      <c r="Q20" s="5"/>
      <c r="R20" s="5"/>
    </row>
    <row r="24" spans="1:18" x14ac:dyDescent="0.2">
      <c r="A24" s="1" t="s">
        <v>25</v>
      </c>
    </row>
  </sheetData>
  <mergeCells count="2">
    <mergeCell ref="A1:N1"/>
    <mergeCell ref="A2:N2"/>
  </mergeCells>
  <pageMargins left="0.75" right="0.75" top="1" bottom="1" header="0.5" footer="0.5"/>
  <pageSetup scale="76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1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24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54</v>
      </c>
      <c r="B10" s="7"/>
      <c r="C10" s="15">
        <v>1.0296000000000001</v>
      </c>
      <c r="D10" s="15">
        <v>-0.59840000000000004</v>
      </c>
      <c r="E10" s="15">
        <v>-1.61E-2</v>
      </c>
      <c r="F10" s="15">
        <v>0.41510000000000002</v>
      </c>
      <c r="G10" s="7"/>
      <c r="H10" s="15">
        <v>1.03</v>
      </c>
      <c r="I10" s="15">
        <v>4.1536</v>
      </c>
      <c r="J10" s="15">
        <v>1.0900000000000001</v>
      </c>
      <c r="K10" s="18">
        <v>99.68</v>
      </c>
      <c r="L10" s="15">
        <v>4.3411</v>
      </c>
      <c r="M10" s="19">
        <v>0.13332485928759605</v>
      </c>
      <c r="N10" s="7">
        <v>2673</v>
      </c>
      <c r="P10" s="5">
        <v>2</v>
      </c>
      <c r="Q10" s="3">
        <f>$F$21</f>
        <v>-1.9424999999999999</v>
      </c>
    </row>
    <row r="11" spans="1:17" ht="15" x14ac:dyDescent="0.25">
      <c r="A11" s="7" t="s">
        <v>55</v>
      </c>
      <c r="B11" s="7"/>
      <c r="C11" s="15">
        <v>1.0048999999999999</v>
      </c>
      <c r="D11" s="15">
        <v>-0.82829999999999993</v>
      </c>
      <c r="E11" s="15">
        <v>5.4000000000000003E-3</v>
      </c>
      <c r="F11" s="15">
        <v>0.182</v>
      </c>
      <c r="G11" s="7"/>
      <c r="H11" s="15">
        <v>2.79</v>
      </c>
      <c r="I11" s="15">
        <v>3.9777</v>
      </c>
      <c r="J11" s="15">
        <v>3.1</v>
      </c>
      <c r="K11" s="18">
        <v>97.84</v>
      </c>
      <c r="L11" s="15">
        <v>4.7062999999999997</v>
      </c>
      <c r="M11" s="19">
        <v>0.18032123908131351</v>
      </c>
      <c r="N11" s="7">
        <v>3166</v>
      </c>
      <c r="P11" s="5">
        <v>4</v>
      </c>
      <c r="Q11" s="3">
        <f t="shared" ref="Q11:Q20" si="0">$F$21</f>
        <v>-1.9424999999999999</v>
      </c>
    </row>
    <row r="12" spans="1:17" ht="15" x14ac:dyDescent="0.25">
      <c r="A12" s="7" t="s">
        <v>56</v>
      </c>
      <c r="B12" s="7"/>
      <c r="C12" s="15">
        <v>0.9728</v>
      </c>
      <c r="D12" s="15">
        <v>-2.2187999999999999</v>
      </c>
      <c r="E12" s="15">
        <v>1.9799999999999998E-2</v>
      </c>
      <c r="F12" s="15">
        <v>-1.2262</v>
      </c>
      <c r="G12" s="7"/>
      <c r="H12" s="15">
        <v>4.28</v>
      </c>
      <c r="I12" s="15">
        <v>3.8746999999999998</v>
      </c>
      <c r="J12" s="15">
        <v>4.99</v>
      </c>
      <c r="K12" s="18">
        <v>96.09</v>
      </c>
      <c r="L12" s="15">
        <v>4.7636000000000003</v>
      </c>
      <c r="M12" s="19">
        <v>0.18189114964729539</v>
      </c>
      <c r="N12" s="7">
        <v>2655</v>
      </c>
      <c r="P12" s="5">
        <v>6</v>
      </c>
      <c r="Q12" s="3">
        <f t="shared" si="0"/>
        <v>-1.9424999999999999</v>
      </c>
    </row>
    <row r="13" spans="1:17" ht="15" x14ac:dyDescent="0.25">
      <c r="A13" s="7" t="s">
        <v>57</v>
      </c>
      <c r="B13" s="7"/>
      <c r="C13" s="15">
        <v>0.98429999999999995</v>
      </c>
      <c r="D13" s="15">
        <v>-3.4137</v>
      </c>
      <c r="E13" s="15">
        <v>2.7699999999999999E-2</v>
      </c>
      <c r="F13" s="15">
        <v>-2.4016999999999999</v>
      </c>
      <c r="G13" s="7"/>
      <c r="H13" s="15">
        <v>5.69</v>
      </c>
      <c r="I13" s="15">
        <v>3.8860999999999999</v>
      </c>
      <c r="J13" s="15">
        <v>6.91</v>
      </c>
      <c r="K13" s="18">
        <v>94.67</v>
      </c>
      <c r="L13" s="15">
        <v>4.7784000000000004</v>
      </c>
      <c r="M13" s="19">
        <v>0.17127779849646987</v>
      </c>
      <c r="N13" s="7">
        <v>2173</v>
      </c>
      <c r="P13" s="5">
        <v>8</v>
      </c>
      <c r="Q13" s="3">
        <f t="shared" si="0"/>
        <v>-1.9424999999999999</v>
      </c>
    </row>
    <row r="14" spans="1:17" ht="15" x14ac:dyDescent="0.25">
      <c r="A14" s="7" t="s">
        <v>58</v>
      </c>
      <c r="B14" s="7"/>
      <c r="C14" s="15">
        <v>0.90749999999999997</v>
      </c>
      <c r="D14" s="15">
        <v>-4.3422999999999998</v>
      </c>
      <c r="E14" s="15">
        <v>3.8599999999999995E-2</v>
      </c>
      <c r="F14" s="15">
        <v>-3.3961999999999999</v>
      </c>
      <c r="G14" s="7"/>
      <c r="H14" s="15">
        <v>7.14</v>
      </c>
      <c r="I14" s="15">
        <v>3.5301</v>
      </c>
      <c r="J14" s="15">
        <v>9.07</v>
      </c>
      <c r="K14" s="18">
        <v>91.2</v>
      </c>
      <c r="L14" s="15">
        <v>4.7527999999999997</v>
      </c>
      <c r="M14" s="19">
        <v>0.15102378289653232</v>
      </c>
      <c r="N14" s="7">
        <v>2117</v>
      </c>
      <c r="P14" s="5">
        <v>10</v>
      </c>
      <c r="Q14" s="3">
        <f t="shared" si="0"/>
        <v>-1.9424999999999999</v>
      </c>
    </row>
    <row r="15" spans="1:17" ht="15" x14ac:dyDescent="0.25">
      <c r="A15" s="7" t="s">
        <v>59</v>
      </c>
      <c r="B15" s="7"/>
      <c r="C15" s="15">
        <v>0.99770000000000003</v>
      </c>
      <c r="D15" s="15">
        <v>-4.8374000000000006</v>
      </c>
      <c r="E15" s="15">
        <v>4.3400000000000001E-2</v>
      </c>
      <c r="F15" s="15">
        <v>-3.7963</v>
      </c>
      <c r="G15" s="7"/>
      <c r="H15" s="15">
        <v>7.65</v>
      </c>
      <c r="I15" s="15">
        <v>4.0164</v>
      </c>
      <c r="J15" s="15">
        <v>11.01</v>
      </c>
      <c r="K15" s="18">
        <v>94.14</v>
      </c>
      <c r="L15" s="15">
        <v>4.7141999999999999</v>
      </c>
      <c r="M15" s="19">
        <v>5.2156126008595885E-2</v>
      </c>
      <c r="N15" s="7">
        <v>869</v>
      </c>
      <c r="P15" s="5">
        <v>12</v>
      </c>
      <c r="Q15" s="3">
        <f t="shared" si="0"/>
        <v>-1.9424999999999999</v>
      </c>
    </row>
    <row r="16" spans="1:17" ht="15" x14ac:dyDescent="0.25">
      <c r="A16" s="7" t="s">
        <v>60</v>
      </c>
      <c r="B16" s="7"/>
      <c r="C16" s="15">
        <v>0.97599999999999998</v>
      </c>
      <c r="D16" s="15">
        <v>-5.1239999999999997</v>
      </c>
      <c r="E16" s="15">
        <v>6.6100000000000006E-2</v>
      </c>
      <c r="F16" s="15">
        <v>-4.0819000000000001</v>
      </c>
      <c r="G16" s="7"/>
      <c r="H16" s="15">
        <v>8.14</v>
      </c>
      <c r="I16" s="15">
        <v>3.8113999999999999</v>
      </c>
      <c r="J16" s="15">
        <v>13.01</v>
      </c>
      <c r="K16" s="18">
        <v>91.87</v>
      </c>
      <c r="L16" s="15">
        <v>4.7652000000000001</v>
      </c>
      <c r="M16" s="19">
        <v>3.9950950706615862E-2</v>
      </c>
      <c r="N16" s="7">
        <v>821</v>
      </c>
      <c r="P16" s="5">
        <v>14</v>
      </c>
      <c r="Q16" s="3">
        <f t="shared" si="0"/>
        <v>-1.9424999999999999</v>
      </c>
    </row>
    <row r="17" spans="1:17" ht="15" x14ac:dyDescent="0.25">
      <c r="A17" s="7" t="s">
        <v>61</v>
      </c>
      <c r="B17" s="7"/>
      <c r="C17" s="15">
        <v>1.0083</v>
      </c>
      <c r="D17" s="15">
        <v>-5.6459000000000001</v>
      </c>
      <c r="E17" s="15">
        <v>6.3500000000000001E-2</v>
      </c>
      <c r="F17" s="15">
        <v>-4.5740999999999996</v>
      </c>
      <c r="G17" s="7"/>
      <c r="H17" s="15">
        <v>8.68</v>
      </c>
      <c r="I17" s="15">
        <v>4.0358000000000001</v>
      </c>
      <c r="J17" s="15">
        <v>14.84</v>
      </c>
      <c r="K17" s="18">
        <v>92.26</v>
      </c>
      <c r="L17" s="15">
        <v>4.8489000000000004</v>
      </c>
      <c r="M17" s="19">
        <v>3.1540768895596927E-2</v>
      </c>
      <c r="N17" s="7">
        <v>575</v>
      </c>
      <c r="P17" s="5">
        <v>16</v>
      </c>
      <c r="Q17" s="3">
        <f t="shared" si="0"/>
        <v>-1.9424999999999999</v>
      </c>
    </row>
    <row r="18" spans="1:17" ht="15" x14ac:dyDescent="0.25">
      <c r="A18" s="7" t="s">
        <v>62</v>
      </c>
      <c r="B18" s="7"/>
      <c r="C18" s="15">
        <v>1.0329999999999999</v>
      </c>
      <c r="D18" s="15">
        <v>-5.8055999999999992</v>
      </c>
      <c r="E18" s="15">
        <v>7.3599999999999999E-2</v>
      </c>
      <c r="F18" s="15">
        <v>-4.6989999999999998</v>
      </c>
      <c r="G18" s="7"/>
      <c r="H18" s="15">
        <v>8.9600000000000009</v>
      </c>
      <c r="I18" s="15">
        <v>4.1227</v>
      </c>
      <c r="J18" s="15">
        <v>16.95</v>
      </c>
      <c r="K18" s="18">
        <v>92.94</v>
      </c>
      <c r="L18" s="15">
        <v>4.8818000000000001</v>
      </c>
      <c r="M18" s="19">
        <v>1.6729503312016794E-2</v>
      </c>
      <c r="N18" s="7">
        <v>353</v>
      </c>
      <c r="P18" s="5">
        <v>18</v>
      </c>
      <c r="Q18" s="3">
        <f t="shared" si="0"/>
        <v>-1.9424999999999999</v>
      </c>
    </row>
    <row r="19" spans="1:17" ht="15" x14ac:dyDescent="0.25">
      <c r="A19" s="7" t="s">
        <v>63</v>
      </c>
      <c r="B19" s="7"/>
      <c r="C19" s="15">
        <v>0.95169999999999999</v>
      </c>
      <c r="D19" s="15">
        <v>-6.2847</v>
      </c>
      <c r="E19" s="15">
        <v>0.1106</v>
      </c>
      <c r="F19" s="15">
        <v>-5.2224000000000004</v>
      </c>
      <c r="G19" s="7"/>
      <c r="H19" s="15">
        <v>9.2200000000000006</v>
      </c>
      <c r="I19" s="15">
        <v>3.6303999999999998</v>
      </c>
      <c r="J19" s="15">
        <v>18.96</v>
      </c>
      <c r="K19" s="18">
        <v>87.75</v>
      </c>
      <c r="L19" s="15">
        <v>4.9408000000000003</v>
      </c>
      <c r="M19" s="19">
        <v>1.5576623777041575E-2</v>
      </c>
      <c r="N19" s="7">
        <v>323</v>
      </c>
      <c r="P19" s="5">
        <v>20</v>
      </c>
      <c r="Q19" s="3">
        <f t="shared" si="0"/>
        <v>-1.9424999999999999</v>
      </c>
    </row>
    <row r="20" spans="1:17" ht="15" x14ac:dyDescent="0.25">
      <c r="A20" s="7" t="s">
        <v>64</v>
      </c>
      <c r="B20" s="7"/>
      <c r="C20" s="15">
        <v>1.0286</v>
      </c>
      <c r="D20" s="15">
        <v>-7.7317</v>
      </c>
      <c r="E20" s="15">
        <v>9.4E-2</v>
      </c>
      <c r="F20" s="15">
        <v>-6.6090999999999998</v>
      </c>
      <c r="G20" s="7"/>
      <c r="H20" s="15">
        <v>10.99</v>
      </c>
      <c r="I20" s="15">
        <v>4.0918000000000001</v>
      </c>
      <c r="J20" s="15">
        <v>25.82</v>
      </c>
      <c r="K20" s="18">
        <v>89.81</v>
      </c>
      <c r="L20" s="15">
        <v>4.9530000000000003</v>
      </c>
      <c r="M20" s="19">
        <v>2.6207197890925755E-2</v>
      </c>
      <c r="N20" s="7">
        <v>411</v>
      </c>
      <c r="P20" s="5" t="str">
        <f>"&gt;20"</f>
        <v>&gt;20</v>
      </c>
      <c r="Q20" s="3">
        <f t="shared" si="0"/>
        <v>-1.9424999999999999</v>
      </c>
    </row>
    <row r="21" spans="1:17" ht="15" x14ac:dyDescent="0.25">
      <c r="A21" s="13" t="s">
        <v>8</v>
      </c>
      <c r="B21" s="7"/>
      <c r="C21" s="15">
        <v>0.98270000000000002</v>
      </c>
      <c r="D21" s="15">
        <v>-2.9509999999999996</v>
      </c>
      <c r="E21" s="15">
        <v>2.58E-2</v>
      </c>
      <c r="F21" s="15">
        <v>-1.9424999999999999</v>
      </c>
      <c r="G21" s="7"/>
      <c r="H21" s="15">
        <v>5.05</v>
      </c>
      <c r="I21" s="15">
        <v>3.8963999999999999</v>
      </c>
      <c r="J21" s="15">
        <v>6.98</v>
      </c>
      <c r="K21" s="18">
        <v>95.07</v>
      </c>
      <c r="L21" s="15">
        <v>4.7077</v>
      </c>
      <c r="M21" s="19">
        <v>1</v>
      </c>
      <c r="N21" s="7">
        <v>16136</v>
      </c>
    </row>
    <row r="31" spans="1:17" x14ac:dyDescent="0.2">
      <c r="A31" s="1" t="s">
        <v>25</v>
      </c>
    </row>
  </sheetData>
  <mergeCells count="2">
    <mergeCell ref="A1:N1"/>
    <mergeCell ref="A2:N2"/>
  </mergeCells>
  <pageMargins left="0.75" right="0.75" top="1" bottom="1" header="0.5" footer="0.5"/>
  <pageSetup scale="77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5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18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65</v>
      </c>
      <c r="B10" s="7"/>
      <c r="C10" s="15">
        <v>1.0042</v>
      </c>
      <c r="D10" s="15">
        <v>-0.56099999999999994</v>
      </c>
      <c r="E10" s="15">
        <v>-3.8800000000000001E-2</v>
      </c>
      <c r="F10" s="15">
        <v>0.40439999999999998</v>
      </c>
      <c r="G10" s="7"/>
      <c r="H10" s="15">
        <v>0.53</v>
      </c>
      <c r="I10" s="15">
        <v>4.0289000000000001</v>
      </c>
      <c r="J10" s="15">
        <v>0.56000000000000005</v>
      </c>
      <c r="K10" s="18">
        <v>99.82</v>
      </c>
      <c r="L10" s="15">
        <v>4.1093999999999999</v>
      </c>
      <c r="M10" s="19">
        <v>5.7971347725988859E-2</v>
      </c>
      <c r="N10" s="7">
        <v>1555</v>
      </c>
      <c r="P10" s="5">
        <v>1</v>
      </c>
      <c r="Q10" s="3">
        <f>$F$21</f>
        <v>-1.9424999999999999</v>
      </c>
    </row>
    <row r="11" spans="1:17" ht="15" x14ac:dyDescent="0.25">
      <c r="A11" s="7" t="s">
        <v>66</v>
      </c>
      <c r="B11" s="7"/>
      <c r="C11" s="15">
        <v>1.0764</v>
      </c>
      <c r="D11" s="15">
        <v>-0.65700000000000003</v>
      </c>
      <c r="E11" s="15">
        <v>-6.4000000000000003E-3</v>
      </c>
      <c r="F11" s="15">
        <v>0.41299999999999998</v>
      </c>
      <c r="G11" s="7"/>
      <c r="H11" s="15">
        <v>1.44</v>
      </c>
      <c r="I11" s="15">
        <v>4.3815999999999997</v>
      </c>
      <c r="J11" s="15">
        <v>1.61</v>
      </c>
      <c r="K11" s="18">
        <v>99.77</v>
      </c>
      <c r="L11" s="15">
        <v>4.5335000000000001</v>
      </c>
      <c r="M11" s="19">
        <v>8.1929154588793421E-2</v>
      </c>
      <c r="N11" s="7">
        <v>2001</v>
      </c>
      <c r="P11" s="5">
        <v>2</v>
      </c>
      <c r="Q11" s="3">
        <f t="shared" ref="Q11:Q20" si="0">$F$21</f>
        <v>-1.9424999999999999</v>
      </c>
    </row>
    <row r="12" spans="1:17" ht="15" x14ac:dyDescent="0.25">
      <c r="A12" s="7" t="s">
        <v>67</v>
      </c>
      <c r="B12" s="7"/>
      <c r="C12" s="15">
        <v>1.0127999999999999</v>
      </c>
      <c r="D12" s="15">
        <v>-0.68139999999999989</v>
      </c>
      <c r="E12" s="15">
        <v>6.3E-3</v>
      </c>
      <c r="F12" s="15">
        <v>0.3377</v>
      </c>
      <c r="G12" s="7"/>
      <c r="H12" s="15">
        <v>2.4500000000000002</v>
      </c>
      <c r="I12" s="15">
        <v>4.0235000000000003</v>
      </c>
      <c r="J12" s="15">
        <v>2.82</v>
      </c>
      <c r="K12" s="18">
        <v>98.35</v>
      </c>
      <c r="L12" s="15">
        <v>4.7013999999999996</v>
      </c>
      <c r="M12" s="19">
        <v>0.10287808725597654</v>
      </c>
      <c r="N12" s="22">
        <v>2056</v>
      </c>
      <c r="P12" s="5">
        <v>3</v>
      </c>
      <c r="Q12" s="3">
        <f t="shared" si="0"/>
        <v>-1.9424999999999999</v>
      </c>
    </row>
    <row r="13" spans="1:17" ht="15" x14ac:dyDescent="0.25">
      <c r="A13" s="7" t="s">
        <v>68</v>
      </c>
      <c r="B13" s="7"/>
      <c r="C13" s="15">
        <v>0.99409999999999998</v>
      </c>
      <c r="D13" s="15">
        <v>-1.3501000000000001</v>
      </c>
      <c r="E13" s="15">
        <v>1.37E-2</v>
      </c>
      <c r="F13" s="15">
        <v>-0.34229999999999999</v>
      </c>
      <c r="G13" s="7"/>
      <c r="H13" s="15">
        <v>3.47</v>
      </c>
      <c r="I13" s="15">
        <v>3.9238</v>
      </c>
      <c r="J13" s="15">
        <v>4.08</v>
      </c>
      <c r="K13" s="18">
        <v>97.13</v>
      </c>
      <c r="L13" s="15">
        <v>4.7370000000000001</v>
      </c>
      <c r="M13" s="19">
        <v>0.12841582946606045</v>
      </c>
      <c r="N13" s="22">
        <v>1861</v>
      </c>
      <c r="P13" s="5">
        <v>4</v>
      </c>
      <c r="Q13" s="3">
        <f t="shared" si="0"/>
        <v>-1.9424999999999999</v>
      </c>
    </row>
    <row r="14" spans="1:17" ht="15" x14ac:dyDescent="0.25">
      <c r="A14" s="7" t="s">
        <v>69</v>
      </c>
      <c r="B14" s="7"/>
      <c r="C14" s="15">
        <v>0.9889</v>
      </c>
      <c r="D14" s="15">
        <v>-2.3759000000000001</v>
      </c>
      <c r="E14" s="15">
        <v>2.3399999999999997E-2</v>
      </c>
      <c r="F14" s="15">
        <v>-1.3635999999999999</v>
      </c>
      <c r="G14" s="7"/>
      <c r="H14" s="15">
        <v>4.42</v>
      </c>
      <c r="I14" s="15">
        <v>3.9672000000000001</v>
      </c>
      <c r="J14" s="15">
        <v>5.49</v>
      </c>
      <c r="K14" s="18">
        <v>96.46</v>
      </c>
      <c r="L14" s="15">
        <v>4.7717999999999998</v>
      </c>
      <c r="M14" s="19">
        <v>0.12058106655245232</v>
      </c>
      <c r="N14" s="7">
        <v>1849</v>
      </c>
      <c r="P14" s="5">
        <v>5</v>
      </c>
      <c r="Q14" s="3">
        <f t="shared" si="0"/>
        <v>-1.9424999999999999</v>
      </c>
    </row>
    <row r="15" spans="1:17" ht="15" x14ac:dyDescent="0.25">
      <c r="A15" s="7" t="s">
        <v>70</v>
      </c>
      <c r="B15" s="7"/>
      <c r="C15" s="15">
        <v>0.99399999999999999</v>
      </c>
      <c r="D15" s="15">
        <v>-3.2088999999999994</v>
      </c>
      <c r="E15" s="15">
        <v>2.9600000000000001E-2</v>
      </c>
      <c r="F15" s="15">
        <v>-2.1852999999999998</v>
      </c>
      <c r="G15" s="7"/>
      <c r="H15" s="15">
        <v>5.44</v>
      </c>
      <c r="I15" s="15">
        <v>3.9495</v>
      </c>
      <c r="J15" s="15">
        <v>6.89</v>
      </c>
      <c r="K15" s="18">
        <v>95.42</v>
      </c>
      <c r="L15" s="15">
        <v>4.7812999999999999</v>
      </c>
      <c r="M15" s="19">
        <v>0.14118404224660175</v>
      </c>
      <c r="N15" s="7">
        <v>1841</v>
      </c>
      <c r="P15" s="5">
        <v>6</v>
      </c>
      <c r="Q15" s="3">
        <f t="shared" si="0"/>
        <v>-1.9424999999999999</v>
      </c>
    </row>
    <row r="16" spans="1:17" ht="15" x14ac:dyDescent="0.25">
      <c r="A16" s="7" t="s">
        <v>71</v>
      </c>
      <c r="B16" s="7"/>
      <c r="C16" s="15">
        <v>0.95130000000000003</v>
      </c>
      <c r="D16" s="15">
        <v>-3.8637999999999999</v>
      </c>
      <c r="E16" s="15">
        <v>4.2799999999999998E-2</v>
      </c>
      <c r="F16" s="15">
        <v>-2.8696999999999999</v>
      </c>
      <c r="G16" s="7"/>
      <c r="H16" s="15">
        <v>6.43</v>
      </c>
      <c r="I16" s="15">
        <v>3.7336999999999998</v>
      </c>
      <c r="J16" s="15">
        <v>8.86</v>
      </c>
      <c r="K16" s="18">
        <v>93.29</v>
      </c>
      <c r="L16" s="15">
        <v>4.7834000000000003</v>
      </c>
      <c r="M16" s="19">
        <v>0.10890660593605535</v>
      </c>
      <c r="N16" s="7">
        <v>1681</v>
      </c>
      <c r="P16" s="5">
        <v>7</v>
      </c>
      <c r="Q16" s="3">
        <f t="shared" si="0"/>
        <v>-1.9424999999999999</v>
      </c>
    </row>
    <row r="17" spans="1:17" ht="15" x14ac:dyDescent="0.25">
      <c r="A17" s="7" t="s">
        <v>72</v>
      </c>
      <c r="B17" s="7"/>
      <c r="C17" s="15">
        <v>0.91990000000000005</v>
      </c>
      <c r="D17" s="15">
        <v>-4.5263</v>
      </c>
      <c r="E17" s="15">
        <v>4.36E-2</v>
      </c>
      <c r="F17" s="15">
        <v>-3.5628000000000002</v>
      </c>
      <c r="G17" s="7"/>
      <c r="H17" s="15">
        <v>7.47</v>
      </c>
      <c r="I17" s="15">
        <v>3.5764999999999998</v>
      </c>
      <c r="J17" s="15">
        <v>10.38</v>
      </c>
      <c r="K17" s="18">
        <v>91.38</v>
      </c>
      <c r="L17" s="15">
        <v>4.7545999999999999</v>
      </c>
      <c r="M17" s="19">
        <v>0.11460704601884107</v>
      </c>
      <c r="N17" s="7">
        <v>1456</v>
      </c>
      <c r="P17" s="5">
        <v>8</v>
      </c>
      <c r="Q17" s="3">
        <f t="shared" si="0"/>
        <v>-1.9424999999999999</v>
      </c>
    </row>
    <row r="18" spans="1:17" ht="15" x14ac:dyDescent="0.25">
      <c r="A18" s="7" t="s">
        <v>73</v>
      </c>
      <c r="B18" s="7"/>
      <c r="C18" s="15">
        <v>0.93510000000000004</v>
      </c>
      <c r="D18" s="15">
        <v>-5.1914000000000007</v>
      </c>
      <c r="E18" s="15">
        <v>5.3199999999999997E-2</v>
      </c>
      <c r="F18" s="15">
        <v>-4.2031000000000001</v>
      </c>
      <c r="G18" s="7"/>
      <c r="H18" s="15">
        <v>8.33</v>
      </c>
      <c r="I18" s="15">
        <v>3.6743000000000001</v>
      </c>
      <c r="J18" s="15">
        <v>12.37</v>
      </c>
      <c r="K18" s="18">
        <v>91.12</v>
      </c>
      <c r="L18" s="15">
        <v>4.7607999999999997</v>
      </c>
      <c r="M18" s="19">
        <v>7.1509322006497497E-2</v>
      </c>
      <c r="N18" s="7">
        <v>864</v>
      </c>
      <c r="P18" s="5">
        <v>9</v>
      </c>
      <c r="Q18" s="3">
        <f t="shared" si="0"/>
        <v>-1.9424999999999999</v>
      </c>
    </row>
    <row r="19" spans="1:17" ht="15" x14ac:dyDescent="0.25">
      <c r="A19" s="7" t="s">
        <v>74</v>
      </c>
      <c r="B19" s="7"/>
      <c r="C19" s="15">
        <v>0.96020000000000005</v>
      </c>
      <c r="D19" s="15">
        <v>-6.0784000000000011</v>
      </c>
      <c r="E19" s="15">
        <v>6.5000000000000002E-2</v>
      </c>
      <c r="F19" s="15">
        <v>-5.0532000000000004</v>
      </c>
      <c r="G19" s="7"/>
      <c r="H19" s="15">
        <v>9.41</v>
      </c>
      <c r="I19" s="15">
        <v>3.7768000000000002</v>
      </c>
      <c r="J19" s="15">
        <v>16.13</v>
      </c>
      <c r="K19" s="18">
        <v>90.5</v>
      </c>
      <c r="L19" s="15">
        <v>4.7984999999999998</v>
      </c>
      <c r="M19" s="19">
        <v>3.6647458409301857E-2</v>
      </c>
      <c r="N19" s="7">
        <v>520</v>
      </c>
      <c r="P19" s="5">
        <v>10</v>
      </c>
      <c r="Q19" s="3">
        <f t="shared" si="0"/>
        <v>-1.9424999999999999</v>
      </c>
    </row>
    <row r="20" spans="1:17" ht="15" x14ac:dyDescent="0.25">
      <c r="A20" s="7" t="s">
        <v>75</v>
      </c>
      <c r="B20" s="7"/>
      <c r="C20" s="15">
        <v>0.97570000000000001</v>
      </c>
      <c r="D20" s="15">
        <v>-7.7523999999999997</v>
      </c>
      <c r="E20" s="15">
        <v>7.2099999999999997E-2</v>
      </c>
      <c r="F20" s="15">
        <v>-6.7046000000000001</v>
      </c>
      <c r="G20" s="7"/>
      <c r="H20" s="15">
        <v>11.51</v>
      </c>
      <c r="I20" s="15">
        <v>3.742</v>
      </c>
      <c r="J20" s="15">
        <v>20.96</v>
      </c>
      <c r="K20" s="18">
        <v>86.79</v>
      </c>
      <c r="L20" s="15">
        <v>4.9059999999999997</v>
      </c>
      <c r="M20" s="19">
        <v>3.5370039793430813E-2</v>
      </c>
      <c r="N20" s="7">
        <v>452</v>
      </c>
      <c r="P20" s="5" t="str">
        <f>"&gt;10"</f>
        <v>&gt;10</v>
      </c>
      <c r="Q20" s="3">
        <f t="shared" si="0"/>
        <v>-1.9424999999999999</v>
      </c>
    </row>
    <row r="21" spans="1:17" ht="15" x14ac:dyDescent="0.25">
      <c r="A21" s="13" t="s">
        <v>8</v>
      </c>
      <c r="B21" s="7"/>
      <c r="C21" s="15">
        <v>0.98270000000000002</v>
      </c>
      <c r="D21" s="15">
        <v>-2.9509999999999996</v>
      </c>
      <c r="E21" s="15">
        <v>2.58E-2</v>
      </c>
      <c r="F21" s="15">
        <v>-1.9424999999999999</v>
      </c>
      <c r="G21" s="7"/>
      <c r="H21" s="15">
        <v>5.05</v>
      </c>
      <c r="I21" s="15">
        <v>3.8963999999999999</v>
      </c>
      <c r="J21" s="15">
        <v>6.98</v>
      </c>
      <c r="K21" s="18">
        <v>95.07</v>
      </c>
      <c r="L21" s="15">
        <v>4.7077</v>
      </c>
      <c r="M21" s="19">
        <v>1</v>
      </c>
      <c r="N21" s="7">
        <v>16136</v>
      </c>
    </row>
    <row r="25" spans="1:17" x14ac:dyDescent="0.2">
      <c r="I25"/>
      <c r="J25"/>
    </row>
  </sheetData>
  <mergeCells count="2">
    <mergeCell ref="A1:N1"/>
    <mergeCell ref="A2:N2"/>
  </mergeCells>
  <pageMargins left="0.75" right="0.75" top="1" bottom="1" header="0.5" footer="0.5"/>
  <pageSetup scale="77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34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78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12" t="s">
        <v>91</v>
      </c>
      <c r="B10" s="7"/>
      <c r="C10" s="15">
        <v>1.4803999999999999</v>
      </c>
      <c r="D10" s="15">
        <v>-1.3768</v>
      </c>
      <c r="E10" s="15">
        <v>-0.13159999999999999</v>
      </c>
      <c r="F10" s="15">
        <v>-2.8000000000000001E-2</v>
      </c>
      <c r="G10" s="7"/>
      <c r="H10" s="15">
        <v>2.66</v>
      </c>
      <c r="I10" s="15">
        <v>6.2950999999999997</v>
      </c>
      <c r="J10" s="15">
        <v>4.8600000000000003</v>
      </c>
      <c r="K10" s="18">
        <v>104.15</v>
      </c>
      <c r="L10" s="15">
        <v>4.5754999999999999</v>
      </c>
      <c r="M10" s="19">
        <v>1.7726660904310351E-2</v>
      </c>
      <c r="N10" s="7">
        <v>2517</v>
      </c>
      <c r="P10" s="5">
        <v>2</v>
      </c>
      <c r="Q10" s="3">
        <f t="shared" ref="Q10:Q23" si="0">$F$24</f>
        <v>-1.9424999999999999</v>
      </c>
    </row>
    <row r="11" spans="1:17" ht="15" x14ac:dyDescent="0.25">
      <c r="A11" s="12" t="s">
        <v>92</v>
      </c>
      <c r="B11" s="7"/>
      <c r="C11" s="15">
        <v>1.4303999999999999</v>
      </c>
      <c r="D11" s="15">
        <v>-1.5204</v>
      </c>
      <c r="E11" s="15">
        <v>-8.77E-2</v>
      </c>
      <c r="F11" s="15">
        <v>-0.1777</v>
      </c>
      <c r="G11" s="7"/>
      <c r="H11" s="15">
        <v>3.26</v>
      </c>
      <c r="I11" s="15">
        <v>6.1242000000000001</v>
      </c>
      <c r="J11" s="15">
        <v>6.23</v>
      </c>
      <c r="K11" s="18">
        <v>104.59</v>
      </c>
      <c r="L11" s="15">
        <v>4.5313999999999997</v>
      </c>
      <c r="M11" s="19">
        <v>6.7534107006790457E-3</v>
      </c>
      <c r="N11" s="7">
        <v>385</v>
      </c>
      <c r="P11" s="5">
        <v>4</v>
      </c>
      <c r="Q11" s="3">
        <f t="shared" si="0"/>
        <v>-1.9424999999999999</v>
      </c>
    </row>
    <row r="12" spans="1:17" ht="15" x14ac:dyDescent="0.25">
      <c r="A12" s="12">
        <v>2011</v>
      </c>
      <c r="B12" s="7"/>
      <c r="C12" s="15">
        <v>1.2236</v>
      </c>
      <c r="D12" s="15">
        <v>-1.8685</v>
      </c>
      <c r="E12" s="15">
        <v>-6.8999999999999999E-3</v>
      </c>
      <c r="F12" s="15">
        <v>-0.65180000000000005</v>
      </c>
      <c r="G12" s="7"/>
      <c r="H12" s="15">
        <v>3.09</v>
      </c>
      <c r="I12" s="15">
        <v>5.1121999999999996</v>
      </c>
      <c r="J12" s="15">
        <v>4.8499999999999996</v>
      </c>
      <c r="K12" s="18">
        <v>101.6</v>
      </c>
      <c r="L12" s="15">
        <v>4.6470000000000002</v>
      </c>
      <c r="M12" s="19">
        <v>1.1403206942917927E-2</v>
      </c>
      <c r="N12" s="7">
        <v>266</v>
      </c>
      <c r="P12" s="5">
        <v>6</v>
      </c>
      <c r="Q12" s="3">
        <f t="shared" si="0"/>
        <v>-1.9424999999999999</v>
      </c>
    </row>
    <row r="13" spans="1:17" ht="15" x14ac:dyDescent="0.25">
      <c r="A13" s="12">
        <v>2012</v>
      </c>
      <c r="B13" s="7"/>
      <c r="C13" s="15">
        <v>1.0602</v>
      </c>
      <c r="D13" s="15">
        <v>-1.1845000000000001</v>
      </c>
      <c r="E13" s="15">
        <v>-2.6499999999999996E-2</v>
      </c>
      <c r="F13" s="15">
        <v>-0.15079999999999999</v>
      </c>
      <c r="G13" s="7"/>
      <c r="H13" s="15">
        <v>2.23</v>
      </c>
      <c r="I13" s="15">
        <v>4.3186</v>
      </c>
      <c r="J13" s="15">
        <v>3.56</v>
      </c>
      <c r="K13" s="18">
        <v>99.59</v>
      </c>
      <c r="L13" s="15">
        <v>4.2481999999999998</v>
      </c>
      <c r="M13" s="19">
        <v>2.3555121085542908E-2</v>
      </c>
      <c r="N13" s="7">
        <v>569</v>
      </c>
      <c r="P13" s="5">
        <v>8</v>
      </c>
      <c r="Q13" s="3">
        <f t="shared" si="0"/>
        <v>-1.9424999999999999</v>
      </c>
    </row>
    <row r="14" spans="1:17" ht="15" x14ac:dyDescent="0.25">
      <c r="A14" s="12">
        <v>2013</v>
      </c>
      <c r="B14" s="7"/>
      <c r="C14" s="15">
        <v>1.0676000000000001</v>
      </c>
      <c r="D14" s="15">
        <v>-1.8215000000000001</v>
      </c>
      <c r="E14" s="15">
        <v>1.6500000000000001E-2</v>
      </c>
      <c r="F14" s="15">
        <v>-0.73740000000000006</v>
      </c>
      <c r="G14" s="7"/>
      <c r="H14" s="15">
        <v>2.85</v>
      </c>
      <c r="I14" s="15">
        <v>4.3525</v>
      </c>
      <c r="J14" s="15">
        <v>4.29</v>
      </c>
      <c r="K14" s="18">
        <v>99.39</v>
      </c>
      <c r="L14" s="15">
        <v>4.6196999999999999</v>
      </c>
      <c r="M14" s="19">
        <v>5.8406293170979111E-2</v>
      </c>
      <c r="N14" s="7">
        <v>1122</v>
      </c>
      <c r="P14" s="5">
        <v>10</v>
      </c>
      <c r="Q14" s="3">
        <f t="shared" si="0"/>
        <v>-1.9424999999999999</v>
      </c>
    </row>
    <row r="15" spans="1:17" ht="15" x14ac:dyDescent="0.25">
      <c r="A15" s="12">
        <v>2014</v>
      </c>
      <c r="B15" s="7"/>
      <c r="C15" s="15">
        <v>1.0466</v>
      </c>
      <c r="D15" s="15">
        <v>-1.7584</v>
      </c>
      <c r="E15" s="15">
        <v>1.9900000000000001E-2</v>
      </c>
      <c r="F15" s="15">
        <v>-0.69189999999999996</v>
      </c>
      <c r="G15" s="7"/>
      <c r="H15" s="15">
        <v>3.42</v>
      </c>
      <c r="I15" s="15">
        <v>4.2169999999999996</v>
      </c>
      <c r="J15" s="15">
        <v>4.93</v>
      </c>
      <c r="K15" s="18">
        <v>98.43</v>
      </c>
      <c r="L15" s="15">
        <v>4.7034000000000002</v>
      </c>
      <c r="M15" s="19">
        <v>6.5238605849078646E-2</v>
      </c>
      <c r="N15" s="7">
        <v>1007</v>
      </c>
      <c r="P15" s="5">
        <v>12</v>
      </c>
      <c r="Q15" s="3">
        <f t="shared" si="0"/>
        <v>-1.9424999999999999</v>
      </c>
    </row>
    <row r="16" spans="1:17" ht="15" x14ac:dyDescent="0.25">
      <c r="A16" s="12">
        <v>2015</v>
      </c>
      <c r="B16" s="7"/>
      <c r="C16" s="15">
        <v>0.98980000000000001</v>
      </c>
      <c r="D16" s="15">
        <v>-1.7210000000000001</v>
      </c>
      <c r="E16" s="15">
        <v>1.9999999999999997E-2</v>
      </c>
      <c r="F16" s="15">
        <v>-0.71120000000000005</v>
      </c>
      <c r="G16" s="7"/>
      <c r="H16" s="15">
        <v>3.6</v>
      </c>
      <c r="I16" s="15">
        <v>3.9428000000000001</v>
      </c>
      <c r="J16" s="15">
        <v>5.08</v>
      </c>
      <c r="K16" s="18">
        <v>97.29</v>
      </c>
      <c r="L16" s="15">
        <v>4.6368999999999998</v>
      </c>
      <c r="M16" s="19">
        <v>9.1760381365987104E-2</v>
      </c>
      <c r="N16" s="7">
        <v>1444</v>
      </c>
      <c r="P16" s="5">
        <v>14</v>
      </c>
      <c r="Q16" s="3">
        <f t="shared" si="0"/>
        <v>-1.9424999999999999</v>
      </c>
    </row>
    <row r="17" spans="1:17" ht="15" x14ac:dyDescent="0.25">
      <c r="A17" s="12">
        <v>2016</v>
      </c>
      <c r="B17" s="7"/>
      <c r="C17" s="15">
        <v>0.96020000000000005</v>
      </c>
      <c r="D17" s="15">
        <v>-2.2786000000000004</v>
      </c>
      <c r="E17" s="15">
        <v>3.5000000000000003E-2</v>
      </c>
      <c r="F17" s="15">
        <v>-1.2834000000000001</v>
      </c>
      <c r="G17" s="7"/>
      <c r="H17" s="15">
        <v>4.1100000000000003</v>
      </c>
      <c r="I17" s="15">
        <v>3.7951000000000001</v>
      </c>
      <c r="J17" s="15">
        <v>5.8</v>
      </c>
      <c r="K17" s="18">
        <v>96.09</v>
      </c>
      <c r="L17" s="15">
        <v>4.7485999999999997</v>
      </c>
      <c r="M17" s="19">
        <v>0.10063212349519897</v>
      </c>
      <c r="N17" s="7">
        <v>1348</v>
      </c>
      <c r="P17" s="5">
        <v>16</v>
      </c>
      <c r="Q17" s="3">
        <f t="shared" si="0"/>
        <v>-1.9424999999999999</v>
      </c>
    </row>
    <row r="18" spans="1:17" ht="15" x14ac:dyDescent="0.25">
      <c r="A18" s="12">
        <v>2017</v>
      </c>
      <c r="B18" s="7"/>
      <c r="C18" s="15">
        <v>0.99339999999999995</v>
      </c>
      <c r="D18" s="15">
        <v>-2.5189999999999997</v>
      </c>
      <c r="E18" s="15">
        <v>2.6700000000000002E-2</v>
      </c>
      <c r="F18" s="15">
        <v>-1.4988999999999999</v>
      </c>
      <c r="G18" s="7"/>
      <c r="H18" s="15">
        <v>4.3899999999999997</v>
      </c>
      <c r="I18" s="15">
        <v>3.9613999999999998</v>
      </c>
      <c r="J18" s="15">
        <v>5.94</v>
      </c>
      <c r="K18" s="18">
        <v>96.58</v>
      </c>
      <c r="L18" s="15">
        <v>4.7103000000000002</v>
      </c>
      <c r="M18" s="19">
        <v>9.9997061868000101E-2</v>
      </c>
      <c r="N18" s="7">
        <v>1379</v>
      </c>
      <c r="P18" s="5">
        <v>18</v>
      </c>
      <c r="Q18" s="3">
        <f t="shared" si="0"/>
        <v>-1.9424999999999999</v>
      </c>
    </row>
    <row r="19" spans="1:17" ht="15" x14ac:dyDescent="0.25">
      <c r="A19" s="12">
        <v>2018</v>
      </c>
      <c r="B19" s="7"/>
      <c r="C19" s="15">
        <v>1.0724</v>
      </c>
      <c r="D19" s="15">
        <v>-3.3033999999999999</v>
      </c>
      <c r="E19" s="15">
        <v>2.7700000000000002E-2</v>
      </c>
      <c r="F19" s="15">
        <v>-2.2033</v>
      </c>
      <c r="G19" s="7"/>
      <c r="H19" s="15">
        <v>5.3</v>
      </c>
      <c r="I19" s="15">
        <v>4.3630000000000004</v>
      </c>
      <c r="J19" s="15">
        <v>7.4</v>
      </c>
      <c r="K19" s="18">
        <v>97.94</v>
      </c>
      <c r="L19" s="15">
        <v>4.7409999999999997</v>
      </c>
      <c r="M19" s="19">
        <v>0.13085631774269435</v>
      </c>
      <c r="N19" s="7">
        <v>1510</v>
      </c>
      <c r="P19" s="5">
        <v>20</v>
      </c>
      <c r="Q19" s="3">
        <f t="shared" si="0"/>
        <v>-1.9424999999999999</v>
      </c>
    </row>
    <row r="20" spans="1:17" ht="15" x14ac:dyDescent="0.25">
      <c r="A20" s="12">
        <v>2019</v>
      </c>
      <c r="B20" s="7"/>
      <c r="C20" s="15">
        <v>0.96599999999999997</v>
      </c>
      <c r="D20" s="15">
        <v>-3.6713</v>
      </c>
      <c r="E20" s="15">
        <v>3.56E-2</v>
      </c>
      <c r="F20" s="15">
        <v>-2.6697000000000002</v>
      </c>
      <c r="G20" s="7"/>
      <c r="H20" s="15">
        <v>5.99</v>
      </c>
      <c r="I20" s="15">
        <v>3.7915999999999999</v>
      </c>
      <c r="J20" s="15">
        <v>8.27</v>
      </c>
      <c r="K20" s="18">
        <v>94.04</v>
      </c>
      <c r="L20" s="15">
        <v>4.7618999999999998</v>
      </c>
      <c r="M20" s="19">
        <v>0.11737441596706817</v>
      </c>
      <c r="N20" s="7">
        <v>1427</v>
      </c>
      <c r="P20" s="5" t="str">
        <f>"&gt;20"</f>
        <v>&gt;20</v>
      </c>
      <c r="Q20" s="3">
        <f t="shared" si="0"/>
        <v>-1.9424999999999999</v>
      </c>
    </row>
    <row r="21" spans="1:17" ht="15" x14ac:dyDescent="0.25">
      <c r="A21" s="12">
        <v>2020</v>
      </c>
      <c r="B21" s="7"/>
      <c r="C21" s="15">
        <v>0.83079999999999998</v>
      </c>
      <c r="D21" s="15">
        <v>-3.9203999999999999</v>
      </c>
      <c r="E21" s="15">
        <v>4.4200000000000003E-2</v>
      </c>
      <c r="F21" s="15">
        <v>-3.0453999999999999</v>
      </c>
      <c r="G21" s="7"/>
      <c r="H21" s="15">
        <v>6.47</v>
      </c>
      <c r="I21" s="15">
        <v>3.1234000000000002</v>
      </c>
      <c r="J21" s="15">
        <v>8.7799999999999994</v>
      </c>
      <c r="K21" s="18">
        <v>89.79</v>
      </c>
      <c r="L21" s="15">
        <v>4.7271000000000001</v>
      </c>
      <c r="M21" s="19">
        <v>8.2565520673194642E-2</v>
      </c>
      <c r="N21" s="7">
        <v>1124</v>
      </c>
      <c r="P21" s="5"/>
      <c r="Q21" s="3">
        <f t="shared" si="0"/>
        <v>-1.9424999999999999</v>
      </c>
    </row>
    <row r="22" spans="1:17" ht="15" x14ac:dyDescent="0.25">
      <c r="A22" s="12">
        <v>2021</v>
      </c>
      <c r="B22" s="7"/>
      <c r="C22" s="15">
        <v>0.81740000000000002</v>
      </c>
      <c r="D22" s="15">
        <v>-4.2744</v>
      </c>
      <c r="E22" s="15">
        <v>3.9699999999999999E-2</v>
      </c>
      <c r="F22" s="15">
        <v>-3.4173</v>
      </c>
      <c r="G22" s="7"/>
      <c r="H22" s="15">
        <v>7.03</v>
      </c>
      <c r="I22" s="15">
        <v>3.0388999999999999</v>
      </c>
      <c r="J22" s="15">
        <v>9.17</v>
      </c>
      <c r="K22" s="18">
        <v>88.59</v>
      </c>
      <c r="L22" s="15">
        <v>4.7356999999999996</v>
      </c>
      <c r="M22" s="19">
        <v>0.13228740419366641</v>
      </c>
      <c r="N22" s="7">
        <v>1512</v>
      </c>
      <c r="P22" s="5"/>
      <c r="Q22" s="3">
        <f t="shared" si="0"/>
        <v>-1.9424999999999999</v>
      </c>
    </row>
    <row r="23" spans="1:17" ht="15" x14ac:dyDescent="0.25">
      <c r="A23" s="12">
        <v>2022</v>
      </c>
      <c r="B23" s="7"/>
      <c r="C23" s="15">
        <v>0.96509999999999996</v>
      </c>
      <c r="D23" s="15">
        <v>-4.7464999999999993</v>
      </c>
      <c r="E23" s="15">
        <v>4.02E-2</v>
      </c>
      <c r="F23" s="15">
        <v>-3.7412000000000001</v>
      </c>
      <c r="G23" s="7"/>
      <c r="H23" s="15">
        <v>7.5</v>
      </c>
      <c r="I23" s="15">
        <v>3.8794</v>
      </c>
      <c r="J23" s="15">
        <v>10.14</v>
      </c>
      <c r="K23" s="18">
        <v>92.83</v>
      </c>
      <c r="L23" s="15">
        <v>4.8148</v>
      </c>
      <c r="M23" s="19">
        <v>6.1443476040682204E-2</v>
      </c>
      <c r="N23" s="7">
        <v>526</v>
      </c>
      <c r="P23" s="5"/>
      <c r="Q23" s="3">
        <f t="shared" si="0"/>
        <v>-1.9424999999999999</v>
      </c>
    </row>
    <row r="24" spans="1:17" ht="15" x14ac:dyDescent="0.25">
      <c r="A24" s="13" t="s">
        <v>8</v>
      </c>
      <c r="B24" s="7"/>
      <c r="C24" s="15">
        <v>0.98270000000000002</v>
      </c>
      <c r="D24" s="15">
        <v>-2.9509999999999996</v>
      </c>
      <c r="E24" s="15">
        <v>2.58E-2</v>
      </c>
      <c r="F24" s="15">
        <v>-1.9424999999999999</v>
      </c>
      <c r="G24" s="7"/>
      <c r="H24" s="15">
        <v>5.05</v>
      </c>
      <c r="I24" s="15">
        <v>3.8963999999999999</v>
      </c>
      <c r="J24" s="15">
        <v>6.98</v>
      </c>
      <c r="K24" s="18">
        <v>95.07</v>
      </c>
      <c r="L24" s="15">
        <v>4.7077</v>
      </c>
      <c r="M24" s="19">
        <v>1</v>
      </c>
      <c r="N24" s="7">
        <v>16136</v>
      </c>
    </row>
    <row r="34" spans="1:1" x14ac:dyDescent="0.2">
      <c r="A34" s="1" t="s">
        <v>25</v>
      </c>
    </row>
  </sheetData>
  <mergeCells count="2">
    <mergeCell ref="A1:N1"/>
    <mergeCell ref="A2:N2"/>
  </mergeCells>
  <pageMargins left="0.75" right="0.75" top="1" bottom="1" header="0.5" footer="0.5"/>
  <pageSetup scale="70" orientation="landscape" r:id="rId1"/>
  <headerFooter alignWithMargins="0">
    <oddFooter>&amp;L&amp;"Times New Roman,Regular"&amp;8Generated: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6" ma:contentTypeDescription="Create a new document." ma:contentTypeScope="" ma:versionID="06f3c6b6e6b17b86de24c6bcabcac6aa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d85b9b6f4c95f3a40f4e0ca451ec5a86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bb9fbf-0e89-45b0-a3cf-cdefa6d17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e4c1a1-25f6-4c82-a6c5-d390927796a4}" ma:internalName="TaxCatchAll" ma:showField="CatchAllData" ma:web="260f0ded-529c-47ef-9161-d699068475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B3A8-DCE1-489A-973E-AB4A79A63A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59E591-8F19-4F49-91DF-61311E7330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d1cc01-ac6f-41c2-9aa5-887b22cd2b02"/>
    <ds:schemaRef ds:uri="260f0ded-529c-47ef-9161-d699068475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RSector (2)</vt:lpstr>
      <vt:lpstr>RSector</vt:lpstr>
      <vt:lpstr>RLTV (2)</vt:lpstr>
      <vt:lpstr>RCoup</vt:lpstr>
      <vt:lpstr>RTerm</vt:lpstr>
      <vt:lpstr>RDur</vt:lpstr>
      <vt:lpstr>RVinYr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Michael Giliberto</dc:creator>
  <cp:lastModifiedBy>Julia P. Grant</cp:lastModifiedBy>
  <cp:lastPrinted>2022-08-10T21:16:28Z</cp:lastPrinted>
  <dcterms:created xsi:type="dcterms:W3CDTF">1999-12-17T17:19:59Z</dcterms:created>
  <dcterms:modified xsi:type="dcterms:W3CDTF">2022-08-10T21:16:28Z</dcterms:modified>
</cp:coreProperties>
</file>