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"/>
    </mc:Choice>
  </mc:AlternateContent>
  <xr:revisionPtr revIDLastSave="15" documentId="8_{9C2CB807-B2A7-4183-AB25-F29554784113}" xr6:coauthVersionLast="47" xr6:coauthVersionMax="47" xr10:uidLastSave="{47A67329-9010-4DA4-864A-C30A54FCC50F}"/>
  <workbookProtection workbookAlgorithmName="SHA-512" workbookHashValue="R1PzvA9AdEqLuaYGzB5b2+blRzHTxT0wGilLu1VK9KHaetW0tF1z6rUE9v4py6osMDSlQ60bhAcF2e+Wy2txLw==" workbookSaltValue="GOxEJZxnM2ciaOK3M469vw==" workbookSpinCount="100000" lockStructure="1"/>
  <bookViews>
    <workbookView xWindow="-120" yWindow="-120" windowWidth="29040" windowHeight="1584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F12" i="9"/>
  <c r="F10" i="9"/>
  <c r="F8" i="9"/>
  <c r="F6" i="9"/>
  <c r="D14" i="9" a="1"/>
  <c r="D14" i="9" s="1"/>
  <c r="D12" i="9" a="1"/>
  <c r="D12" i="9" s="1"/>
  <c r="D10" i="9" a="1"/>
  <c r="D10" i="9" s="1"/>
  <c r="D8" i="9" a="1"/>
  <c r="D8" i="9" s="1"/>
  <c r="D6" i="9" a="1"/>
  <c r="D6" i="9" s="1"/>
  <c r="B14" i="9" a="1"/>
  <c r="B14" i="9" s="1"/>
  <c r="B12" i="9" a="1"/>
  <c r="B12" i="9" s="1"/>
  <c r="B10" i="9" a="1"/>
  <c r="B10" i="9" s="1"/>
  <c r="B8" i="9" a="1"/>
  <c r="B8" i="9" s="1"/>
  <c r="B6" i="9" a="1"/>
  <c r="B6" i="9" s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A3" i="6"/>
  <c r="A3" i="8"/>
  <c r="A3" i="5"/>
  <c r="A3" i="3"/>
  <c r="J6" i="2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B6" i="2"/>
  <c r="B8" i="2" s="1"/>
  <c r="G6" i="2"/>
  <c r="G8" i="2" s="1"/>
  <c r="D6" i="2"/>
  <c r="D8" i="2" s="1"/>
  <c r="H6" i="2"/>
  <c r="H8" i="2" s="1"/>
  <c r="I6" i="2"/>
  <c r="I8" i="2" s="1"/>
  <c r="C6" i="2"/>
  <c r="C8" i="2" s="1"/>
  <c r="F6" i="2"/>
  <c r="F8" i="2" s="1"/>
  <c r="F25" i="7"/>
  <c r="C26" i="6"/>
  <c r="F24" i="3"/>
  <c r="G24" i="6"/>
  <c r="B25" i="8"/>
  <c r="F26" i="8"/>
  <c r="B25" i="7"/>
  <c r="B24" i="3"/>
  <c r="D25" i="3"/>
  <c r="K26" i="3"/>
  <c r="C24" i="5"/>
  <c r="C26" i="5"/>
  <c r="K26" i="5"/>
  <c r="C24" i="8"/>
  <c r="E25" i="8"/>
  <c r="D25" i="8"/>
  <c r="C25" i="3"/>
  <c r="B25" i="5"/>
  <c r="G25" i="3"/>
  <c r="J24" i="5"/>
  <c r="K24" i="5"/>
  <c r="G25" i="8"/>
  <c r="B25" i="6"/>
  <c r="H26" i="5"/>
  <c r="E24" i="6"/>
  <c r="K26" i="6"/>
  <c r="H26" i="7"/>
  <c r="D24" i="7"/>
  <c r="D25" i="6"/>
  <c r="B24" i="7"/>
  <c r="F25" i="6"/>
  <c r="E26" i="5"/>
  <c r="B24" i="8"/>
  <c r="I26" i="8"/>
  <c r="K24" i="6"/>
  <c r="D24" i="5"/>
  <c r="C26" i="3"/>
  <c r="E25" i="5"/>
  <c r="E25" i="6"/>
  <c r="F26" i="3"/>
  <c r="D26" i="6"/>
  <c r="H26" i="3"/>
  <c r="E24" i="8"/>
  <c r="J26" i="5"/>
  <c r="K26" i="8"/>
  <c r="K25" i="8"/>
  <c r="F25" i="3"/>
  <c r="C25" i="6"/>
  <c r="E26" i="3"/>
  <c r="G26" i="8"/>
  <c r="K25" i="7"/>
  <c r="E25" i="3"/>
  <c r="E26" i="8"/>
  <c r="C25" i="5"/>
  <c r="J24" i="7"/>
  <c r="G25" i="6"/>
  <c r="K24" i="8"/>
  <c r="J24" i="3"/>
  <c r="C26" i="8"/>
  <c r="F24" i="8"/>
  <c r="G24" i="7"/>
  <c r="J26" i="3"/>
  <c r="K26" i="7"/>
  <c r="D26" i="3"/>
  <c r="H26" i="6"/>
  <c r="E25" i="7"/>
  <c r="B26" i="3"/>
  <c r="J25" i="5"/>
  <c r="E26" i="6"/>
  <c r="D25" i="7"/>
  <c r="G24" i="3"/>
  <c r="G24" i="8"/>
  <c r="F26" i="5"/>
  <c r="D24" i="6"/>
  <c r="C25" i="7"/>
  <c r="D24" i="8"/>
  <c r="D24" i="3"/>
  <c r="H24" i="8"/>
  <c r="F24" i="6"/>
  <c r="E24" i="3"/>
  <c r="F25" i="8"/>
  <c r="D25" i="5"/>
  <c r="J26" i="7"/>
  <c r="I26" i="7"/>
  <c r="F25" i="5"/>
  <c r="H25" i="3"/>
  <c r="F26" i="7"/>
  <c r="C24" i="3"/>
  <c r="C25" i="8"/>
  <c r="E24" i="5"/>
  <c r="F24" i="5"/>
  <c r="J26" i="8"/>
  <c r="J25" i="8"/>
  <c r="G25" i="5"/>
  <c r="C24" i="6"/>
  <c r="J25" i="6"/>
  <c r="B26" i="5"/>
  <c r="E26" i="7"/>
  <c r="G26" i="5"/>
  <c r="G26" i="6"/>
  <c r="F26" i="6"/>
  <c r="J24" i="6"/>
  <c r="B26" i="8"/>
  <c r="D26" i="8"/>
  <c r="K25" i="3"/>
  <c r="J24" i="8"/>
  <c r="G25" i="7"/>
  <c r="B26" i="6"/>
  <c r="C26" i="7"/>
  <c r="E24" i="7"/>
  <c r="F24" i="7"/>
  <c r="B26" i="7"/>
  <c r="J26" i="6"/>
  <c r="J25" i="7"/>
  <c r="K25" i="5"/>
  <c r="B24" i="6"/>
  <c r="H24" i="3"/>
  <c r="K24" i="3"/>
  <c r="J25" i="3"/>
  <c r="D26" i="7"/>
  <c r="C24" i="7"/>
  <c r="G24" i="5"/>
  <c r="H24" i="6"/>
  <c r="B25" i="3"/>
  <c r="I24" i="7"/>
  <c r="B24" i="5"/>
  <c r="G26" i="3"/>
  <c r="G26" i="7"/>
  <c r="I25" i="6"/>
  <c r="K24" i="7"/>
  <c r="K25" i="6"/>
  <c r="D26" i="5"/>
  <c r="I24" i="8"/>
  <c r="H24" i="5"/>
  <c r="I26" i="5" l="1"/>
  <c r="H24" i="7"/>
  <c r="H25" i="5"/>
  <c r="I24" i="3"/>
  <c r="I26" i="3"/>
  <c r="H25" i="6"/>
  <c r="H25" i="7"/>
  <c r="H25" i="8"/>
  <c r="I26" i="6"/>
  <c r="I25" i="5"/>
  <c r="I25" i="3"/>
  <c r="I24" i="5"/>
  <c r="H26" i="8"/>
  <c r="I24" i="6"/>
  <c r="I25" i="7"/>
  <c r="I25" i="8"/>
  <c r="B9" i="6" a="1"/>
  <c r="G21" i="7"/>
  <c r="I19" i="8" a="1"/>
  <c r="J17" i="5"/>
  <c r="F17" i="6"/>
  <c r="K13" i="6"/>
  <c r="C19" i="5" a="1"/>
  <c r="K19" i="5" a="1"/>
  <c r="K21" i="8"/>
  <c r="J21" i="6"/>
  <c r="F19" i="5" a="1"/>
  <c r="K17" i="3"/>
  <c r="B13" i="3"/>
  <c r="H13" i="8"/>
  <c r="I11" i="8"/>
  <c r="K17" i="6"/>
  <c r="F9" i="6" a="1"/>
  <c r="B19" i="5" a="1"/>
  <c r="K19" i="8" a="1"/>
  <c r="H7" i="6"/>
  <c r="H19" i="3" a="1"/>
  <c r="J19" i="6" a="1"/>
  <c r="K13" i="5"/>
  <c r="E21" i="6"/>
  <c r="I9" i="5" a="1"/>
  <c r="B21" i="7"/>
  <c r="E13" i="5"/>
  <c r="C7" i="3" a="1"/>
  <c r="E21" i="5"/>
  <c r="E19" i="3" a="1"/>
  <c r="J11" i="3"/>
  <c r="B11" i="8"/>
  <c r="B9" i="7" a="1"/>
  <c r="E11" i="5"/>
  <c r="F9" i="3" a="1"/>
  <c r="B13" i="8"/>
  <c r="H21" i="6"/>
  <c r="D19" i="7" a="1"/>
  <c r="E17" i="7"/>
  <c r="F17" i="8"/>
  <c r="K13" i="3"/>
  <c r="J19" i="3" a="1"/>
  <c r="C19" i="6" a="1"/>
  <c r="E7" i="5"/>
  <c r="B19" i="6" a="1"/>
  <c r="E7" i="8"/>
  <c r="C7" i="5"/>
  <c r="H17" i="8"/>
  <c r="G21" i="6"/>
  <c r="E21" i="8"/>
  <c r="J13" i="7"/>
  <c r="F7" i="8"/>
  <c r="H13" i="5"/>
  <c r="D13" i="7"/>
  <c r="F9" i="5" a="1"/>
  <c r="F17" i="3"/>
  <c r="F13" i="7"/>
  <c r="F11" i="8"/>
  <c r="C13" i="3"/>
  <c r="C21" i="7"/>
  <c r="E17" i="6"/>
  <c r="K7" i="7"/>
  <c r="D17" i="7"/>
  <c r="K7" i="5"/>
  <c r="G17" i="7"/>
  <c r="E13" i="8"/>
  <c r="I17" i="6"/>
  <c r="I9" i="7" a="1"/>
  <c r="D19" i="6" a="1"/>
  <c r="E17" i="5"/>
  <c r="B19" i="3" a="1"/>
  <c r="E19" i="5" a="1"/>
  <c r="J21" i="8"/>
  <c r="K19" i="6" a="1"/>
  <c r="E13" i="7"/>
  <c r="C9" i="6" a="1"/>
  <c r="D11" i="6"/>
  <c r="B7" i="5"/>
  <c r="E9" i="7" a="1"/>
  <c r="H9" i="6" a="1"/>
  <c r="H9" i="5" a="1"/>
  <c r="K9" i="5" a="1"/>
  <c r="H7" i="8"/>
  <c r="H11" i="8"/>
  <c r="I7" i="3"/>
  <c r="B13" i="7"/>
  <c r="C21" i="3"/>
  <c r="C19" i="7" a="1"/>
  <c r="G13" i="5"/>
  <c r="H11" i="5"/>
  <c r="G7" i="5"/>
  <c r="I21" i="3"/>
  <c r="B9" i="8" a="1"/>
  <c r="I13" i="5"/>
  <c r="K21" i="6"/>
  <c r="H21" i="3"/>
  <c r="I21" i="7"/>
  <c r="G13" i="6"/>
  <c r="G19" i="7" a="1"/>
  <c r="G9" i="3" a="1"/>
  <c r="G11" i="3"/>
  <c r="F21" i="7"/>
  <c r="K13" i="8"/>
  <c r="D21" i="6"/>
  <c r="G7" i="6"/>
  <c r="K11" i="6"/>
  <c r="I13" i="8"/>
  <c r="I21" i="6"/>
  <c r="H9" i="3" a="1"/>
  <c r="D7" i="3"/>
  <c r="H7" i="7"/>
  <c r="F7" i="5"/>
  <c r="H19" i="5" a="1"/>
  <c r="D9" i="7" a="1"/>
  <c r="D13" i="6"/>
  <c r="F9" i="8" a="1"/>
  <c r="J7" i="7"/>
  <c r="E7" i="6"/>
  <c r="J11" i="8"/>
  <c r="I21" i="5"/>
  <c r="D9" i="6" a="1"/>
  <c r="I21" i="8"/>
  <c r="J9" i="5" a="1"/>
  <c r="E17" i="8"/>
  <c r="B7" i="7"/>
  <c r="J17" i="8"/>
  <c r="B17" i="6"/>
  <c r="H19" i="6" a="1"/>
  <c r="C13" i="7"/>
  <c r="G17" i="3"/>
  <c r="F13" i="3"/>
  <c r="G9" i="6" a="1"/>
  <c r="B7" i="6"/>
  <c r="G13" i="7"/>
  <c r="C11" i="7"/>
  <c r="J13" i="5"/>
  <c r="J7" i="3"/>
  <c r="C7" i="7"/>
  <c r="J7" i="5"/>
  <c r="C17" i="7"/>
  <c r="I13" i="6"/>
  <c r="H19" i="8" a="1"/>
  <c r="E9" i="5" a="1"/>
  <c r="D19" i="3" a="1"/>
  <c r="G17" i="5"/>
  <c r="F17" i="5"/>
  <c r="F19" i="8" a="1"/>
  <c r="G9" i="7" a="1"/>
  <c r="G17" i="8"/>
  <c r="F7" i="3"/>
  <c r="J17" i="7"/>
  <c r="K21" i="3"/>
  <c r="J11" i="6"/>
  <c r="H7" i="5"/>
  <c r="I19" i="3" a="1"/>
  <c r="J17" i="6"/>
  <c r="G9" i="8" a="1"/>
  <c r="C9" i="5" a="1"/>
  <c r="I17" i="8"/>
  <c r="E13" i="3"/>
  <c r="K9" i="6" a="1"/>
  <c r="C11" i="6"/>
  <c r="G7" i="8"/>
  <c r="C17" i="3"/>
  <c r="F11" i="7"/>
  <c r="J19" i="7" a="1"/>
  <c r="C11" i="3" a="1"/>
  <c r="C13" i="8"/>
  <c r="K19" i="3" a="1"/>
  <c r="H17" i="3"/>
  <c r="K19" i="7" a="1"/>
  <c r="B7" i="8"/>
  <c r="I11" i="6"/>
  <c r="I11" i="3"/>
  <c r="I13" i="3"/>
  <c r="F19" i="6" a="1"/>
  <c r="I17" i="3"/>
  <c r="K17" i="5"/>
  <c r="F21" i="5"/>
  <c r="C7" i="8"/>
  <c r="E11" i="3"/>
  <c r="E21" i="7"/>
  <c r="F17" i="7"/>
  <c r="E11" i="7"/>
  <c r="J9" i="7" a="1"/>
  <c r="H17" i="7"/>
  <c r="G7" i="3"/>
  <c r="D19" i="5" a="1"/>
  <c r="D11" i="5"/>
  <c r="F21" i="3"/>
  <c r="D17" i="5"/>
  <c r="D9" i="8" a="1"/>
  <c r="F13" i="5"/>
  <c r="J11" i="5"/>
  <c r="G13" i="3"/>
  <c r="C11" i="5"/>
  <c r="C13" i="5"/>
  <c r="J9" i="6" a="1"/>
  <c r="I17" i="7"/>
  <c r="B11" i="3" a="1"/>
  <c r="B11" i="5"/>
  <c r="G19" i="3" a="1"/>
  <c r="J13" i="3"/>
  <c r="E11" i="8"/>
  <c r="I11" i="7"/>
  <c r="G11" i="7"/>
  <c r="F11" i="6"/>
  <c r="K11" i="8"/>
  <c r="B17" i="3"/>
  <c r="G19" i="5" a="1"/>
  <c r="F21" i="6"/>
  <c r="E17" i="3"/>
  <c r="B17" i="7"/>
  <c r="E7" i="3"/>
  <c r="C17" i="8"/>
  <c r="K21" i="5"/>
  <c r="I7" i="6"/>
  <c r="D21" i="7"/>
  <c r="F13" i="8"/>
  <c r="D7" i="5"/>
  <c r="F11" i="5"/>
  <c r="D21" i="8"/>
  <c r="H11" i="3"/>
  <c r="D9" i="3" a="1"/>
  <c r="B19" i="8" a="1"/>
  <c r="B9" i="3" a="1"/>
  <c r="I7" i="7"/>
  <c r="K9" i="3" a="1"/>
  <c r="I19" i="7" a="1"/>
  <c r="C13" i="6"/>
  <c r="B11" i="6"/>
  <c r="G21" i="8"/>
  <c r="H21" i="7"/>
  <c r="G11" i="6"/>
  <c r="D13" i="8"/>
  <c r="H17" i="5"/>
  <c r="D11" i="3" a="1"/>
  <c r="H21" i="5"/>
  <c r="D7" i="7"/>
  <c r="E19" i="6" a="1"/>
  <c r="C21" i="6"/>
  <c r="B13" i="5"/>
  <c r="E9" i="3" a="1"/>
  <c r="J21" i="7"/>
  <c r="K11" i="7"/>
  <c r="G21" i="3"/>
  <c r="K7" i="3"/>
  <c r="B13" i="6"/>
  <c r="I9" i="6" a="1"/>
  <c r="E21" i="3"/>
  <c r="J17" i="3"/>
  <c r="I19" i="5" a="1"/>
  <c r="B11" i="7"/>
  <c r="D21" i="3"/>
  <c r="B19" i="7" a="1"/>
  <c r="H7" i="3"/>
  <c r="D13" i="5"/>
  <c r="H13" i="7"/>
  <c r="D17" i="6"/>
  <c r="J19" i="5" a="1"/>
  <c r="G11" i="8"/>
  <c r="K7" i="8"/>
  <c r="J13" i="8"/>
  <c r="C21" i="5"/>
  <c r="I7" i="5"/>
  <c r="G19" i="6" a="1"/>
  <c r="K11" i="3"/>
  <c r="E7" i="7"/>
  <c r="K11" i="5"/>
  <c r="C17" i="5"/>
  <c r="G19" i="8" a="1"/>
  <c r="B21" i="5"/>
  <c r="D13" i="3"/>
  <c r="H13" i="3"/>
  <c r="F19" i="3" a="1"/>
  <c r="K7" i="6"/>
  <c r="C17" i="6"/>
  <c r="D17" i="3"/>
  <c r="E19" i="7" a="1"/>
  <c r="B9" i="5" a="1"/>
  <c r="H13" i="6"/>
  <c r="G17" i="6"/>
  <c r="B21" i="8"/>
  <c r="G9" i="5" a="1"/>
  <c r="K9" i="8" a="1"/>
  <c r="I9" i="3" a="1"/>
  <c r="G21" i="5"/>
  <c r="J9" i="8" a="1"/>
  <c r="B17" i="5"/>
  <c r="C7" i="6"/>
  <c r="H9" i="7" a="1"/>
  <c r="D11" i="8"/>
  <c r="D21" i="5"/>
  <c r="H9" i="8" a="1"/>
  <c r="C9" i="3" a="1"/>
  <c r="H19" i="7" a="1"/>
  <c r="B7" i="3" a="1"/>
  <c r="F9" i="7" a="1"/>
  <c r="G7" i="7"/>
  <c r="I13" i="7"/>
  <c r="F7" i="7"/>
  <c r="E19" i="8" a="1"/>
  <c r="E11" i="6"/>
  <c r="I19" i="6" a="1"/>
  <c r="H17" i="6"/>
  <c r="E9" i="8" a="1"/>
  <c r="E9" i="6" a="1"/>
  <c r="J13" i="6"/>
  <c r="F19" i="7" a="1"/>
  <c r="I9" i="8" a="1"/>
  <c r="J7" i="6"/>
  <c r="B21" i="6"/>
  <c r="F7" i="6"/>
  <c r="F21" i="8"/>
  <c r="K17" i="7"/>
  <c r="J19" i="8" a="1"/>
  <c r="G13" i="8"/>
  <c r="K13" i="7"/>
  <c r="B21" i="3"/>
  <c r="D7" i="8"/>
  <c r="D9" i="5" a="1"/>
  <c r="J21" i="3"/>
  <c r="F11" i="3"/>
  <c r="J21" i="5"/>
  <c r="D7" i="6"/>
  <c r="G11" i="5"/>
  <c r="K21" i="7"/>
  <c r="I11" i="5"/>
  <c r="B17" i="8"/>
  <c r="C9" i="7" a="1"/>
  <c r="J9" i="3" a="1"/>
  <c r="K9" i="7" a="1"/>
  <c r="J11" i="7"/>
  <c r="J7" i="8"/>
  <c r="D11" i="7"/>
  <c r="F13" i="6"/>
  <c r="H11" i="6"/>
  <c r="C9" i="8" a="1"/>
  <c r="C11" i="8"/>
  <c r="H21" i="8"/>
  <c r="I7" i="8"/>
  <c r="K17" i="8"/>
  <c r="I17" i="5"/>
  <c r="C19" i="8" a="1"/>
  <c r="C21" i="8"/>
  <c r="E13" i="6"/>
  <c r="C19" i="3" a="1"/>
  <c r="D19" i="8" a="1"/>
  <c r="D17" i="8"/>
  <c r="H11" i="7"/>
  <c r="D19" i="8" l="1"/>
  <c r="C19" i="3"/>
  <c r="C19" i="8"/>
  <c r="C9" i="8"/>
  <c r="K9" i="7"/>
  <c r="J9" i="3"/>
  <c r="C9" i="7"/>
  <c r="D9" i="5"/>
  <c r="J19" i="8"/>
  <c r="I9" i="8"/>
  <c r="F19" i="7"/>
  <c r="E9" i="6"/>
  <c r="E9" i="8"/>
  <c r="I19" i="6"/>
  <c r="E19" i="8"/>
  <c r="F9" i="7"/>
  <c r="B7" i="3"/>
  <c r="H19" i="7"/>
  <c r="C9" i="3"/>
  <c r="H9" i="8"/>
  <c r="H9" i="7"/>
  <c r="J9" i="8"/>
  <c r="I9" i="3"/>
  <c r="K9" i="8"/>
  <c r="G9" i="5"/>
  <c r="B9" i="5"/>
  <c r="E19" i="7"/>
  <c r="F19" i="3"/>
  <c r="G19" i="8"/>
  <c r="G19" i="6"/>
  <c r="J19" i="5"/>
  <c r="B19" i="7"/>
  <c r="I19" i="5"/>
  <c r="I9" i="6"/>
  <c r="E9" i="3"/>
  <c r="E19" i="6"/>
  <c r="D11" i="3"/>
  <c r="I19" i="7"/>
  <c r="K9" i="3"/>
  <c r="B9" i="3"/>
  <c r="B19" i="8"/>
  <c r="D9" i="3"/>
  <c r="G19" i="5"/>
  <c r="G19" i="3"/>
  <c r="B11" i="3"/>
  <c r="J9" i="6"/>
  <c r="D9" i="8"/>
  <c r="D19" i="5"/>
  <c r="J9" i="7"/>
  <c r="F19" i="6"/>
  <c r="K19" i="7"/>
  <c r="K19" i="3"/>
  <c r="C11" i="3"/>
  <c r="J19" i="7"/>
  <c r="K9" i="6"/>
  <c r="C9" i="5"/>
  <c r="G9" i="8"/>
  <c r="I19" i="3"/>
  <c r="G9" i="7"/>
  <c r="F19" i="8"/>
  <c r="D19" i="3"/>
  <c r="E9" i="5"/>
  <c r="H19" i="8"/>
  <c r="G9" i="6"/>
  <c r="H19" i="6"/>
  <c r="J9" i="5"/>
  <c r="D9" i="6"/>
  <c r="F9" i="8"/>
  <c r="D9" i="7"/>
  <c r="H19" i="5"/>
  <c r="H9" i="3"/>
  <c r="G9" i="3"/>
  <c r="G19" i="7"/>
  <c r="B9" i="8"/>
  <c r="C19" i="7"/>
  <c r="K9" i="5"/>
  <c r="H9" i="5"/>
  <c r="H9" i="6"/>
  <c r="E9" i="7"/>
  <c r="C9" i="6"/>
  <c r="K19" i="6"/>
  <c r="E19" i="5"/>
  <c r="B19" i="3"/>
  <c r="D19" i="6"/>
  <c r="I9" i="7"/>
  <c r="F9" i="5"/>
  <c r="B19" i="6"/>
  <c r="C19" i="6"/>
  <c r="J19" i="3"/>
  <c r="D19" i="7"/>
  <c r="F9" i="3"/>
  <c r="B9" i="7"/>
  <c r="E19" i="3"/>
  <c r="C7" i="3"/>
  <c r="I9" i="5"/>
  <c r="J19" i="6"/>
  <c r="H19" i="3"/>
  <c r="K19" i="8"/>
  <c r="B19" i="5"/>
  <c r="F9" i="6"/>
  <c r="F19" i="5"/>
  <c r="K19" i="5"/>
  <c r="C19" i="5"/>
  <c r="I19" i="8"/>
  <c r="B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<sst xmlns="http://schemas.openxmlformats.org/spreadsheetml/2006/main" count="120" uniqueCount="55">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</sst>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80"/>
  <sheetViews>
    <sheetView workbookViewId="0">
      <pane ySplit="765" topLeftCell="A148" activePane="bottomLeft"/>
      <selection pane="bottomLeft" activeCell="A180" sqref="A180:P180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  <row r="177" spans="1:16" x14ac:dyDescent="0.2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40">
        <v>0.59</v>
      </c>
      <c r="M177" s="40">
        <v>0.84000000000000008</v>
      </c>
      <c r="N177" s="40">
        <v>0.45999999999999996</v>
      </c>
      <c r="O177" s="40">
        <v>1.17</v>
      </c>
      <c r="P177" s="40">
        <v>1.54</v>
      </c>
    </row>
    <row r="178" spans="1:16" x14ac:dyDescent="0.2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40">
        <v>0.63</v>
      </c>
      <c r="M178" s="40">
        <v>0.87</v>
      </c>
      <c r="N178" s="40">
        <v>0.45999999999999996</v>
      </c>
      <c r="O178" s="40">
        <v>1.1300000000000001</v>
      </c>
      <c r="P178" s="40">
        <v>1.35</v>
      </c>
    </row>
    <row r="179" spans="1:16" x14ac:dyDescent="0.2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40">
        <v>0.51</v>
      </c>
      <c r="M179" s="40">
        <v>0.77</v>
      </c>
      <c r="N179" s="40">
        <v>0.44</v>
      </c>
      <c r="O179" s="40">
        <v>1.1499999999999999</v>
      </c>
      <c r="P179" s="40">
        <v>1.4900000000000002</v>
      </c>
    </row>
    <row r="180" spans="1:16" x14ac:dyDescent="0.2">
      <c r="A180" s="38">
        <v>44742</v>
      </c>
      <c r="B180" s="39">
        <v>-2.1909999999999999E-2</v>
      </c>
      <c r="C180" s="39">
        <v>-1.9332000000000002E-2</v>
      </c>
      <c r="D180" s="39">
        <v>-2.1398999999999998E-2</v>
      </c>
      <c r="E180" s="39">
        <v>-1.4635E-2</v>
      </c>
      <c r="F180" s="39">
        <v>-1.5234000000000001E-2</v>
      </c>
      <c r="G180" s="39">
        <v>-2.1983000000000003E-2</v>
      </c>
      <c r="H180" s="39">
        <v>-1.9424999999999998E-2</v>
      </c>
      <c r="I180" s="39">
        <v>-2.145E-2</v>
      </c>
      <c r="J180" s="39">
        <v>-1.4729000000000001E-2</v>
      </c>
      <c r="K180" s="39">
        <v>-1.5418000000000001E-2</v>
      </c>
      <c r="L180" s="40">
        <v>0.69</v>
      </c>
      <c r="M180" s="40">
        <v>0.91</v>
      </c>
      <c r="N180" s="40">
        <v>0.48</v>
      </c>
      <c r="O180" s="40">
        <v>0.91999999999999993</v>
      </c>
      <c r="P180" s="40">
        <v>1.7999999999999998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6"/>
  <sheetViews>
    <sheetView topLeftCell="A16" workbookViewId="0">
      <selection activeCell="B12" sqref="B12:B13"/>
    </sheetView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44742</v>
      </c>
      <c r="E2" s="2">
        <f>ChangeEndDate!B6</f>
        <v>44742</v>
      </c>
      <c r="F2" s="2"/>
    </row>
    <row r="3" spans="1:12" x14ac:dyDescent="0.2">
      <c r="A3" t="s">
        <v>29</v>
      </c>
      <c r="B3" s="9">
        <v>44742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44377</v>
      </c>
      <c r="C6" s="2">
        <f t="shared" ref="C6:J6" si="0">DATE(YEAR($D$2)-C5,MONTH($D$2),DAY($D$2))</f>
        <v>44012</v>
      </c>
      <c r="D6" s="2">
        <f t="shared" si="0"/>
        <v>43646</v>
      </c>
      <c r="E6" s="2">
        <f t="shared" si="0"/>
        <v>42916</v>
      </c>
      <c r="F6" s="2">
        <f t="shared" si="0"/>
        <v>41090</v>
      </c>
      <c r="G6" s="2">
        <f t="shared" si="0"/>
        <v>39263</v>
      </c>
      <c r="H6" s="2">
        <f t="shared" si="0"/>
        <v>37437</v>
      </c>
      <c r="I6" s="2">
        <f t="shared" si="0"/>
        <v>35611</v>
      </c>
      <c r="J6" s="2">
        <f t="shared" si="0"/>
        <v>33785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Warehouse'!$A$3:$A$180,0)+$B$7+1</f>
        <v>177</v>
      </c>
      <c r="C8" s="17">
        <f>MATCH(C6,'Data Warehouse'!$A$3:$A$180,0)+$B$7+1</f>
        <v>173</v>
      </c>
      <c r="D8" s="17">
        <f>MATCH(D6,'Data Warehouse'!$A$3:$A$180,0)+$B$7+1</f>
        <v>169</v>
      </c>
      <c r="E8" s="17">
        <f>MATCH(E6,'Data Warehouse'!$A$3:$A$180,0)+$B$7+1</f>
        <v>161</v>
      </c>
      <c r="F8" s="17">
        <f>MATCH(F6,'Data Warehouse'!$A$3:$A$180,0)+$B$7+1</f>
        <v>141</v>
      </c>
      <c r="G8" s="17">
        <f>MATCH(G6,'Data Warehouse'!$A$3:$A$180,0)+$B$7+1</f>
        <v>121</v>
      </c>
      <c r="H8" s="17">
        <f>MATCH(H6,'Data Warehouse'!$A$3:$A$180,0)+$B$7+1</f>
        <v>101</v>
      </c>
      <c r="I8" s="17">
        <f>MATCH(I6,'Data Warehouse'!$A$3:$A$180,0)+$B$7+1</f>
        <v>81</v>
      </c>
      <c r="J8" s="17">
        <f>MATCH(J6,'Data Warehouse'!$A$3:$A$180,0)+$B$7+1</f>
        <v>61</v>
      </c>
      <c r="K8" s="17">
        <f>MATCH(K6,'Data Warehouse'!$A$3:$A$180,0)+$B$7+1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Warehouse'!$A$3:$A$180,0)+$B$7</f>
        <v>180</v>
      </c>
      <c r="C9">
        <f t="shared" ref="C9:I9" si="1">B9</f>
        <v>180</v>
      </c>
      <c r="D9">
        <f t="shared" si="1"/>
        <v>180</v>
      </c>
      <c r="E9">
        <f t="shared" si="1"/>
        <v>180</v>
      </c>
      <c r="F9">
        <f t="shared" si="1"/>
        <v>180</v>
      </c>
      <c r="G9">
        <f t="shared" si="1"/>
        <v>180</v>
      </c>
      <c r="H9">
        <f t="shared" si="1"/>
        <v>180</v>
      </c>
      <c r="I9">
        <f t="shared" si="1"/>
        <v>180</v>
      </c>
      <c r="J9">
        <f t="shared" ref="J9" si="2">I9</f>
        <v>180</v>
      </c>
      <c r="K9">
        <f t="shared" ref="K9" si="3">J9</f>
        <v>180</v>
      </c>
      <c r="L9" s="18" t="s">
        <v>50</v>
      </c>
    </row>
    <row r="11" spans="1:12" x14ac:dyDescent="0.2">
      <c r="A11" t="s">
        <v>34</v>
      </c>
      <c r="B11" s="2">
        <f>DATE(YEAR(B3),3,31)</f>
        <v>44651</v>
      </c>
    </row>
    <row r="12" spans="1:12" x14ac:dyDescent="0.2">
      <c r="A12" t="s">
        <v>22</v>
      </c>
      <c r="B12" s="17">
        <f>MATCH(B11,'Data Warehouse'!$A$3:$A$180,0)+B7</f>
        <v>179</v>
      </c>
    </row>
    <row r="13" spans="1:12" x14ac:dyDescent="0.2">
      <c r="A13" t="s">
        <v>23</v>
      </c>
      <c r="B13" s="17">
        <f>MATCH(B3,'Data Warehouse'!$A$3:$A$180,0)+B7</f>
        <v>180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178</v>
      </c>
      <c r="B182" s="13">
        <v>44377</v>
      </c>
    </row>
    <row r="183" spans="1:2" x14ac:dyDescent="0.2">
      <c r="A183">
        <v>178</v>
      </c>
      <c r="B183" s="13">
        <v>44469</v>
      </c>
    </row>
    <row r="184" spans="1:2" x14ac:dyDescent="0.2">
      <c r="A184">
        <v>179</v>
      </c>
      <c r="B184" s="13">
        <v>44561</v>
      </c>
    </row>
    <row r="185" spans="1:2" x14ac:dyDescent="0.2">
      <c r="A185">
        <v>180</v>
      </c>
      <c r="B185" s="13">
        <v>44651</v>
      </c>
    </row>
    <row r="186" spans="1:2" x14ac:dyDescent="0.2">
      <c r="A186">
        <v>181</v>
      </c>
      <c r="B186" s="13">
        <v>44742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44776</v>
      </c>
    </row>
    <row r="2" spans="1:2" x14ac:dyDescent="0.2">
      <c r="A2" s="7" t="s">
        <v>37</v>
      </c>
      <c r="B2" s="8">
        <f>'Template Design'!B3</f>
        <v>44742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44742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Design'!$B$16:$B$186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activeCell="J8" sqref="J8"/>
    </sheetView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06/30/2022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-5.6522000000000003E-2</v>
      </c>
      <c r="C7" s="32">
        <f t="array" aca="1" ref="C7" ca="1">AVERAGE(INDIRECT(C24))*4</f>
        <v>-7.592500000000002E-3</v>
      </c>
      <c r="D7" s="32">
        <f t="shared" ref="D7:I7" ca="1" si="1">AVERAGE(INDIRECT(D24))*4</f>
        <v>1.3544000000000002E-2</v>
      </c>
      <c r="E7" s="32">
        <f t="shared" ca="1" si="1"/>
        <v>2.8150599999999998E-2</v>
      </c>
      <c r="F7" s="32">
        <f t="shared" ca="1" si="1"/>
        <v>3.7029699999999999E-2</v>
      </c>
      <c r="G7" s="32">
        <f t="shared" ca="1" si="1"/>
        <v>4.5945133333333318E-2</v>
      </c>
      <c r="H7" s="32">
        <f t="shared" ca="1" si="1"/>
        <v>4.9417299999999983E-2</v>
      </c>
      <c r="I7" s="32">
        <f t="shared" ca="1" si="1"/>
        <v>5.6851833541442943E-2</v>
      </c>
      <c r="J7" s="32">
        <f t="shared" ref="J7:K7" ca="1" si="2">AVERAGE(INDIRECT(J24))*4</f>
        <v>6.0081879208539656E-2</v>
      </c>
      <c r="K7" s="32">
        <f t="shared" ca="1" si="2"/>
        <v>7.504308194929242E-2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-5.6092416665336375E-2</v>
      </c>
      <c r="C9" s="32">
        <f t="array" aca="1" ref="C9" ca="1">GEOMEAN(1+INDIRECT(C24))^4-1</f>
        <v>-8.4529278222984505E-3</v>
      </c>
      <c r="D9" s="32">
        <f t="array" aca="1" ref="D9" ca="1">GEOMEAN(1+INDIRECT(D24))^4-1</f>
        <v>1.2627019096656422E-2</v>
      </c>
      <c r="E9" s="32">
        <f t="array" aca="1" ref="E9" ca="1">GEOMEAN(1+INDIRECT(E24))^4-1</f>
        <v>2.7687908936324002E-2</v>
      </c>
      <c r="F9" s="32">
        <f t="array" aca="1" ref="F9" ca="1">GEOMEAN(1+INDIRECT(F24))^4-1</f>
        <v>3.697947896360998E-2</v>
      </c>
      <c r="G9" s="32">
        <f t="array" aca="1" ref="G9" ca="1">GEOMEAN(1+INDIRECT(G24))^4-1</f>
        <v>4.5891884075790701E-2</v>
      </c>
      <c r="H9" s="32">
        <f t="array" aca="1" ref="H9" ca="1">GEOMEAN(1+INDIRECT(H24))^4-1</f>
        <v>4.9463969680114239E-2</v>
      </c>
      <c r="I9" s="32">
        <f t="array" aca="1" ref="I9" ca="1">GEOMEAN(1+INDIRECT(I24))^4-1</f>
        <v>5.7171425880048199E-2</v>
      </c>
      <c r="J9" s="32">
        <f t="array" aca="1" ref="J9" ca="1">GEOMEAN(1+INDIRECT(J24))^4-1</f>
        <v>6.0571564976466874E-2</v>
      </c>
      <c r="K9" s="32">
        <f t="array" aca="1" ref="K9" ca="1">GEOMEAN(1+INDIRECT(K24))^4-1</f>
        <v>7.5122994475579796E-2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3.9336761496086586E-2</v>
      </c>
      <c r="C11" s="32">
        <f t="array" aca="1" ref="C11" ca="1">STDEVP(INDIRECT(C24))*2</f>
        <v>4.1866136762752547E-2</v>
      </c>
      <c r="D11" s="32">
        <f t="array" aca="1" ref="D11" ca="1">STDEVP(INDIRECT(D24))*2</f>
        <v>4.4142244785088436E-2</v>
      </c>
      <c r="E11" s="32">
        <f t="shared" ref="E11:I11" ca="1" si="3">STDEVP(INDIRECT(E24))*2</f>
        <v>3.8600943425128882E-2</v>
      </c>
      <c r="F11" s="32">
        <f t="shared" ca="1" si="3"/>
        <v>3.3217529257569718E-2</v>
      </c>
      <c r="G11" s="32">
        <f t="shared" ca="1" si="3"/>
        <v>4.0349051283504654E-2</v>
      </c>
      <c r="H11" s="32">
        <f t="shared" ca="1" si="3"/>
        <v>4.1157061653834079E-2</v>
      </c>
      <c r="I11" s="32">
        <f t="shared" ca="1" si="3"/>
        <v>4.1788739348120101E-2</v>
      </c>
      <c r="J11" s="32">
        <f t="shared" ref="J11:K11" ca="1" si="4">STDEVP(INDIRECT(J24))*2</f>
        <v>4.1163990221560934E-2</v>
      </c>
      <c r="K11" s="32">
        <f t="shared" ca="1" si="4"/>
        <v>6.282117246387886E-2</v>
      </c>
    </row>
    <row r="13" spans="1:11" x14ac:dyDescent="0.2">
      <c r="A13" s="18" t="s">
        <v>46</v>
      </c>
      <c r="B13" s="33">
        <f t="shared" ref="B13:I13" ca="1" si="5">AVERAGE(INDIRECT(B25))*4</f>
        <v>3.39</v>
      </c>
      <c r="C13" s="33">
        <f t="shared" ca="1" si="5"/>
        <v>4.3449999999999998</v>
      </c>
      <c r="D13" s="33">
        <f t="shared" ca="1" si="5"/>
        <v>3.7366666666666664</v>
      </c>
      <c r="E13" s="33">
        <f t="shared" ca="1" si="5"/>
        <v>2.9239999999999999</v>
      </c>
      <c r="F13" s="33">
        <f t="shared" ca="1" si="5"/>
        <v>10.622579999999997</v>
      </c>
      <c r="G13" s="33">
        <f t="shared" ca="1" si="5"/>
        <v>29.516306666666662</v>
      </c>
      <c r="H13" s="33">
        <f t="shared" ca="1" si="5"/>
        <v>24.708229999999993</v>
      </c>
      <c r="I13" s="33">
        <f t="shared" ca="1" si="5"/>
        <v>23.039305027116725</v>
      </c>
      <c r="J13" s="33">
        <f t="shared" ref="J13:K13" ca="1" si="6">AVERAGE(INDIRECT(J25))*4</f>
        <v>42.066216443411442</v>
      </c>
      <c r="K13" s="33">
        <f t="shared" ca="1" si="6"/>
        <v>48.527152391013367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-5.6190000000000004E-2</v>
      </c>
      <c r="C17" s="32">
        <f t="shared" ca="1" si="7"/>
        <v>-7.1745000000000003E-3</v>
      </c>
      <c r="D17" s="32">
        <f t="shared" ca="1" si="7"/>
        <v>1.3903666666666656E-2</v>
      </c>
      <c r="E17" s="32">
        <f t="shared" ca="1" si="7"/>
        <v>2.8433600000000003E-2</v>
      </c>
      <c r="F17" s="32">
        <f t="shared" ca="1" si="7"/>
        <v>3.8049199999999991E-2</v>
      </c>
      <c r="G17" s="32">
        <f t="shared" ca="1" si="7"/>
        <v>4.8802200000000004E-2</v>
      </c>
      <c r="H17" s="32">
        <f t="shared" ca="1" si="7"/>
        <v>5.2090049999999985E-2</v>
      </c>
      <c r="I17" s="32">
        <f t="shared" ca="1" si="7"/>
        <v>5.9500695201517226E-2</v>
      </c>
      <c r="J17" s="32">
        <f t="shared" ref="J17:K17" ca="1" si="8">AVERAGE(INDIRECT(J26))*4</f>
        <v>6.5064729778698205E-2</v>
      </c>
      <c r="K17" s="32">
        <f t="shared" ca="1" si="8"/>
        <v>8.1542189680473387E-2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-5.5774485648418359E-2</v>
      </c>
      <c r="C19" s="32">
        <f t="array" aca="1" ref="C19" ca="1">GEOMEAN(1+INDIRECT(C26))^4-1</f>
        <v>-8.0384007278286873E-3</v>
      </c>
      <c r="D19" s="32">
        <f t="array" aca="1" ref="D19" ca="1">GEOMEAN(1+INDIRECT(D26))^4-1</f>
        <v>1.2989351767441537E-2</v>
      </c>
      <c r="E19" s="32">
        <f t="array" aca="1" ref="E19" ca="1">GEOMEAN(1+INDIRECT(E26))^4-1</f>
        <v>2.7976801767721104E-2</v>
      </c>
      <c r="F19" s="32">
        <f t="array" aca="1" ref="F19" ca="1">GEOMEAN(1+INDIRECT(F26))^4-1</f>
        <v>3.8025266422503812E-2</v>
      </c>
      <c r="G19" s="32">
        <f t="array" aca="1" ref="G19" ca="1">GEOMEAN(1+INDIRECT(G26))^4-1</f>
        <v>4.8830899301983921E-2</v>
      </c>
      <c r="H19" s="32">
        <f t="array" aca="1" ref="H19" ca="1">GEOMEAN(1+INDIRECT(H26))^4-1</f>
        <v>5.2226651487617515E-2</v>
      </c>
      <c r="I19" s="32">
        <f t="array" aca="1" ref="I19" ca="1">GEOMEAN(1+INDIRECT(I26))^4-1</f>
        <v>5.9925639964216959E-2</v>
      </c>
      <c r="J19" s="32">
        <f t="array" aca="1" ref="J19" ca="1">GEOMEAN(1+INDIRECT(J26))^4-1</f>
        <v>6.576937976461994E-2</v>
      </c>
      <c r="K19" s="32">
        <f t="array" aca="1" ref="K19" ca="1">GEOMEAN(1+INDIRECT(K26))^4-1</f>
        <v>8.1899932984235368E-2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3.9339351735889094E-2</v>
      </c>
      <c r="C21" s="32">
        <f t="shared" ca="1" si="9"/>
        <v>4.1889298525249863E-2</v>
      </c>
      <c r="D21" s="32">
        <f t="shared" ca="1" si="9"/>
        <v>4.4162129005580746E-2</v>
      </c>
      <c r="E21" s="32">
        <f t="shared" ca="1" si="9"/>
        <v>3.8602615804631688E-2</v>
      </c>
      <c r="F21" s="32">
        <f t="shared" ca="1" si="9"/>
        <v>3.3285049932965403E-2</v>
      </c>
      <c r="G21" s="32">
        <f t="shared" ca="1" si="9"/>
        <v>4.0812052294103847E-2</v>
      </c>
      <c r="H21" s="32">
        <f t="shared" ca="1" si="9"/>
        <v>4.1430971964212665E-2</v>
      </c>
      <c r="I21" s="32">
        <f t="shared" ca="1" si="9"/>
        <v>4.2030526351939171E-2</v>
      </c>
      <c r="J21" s="32">
        <f t="shared" ref="J21:K21" ca="1" si="10">STDEVP(INDIRECT(J26))*2</f>
        <v>4.1623889901654346E-2</v>
      </c>
      <c r="K21" s="32">
        <f t="shared" ca="1" si="10"/>
        <v>6.4356460183419326E-2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Warehouse'!$H$177:$H$180</v>
      </c>
      <c r="C24" s="34" t="str">
        <f>ADDRESS('Template Design'!C8,8,1,1,"Data Warehouse")&amp;":"&amp;ADDRESS('Template Design'!C9,8,1,1)</f>
        <v>'Data Warehouse'!$H$173:$H$180</v>
      </c>
      <c r="D24" s="34" t="str">
        <f>ADDRESS('Template Design'!D8,8,1,1,"Data Warehouse")&amp;":"&amp;ADDRESS('Template Design'!D9,8,1,1)</f>
        <v>'Data Warehouse'!$H$169:$H$180</v>
      </c>
      <c r="E24" s="34" t="str">
        <f>ADDRESS('Template Design'!E8,8,1,1,"Data Warehouse")&amp;":"&amp;ADDRESS('Template Design'!E9,8,1,1)</f>
        <v>'Data Warehouse'!$H$161:$H$180</v>
      </c>
      <c r="F24" s="34" t="str">
        <f>ADDRESS('Template Design'!F8,8,1,1,"Data Warehouse")&amp;":"&amp;ADDRESS('Template Design'!F9,8,1,1)</f>
        <v>'Data Warehouse'!$H$141:$H$180</v>
      </c>
      <c r="G24" s="34" t="str">
        <f>ADDRESS('Template Design'!G8,8,1,1,"Data Warehouse")&amp;":"&amp;ADDRESS('Template Design'!G9,8,1,1)</f>
        <v>'Data Warehouse'!$H$121:$H$180</v>
      </c>
      <c r="H24" s="34" t="str">
        <f>ADDRESS('Template Design'!H8,8,1,1,"Data Warehouse")&amp;":"&amp;ADDRESS('Template Design'!H9,8,1,1)</f>
        <v>'Data Warehouse'!$H$101:$H$180</v>
      </c>
      <c r="I24" s="34" t="str">
        <f>ADDRESS('Template Design'!I8,8,1,1,"Data Warehouse")&amp;":"&amp;ADDRESS('Template Design'!I9,8,1,1)</f>
        <v>'Data Warehouse'!$H$81:$H$180</v>
      </c>
      <c r="J24" s="34" t="str">
        <f>ADDRESS('Template Design'!J8,8,1,1,"Data Warehouse")&amp;":"&amp;ADDRESS('Template Design'!J9,8,1,1)</f>
        <v>'Data Warehouse'!$H$61:$H$180</v>
      </c>
      <c r="K24" s="34" t="str">
        <f>ADDRESS('Template Design'!K8,8,1,1,"Data Warehouse")&amp;":"&amp;ADDRESS('Template Design'!K9,8,1,1)</f>
        <v>'Data Warehouse'!$H$4:$H$180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Warehouse'!$M$177:$M$180</v>
      </c>
      <c r="C25" s="34" t="str">
        <f>ADDRESS('Template Design'!C8,13,1,1,"Data Warehouse")&amp;":"&amp;ADDRESS('Template Design'!C9,13,1,1)</f>
        <v>'Data Warehouse'!$M$173:$M$180</v>
      </c>
      <c r="D25" s="34" t="str">
        <f>ADDRESS('Template Design'!D8,13,1,1,"Data Warehouse")&amp;":"&amp;ADDRESS('Template Design'!D9,13,1,1)</f>
        <v>'Data Warehouse'!$M$169:$M$180</v>
      </c>
      <c r="E25" s="34" t="str">
        <f>ADDRESS('Template Design'!E8,13,1,1,"Data Warehouse")&amp;":"&amp;ADDRESS('Template Design'!E9,13,1,1)</f>
        <v>'Data Warehouse'!$M$161:$M$180</v>
      </c>
      <c r="F25" s="34" t="str">
        <f>ADDRESS('Template Design'!F8,13,1,1,"Data Warehouse")&amp;":"&amp;ADDRESS('Template Design'!F9,13,1,1)</f>
        <v>'Data Warehouse'!$M$141:$M$180</v>
      </c>
      <c r="G25" s="34" t="str">
        <f>ADDRESS('Template Design'!G8,13,1,1,"Data Warehouse")&amp;":"&amp;ADDRESS('Template Design'!G9,13,1,1)</f>
        <v>'Data Warehouse'!$M$121:$M$180</v>
      </c>
      <c r="H25" s="34" t="str">
        <f>ADDRESS('Template Design'!H8,13,1,1,"Data Warehouse")&amp;":"&amp;ADDRESS('Template Design'!H9,13,1,1)</f>
        <v>'Data Warehouse'!$M$101:$M$180</v>
      </c>
      <c r="I25" s="34" t="str">
        <f>ADDRESS('Template Design'!I8,13,1,1,"Data Warehouse")&amp;":"&amp;ADDRESS('Template Design'!I9,13,1,1)</f>
        <v>'Data Warehouse'!$M$81:$M$180</v>
      </c>
      <c r="J25" s="34" t="str">
        <f>ADDRESS('Template Design'!J8,13,1,1,"Data Warehouse")&amp;":"&amp;ADDRESS('Template Design'!J9,13,1,1)</f>
        <v>'Data Warehouse'!$M$61:$M$180</v>
      </c>
      <c r="K25" s="34" t="str">
        <f>ADDRESS('Template Design'!K8,13,1,1,"Data Warehouse")&amp;":"&amp;ADDRESS('Template Design'!K9,13,1,1)</f>
        <v>'Data Warehouse'!$M$4:$M$180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Warehouse'!$C$177:$C$180</v>
      </c>
      <c r="C26" s="34" t="str">
        <f>ADDRESS('Template Design'!C8,3,1,1,"Data Warehouse")&amp;":"&amp;ADDRESS('Template Design'!C9,3,1,1)</f>
        <v>'Data Warehouse'!$C$173:$C$180</v>
      </c>
      <c r="D26" s="34" t="str">
        <f>ADDRESS('Template Design'!D8,3,1,1,"Data Warehouse")&amp;":"&amp;ADDRESS('Template Design'!D9,3,1,1)</f>
        <v>'Data Warehouse'!$C$169:$C$180</v>
      </c>
      <c r="E26" s="34" t="str">
        <f>ADDRESS('Template Design'!E8,3,1,1,"Data Warehouse")&amp;":"&amp;ADDRESS('Template Design'!E9,3,1,1)</f>
        <v>'Data Warehouse'!$C$161:$C$180</v>
      </c>
      <c r="F26" s="34" t="str">
        <f>ADDRESS('Template Design'!F8,3,1,1,"Data Warehouse")&amp;":"&amp;ADDRESS('Template Design'!F9,3,1,1)</f>
        <v>'Data Warehouse'!$C$141:$C$180</v>
      </c>
      <c r="G26" s="34" t="str">
        <f>ADDRESS('Template Design'!G8,3,1,1,"Data Warehouse")&amp;":"&amp;ADDRESS('Template Design'!G9,3,1,1)</f>
        <v>'Data Warehouse'!$C$121:$C$180</v>
      </c>
      <c r="H26" s="34" t="str">
        <f>ADDRESS('Template Design'!H8,3,1,1,"Data Warehouse")&amp;":"&amp;ADDRESS('Template Design'!H9,3,1,1)</f>
        <v>'Data Warehouse'!$C$101:$C$180</v>
      </c>
      <c r="I26" s="34" t="str">
        <f>ADDRESS('Template Design'!I8,3,1,1,"Data Warehouse")&amp;":"&amp;ADDRESS('Template Design'!I9,3,1,1)</f>
        <v>'Data Warehouse'!$C$81:$C$180</v>
      </c>
      <c r="J26" s="34" t="str">
        <f>ADDRESS('Template Design'!J8,3,1,1,"Data Warehouse")&amp;":"&amp;ADDRESS('Template Design'!J9,3,1,1)</f>
        <v>'Data Warehouse'!$C$61:$C$180</v>
      </c>
      <c r="K26" s="34" t="str">
        <f>ADDRESS('Template Design'!K8,3,1,1,"Data Warehouse")&amp;":"&amp;ADDRESS('Template Design'!K9,3,1,1)</f>
        <v>'Data Warehouse'!$C$4:$C$180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sheetProtection algorithmName="SHA-512" hashValue="rF2KVR42mUCDNeBCATKBSX8EfT5Kc7bWy8q7XBlPKD+YiFFoiIERnjiou8beBASasYoBTXzaB8NDqRHaCFCe2w==" saltValue="4LEhe32jhSGqwmHjxTXong==" spinCount="100000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D39" sqref="D39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06/30/2022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-6.0644000000000003E-2</v>
      </c>
      <c r="C7" s="37">
        <f t="shared" ca="1" si="1"/>
        <v>-8.7235000000000021E-3</v>
      </c>
      <c r="D7" s="37">
        <f t="shared" ca="1" si="1"/>
        <v>1.3221333333333335E-2</v>
      </c>
      <c r="E7" s="37">
        <f t="shared" ca="1" si="1"/>
        <v>2.9171400000000004E-2</v>
      </c>
      <c r="F7" s="37">
        <f t="shared" ca="1" si="1"/>
        <v>3.7882129263211342E-2</v>
      </c>
      <c r="G7" s="37">
        <f t="shared" ca="1" si="1"/>
        <v>4.5063619508807558E-2</v>
      </c>
      <c r="H7" s="37">
        <f t="shared" ca="1" si="1"/>
        <v>4.8274864631605692E-2</v>
      </c>
      <c r="I7" s="37">
        <f t="shared" ca="1" si="1"/>
        <v>5.5875093222598343E-2</v>
      </c>
      <c r="J7" s="37">
        <f t="shared" ref="J7:K7" ca="1" si="2">AVERAGE(INDIRECT(J24))*4</f>
        <v>6.1149269285498617E-2</v>
      </c>
      <c r="K7" s="37">
        <f t="shared" ca="1" si="2"/>
        <v>7.9068431154010341E-2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-6.0151177603076866E-2</v>
      </c>
      <c r="C9" s="37">
        <f t="array" aca="1" ref="C9" ca="1">GEOMEAN(1+INDIRECT(C24))^4-1</f>
        <v>-9.7101217814618002E-3</v>
      </c>
      <c r="D9" s="37">
        <f t="array" aca="1" ref="D9" ca="1">GEOMEAN(1+INDIRECT(D24))^4-1</f>
        <v>1.2120612599899161E-2</v>
      </c>
      <c r="E9" s="37">
        <f t="array" aca="1" ref="E9" ca="1">GEOMEAN(1+INDIRECT(E24))^4-1</f>
        <v>2.8591523319106527E-2</v>
      </c>
      <c r="F9" s="37">
        <f t="array" aca="1" ref="F9" ca="1">GEOMEAN(1+INDIRECT(F24))^4-1</f>
        <v>3.7696034021860614E-2</v>
      </c>
      <c r="G9" s="37">
        <f t="array" aca="1" ref="G9" ca="1">GEOMEAN(1+INDIRECT(G24))^4-1</f>
        <v>4.4756814002723022E-2</v>
      </c>
      <c r="H9" s="37">
        <f t="array" aca="1" ref="H9" ca="1">GEOMEAN(1+INDIRECT(H24))^4-1</f>
        <v>4.8098455616790492E-2</v>
      </c>
      <c r="I9" s="37">
        <f t="array" aca="1" ref="I9" ca="1">GEOMEAN(1+INDIRECT(I24))^4-1</f>
        <v>5.6014767445801139E-2</v>
      </c>
      <c r="J9" s="37">
        <f t="array" aca="1" ref="J9" ca="1">GEOMEAN(1+INDIRECT(J24))^4-1</f>
        <v>6.1508718536944285E-2</v>
      </c>
      <c r="K9" s="37">
        <f t="array" aca="1" ref="K9" ca="1">GEOMEAN(1+INDIRECT(K24))^4-1</f>
        <v>7.9274551210517741E-2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4.2276512273365215E-2</v>
      </c>
      <c r="C11" s="37">
        <f t="shared" ca="1" si="3"/>
        <v>4.4919730825523661E-2</v>
      </c>
      <c r="D11" s="37">
        <f t="shared" ca="1" si="3"/>
        <v>4.8032394543220051E-2</v>
      </c>
      <c r="E11" s="37">
        <f t="shared" ca="1" si="3"/>
        <v>4.1970580978942851E-2</v>
      </c>
      <c r="F11" s="37">
        <f t="shared" ca="1" si="3"/>
        <v>3.7616505671876667E-2</v>
      </c>
      <c r="G11" s="37">
        <f t="shared" ca="1" si="3"/>
        <v>4.5533316830851274E-2</v>
      </c>
      <c r="H11" s="37">
        <f t="shared" ca="1" si="3"/>
        <v>4.5304477693386268E-2</v>
      </c>
      <c r="I11" s="37">
        <f t="shared" ca="1" si="3"/>
        <v>4.4926939498475801E-2</v>
      </c>
      <c r="J11" s="37">
        <f t="shared" ref="J11:K11" ca="1" si="4">STDEVP(INDIRECT(J24))*2</f>
        <v>4.522044703584701E-2</v>
      </c>
      <c r="K11" s="37">
        <f t="shared" ca="1" si="4"/>
        <v>6.4517214450981214E-2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2.42</v>
      </c>
      <c r="C13" s="33">
        <f t="shared" ca="1" si="5"/>
        <v>3.0999999999999996</v>
      </c>
      <c r="D13" s="33">
        <f t="shared" ca="1" si="5"/>
        <v>2.64</v>
      </c>
      <c r="E13" s="33">
        <f t="shared" ca="1" si="5"/>
        <v>1.8619999999999997</v>
      </c>
      <c r="F13" s="33">
        <f t="shared" ca="1" si="5"/>
        <v>7.2526024899201378</v>
      </c>
      <c r="G13" s="33">
        <f t="shared" ca="1" si="5"/>
        <v>37.328601659946763</v>
      </c>
      <c r="H13" s="33">
        <f t="shared" ca="1" si="5"/>
        <v>29.617951244960061</v>
      </c>
      <c r="I13" s="33">
        <f t="shared" ca="1" si="5"/>
        <v>24.497476127713547</v>
      </c>
      <c r="J13" s="33">
        <f t="shared" ref="J13:K13" ca="1" si="6">AVERAGE(INDIRECT(J25))*4</f>
        <v>29.345107776427952</v>
      </c>
      <c r="K13" s="33">
        <f t="shared" ca="1" si="6"/>
        <v>38.931146515092415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-6.0406000000000001E-2</v>
      </c>
      <c r="C17" s="37">
        <f t="shared" ca="1" si="7"/>
        <v>-8.4260000000000029E-3</v>
      </c>
      <c r="D17" s="37">
        <f t="shared" ca="1" si="7"/>
        <v>1.3473666666666669E-2</v>
      </c>
      <c r="E17" s="37">
        <f t="shared" ca="1" si="7"/>
        <v>2.93508E-2</v>
      </c>
      <c r="F17" s="37">
        <f t="shared" ca="1" si="7"/>
        <v>3.8602942401258181E-2</v>
      </c>
      <c r="G17" s="37">
        <f t="shared" ca="1" si="7"/>
        <v>4.8690694934172114E-2</v>
      </c>
      <c r="H17" s="37">
        <f t="shared" ca="1" si="7"/>
        <v>5.126827120062908E-2</v>
      </c>
      <c r="I17" s="37">
        <f t="shared" ca="1" si="7"/>
        <v>5.8443858256602636E-2</v>
      </c>
      <c r="J17" s="37">
        <f t="shared" ref="J17:K17" ca="1" si="8">AVERAGE(INDIRECT(J26))*4</f>
        <v>6.4288707013835517E-2</v>
      </c>
      <c r="K17" s="37">
        <f t="shared" ca="1" si="8"/>
        <v>8.3194603625199259E-2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-5.9924109057779562E-2</v>
      </c>
      <c r="C19" s="37">
        <f t="array" aca="1" ref="C19" ca="1">GEOMEAN(1+INDIRECT(C26))^4-1</f>
        <v>-9.4155426945248255E-3</v>
      </c>
      <c r="D19" s="37">
        <f t="array" aca="1" ref="D19" ca="1">GEOMEAN(1+INDIRECT(D26))^4-1</f>
        <v>1.2374488334337075E-2</v>
      </c>
      <c r="E19" s="37">
        <f t="array" aca="1" ref="E19" ca="1">GEOMEAN(1+INDIRECT(E26))^4-1</f>
        <v>2.8774742063958803E-2</v>
      </c>
      <c r="F19" s="37">
        <f t="array" aca="1" ref="F19" ca="1">GEOMEAN(1+INDIRECT(F26))^4-1</f>
        <v>3.8434231912894523E-2</v>
      </c>
      <c r="G19" s="37">
        <f t="array" aca="1" ref="G19" ca="1">GEOMEAN(1+INDIRECT(G26))^4-1</f>
        <v>4.8484465893821715E-2</v>
      </c>
      <c r="H19" s="37">
        <f t="array" aca="1" ref="H19" ca="1">GEOMEAN(1+INDIRECT(H26))^4-1</f>
        <v>5.1188668007616567E-2</v>
      </c>
      <c r="I19" s="37">
        <f t="array" aca="1" ref="I19" ca="1">GEOMEAN(1+INDIRECT(I26))^4-1</f>
        <v>5.8685464713754465E-2</v>
      </c>
      <c r="J19" s="37">
        <f t="array" aca="1" ref="J19" ca="1">GEOMEAN(1+INDIRECT(J26))^4-1</f>
        <v>6.4788056412561801E-2</v>
      </c>
      <c r="K19" s="37">
        <f t="array" aca="1" ref="K19" ca="1">GEOMEAN(1+INDIRECT(K26))^4-1</f>
        <v>8.3639726560875483E-2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4.228076121594785E-2</v>
      </c>
      <c r="C21" s="37">
        <f t="shared" ca="1" si="9"/>
        <v>4.4938765704011056E-2</v>
      </c>
      <c r="D21" s="37">
        <f t="shared" ca="1" si="9"/>
        <v>4.8050128473351196E-2</v>
      </c>
      <c r="E21" s="37">
        <f t="shared" ca="1" si="9"/>
        <v>4.1972641556613996E-2</v>
      </c>
      <c r="F21" s="37">
        <f t="shared" ca="1" si="9"/>
        <v>3.7698119911974783E-2</v>
      </c>
      <c r="G21" s="37">
        <f t="shared" ca="1" si="9"/>
        <v>4.6098840106641961E-2</v>
      </c>
      <c r="H21" s="37">
        <f t="shared" ca="1" si="9"/>
        <v>4.5617141312535768E-2</v>
      </c>
      <c r="I21" s="37">
        <f t="shared" ca="1" si="9"/>
        <v>4.5105550499863201E-2</v>
      </c>
      <c r="J21" s="37">
        <f t="shared" ref="J21:K21" ca="1" si="10">STDEVP(INDIRECT(J26))*2</f>
        <v>4.5396482066302909E-2</v>
      </c>
      <c r="K21" s="37">
        <f t="shared" ca="1" si="10"/>
        <v>6.4683414113464954E-2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Warehouse'!$G$177:$G$180</v>
      </c>
      <c r="C24" s="15" t="str">
        <f>ADDRESS('Template Design'!C8,7,1,1,"Data Warehouse")&amp;":"&amp;ADDRESS('Template Design'!C9,7,1,1)</f>
        <v>'Data Warehouse'!$G$173:$G$180</v>
      </c>
      <c r="D24" s="15" t="str">
        <f>ADDRESS('Template Design'!D8,7,1,1,"Data Warehouse")&amp;":"&amp;ADDRESS('Template Design'!D9,7,1,1)</f>
        <v>'Data Warehouse'!$G$169:$G$180</v>
      </c>
      <c r="E24" s="15" t="str">
        <f>ADDRESS('Template Design'!E8,7,1,1,"Data Warehouse")&amp;":"&amp;ADDRESS('Template Design'!E9,7,1,1)</f>
        <v>'Data Warehouse'!$G$161:$G$180</v>
      </c>
      <c r="F24" s="15" t="str">
        <f>ADDRESS('Template Design'!F8,7,1,1,"Data Warehouse")&amp;":"&amp;ADDRESS('Template Design'!F9,7,1,1)</f>
        <v>'Data Warehouse'!$G$141:$G$180</v>
      </c>
      <c r="G24" s="15" t="str">
        <f>ADDRESS('Template Design'!G8,7,1,1,"Data Warehouse")&amp;":"&amp;ADDRESS('Template Design'!G9,7,1,1)</f>
        <v>'Data Warehouse'!$G$121:$G$180</v>
      </c>
      <c r="H24" s="15" t="str">
        <f>ADDRESS('Template Design'!H8,7,1,1,"Data Warehouse")&amp;":"&amp;ADDRESS('Template Design'!H9,7,1,1)</f>
        <v>'Data Warehouse'!$G$101:$G$180</v>
      </c>
      <c r="I24" s="15" t="str">
        <f>ADDRESS('Template Design'!I8,7,1,1,"Data Warehouse")&amp;":"&amp;ADDRESS('Template Design'!I9,7,1,1)</f>
        <v>'Data Warehouse'!$G$81:$G$180</v>
      </c>
      <c r="J24" s="15" t="str">
        <f>ADDRESS('Template Design'!J8,7,1,1,"Data Warehouse")&amp;":"&amp;ADDRESS('Template Design'!J9,7,1,1)</f>
        <v>'Data Warehouse'!$G$61:$G$180</v>
      </c>
      <c r="K24" s="15" t="str">
        <f>ADDRESS('Template Design'!K8,7,1,1,"Data Warehouse")&amp;":"&amp;ADDRESS('Template Design'!K9,7,1,1)</f>
        <v>'Data Warehouse'!$G$4:$G$180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Warehouse'!$L$177:$L$180</v>
      </c>
      <c r="C25" s="15" t="str">
        <f>ADDRESS('Template Design'!C8,12,1,1,"Data Warehouse")&amp;":"&amp;ADDRESS('Template Design'!C9,12,1,1)</f>
        <v>'Data Warehouse'!$L$173:$L$180</v>
      </c>
      <c r="D25" s="15" t="str">
        <f>ADDRESS('Template Design'!D8,12,1,1,"Data Warehouse")&amp;":"&amp;ADDRESS('Template Design'!D9,12,1,1)</f>
        <v>'Data Warehouse'!$L$169:$L$180</v>
      </c>
      <c r="E25" s="15" t="str">
        <f>ADDRESS('Template Design'!E8,12,1,1,"Data Warehouse")&amp;":"&amp;ADDRESS('Template Design'!E9,12,1,1)</f>
        <v>'Data Warehouse'!$L$161:$L$180</v>
      </c>
      <c r="F25" s="15" t="str">
        <f>ADDRESS('Template Design'!F8,12,1,1,"Data Warehouse")&amp;":"&amp;ADDRESS('Template Design'!F9,12,1,1)</f>
        <v>'Data Warehouse'!$L$141:$L$180</v>
      </c>
      <c r="G25" s="15" t="str">
        <f>ADDRESS('Template Design'!G8,12,1,1,"Data Warehouse")&amp;":"&amp;ADDRESS('Template Design'!G9,12,1,1)</f>
        <v>'Data Warehouse'!$L$121:$L$180</v>
      </c>
      <c r="H25" s="15" t="str">
        <f>ADDRESS('Template Design'!H8,12,1,1,"Data Warehouse")&amp;":"&amp;ADDRESS('Template Design'!H9,12,1,1)</f>
        <v>'Data Warehouse'!$L$101:$L$180</v>
      </c>
      <c r="I25" s="15" t="str">
        <f>ADDRESS('Template Design'!I8,12,1,1,"Data Warehouse")&amp;":"&amp;ADDRESS('Template Design'!I9,12,1,1)</f>
        <v>'Data Warehouse'!$L$81:$L$180</v>
      </c>
      <c r="J25" s="15" t="str">
        <f>ADDRESS('Template Design'!J8,12,1,1,"Data Warehouse")&amp;":"&amp;ADDRESS('Template Design'!J9,12,1,1)</f>
        <v>'Data Warehouse'!$L$61:$L$180</v>
      </c>
      <c r="K25" s="15" t="str">
        <f>ADDRESS('Template Design'!K8,12,1,1,"Data Warehouse")&amp;":"&amp;ADDRESS('Template Design'!K9,12,1,1)</f>
        <v>'Data Warehouse'!$L$4:$L$180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Warehouse'!$B$177:$B$180</v>
      </c>
      <c r="C26" s="15" t="str">
        <f>ADDRESS('Template Design'!C8,2,1,1,"Data Warehouse")&amp;":"&amp;ADDRESS('Template Design'!C9,2,1,1)</f>
        <v>'Data Warehouse'!$B$173:$B$180</v>
      </c>
      <c r="D26" s="15" t="str">
        <f>ADDRESS('Template Design'!D8,2,1,1,"Data Warehouse")&amp;":"&amp;ADDRESS('Template Design'!D9,2,1,1)</f>
        <v>'Data Warehouse'!$B$169:$B$180</v>
      </c>
      <c r="E26" s="15" t="str">
        <f>ADDRESS('Template Design'!E8,2,1,1,"Data Warehouse")&amp;":"&amp;ADDRESS('Template Design'!E9,2,1,1)</f>
        <v>'Data Warehouse'!$B$161:$B$180</v>
      </c>
      <c r="F26" s="15" t="str">
        <f>ADDRESS('Template Design'!F8,2,1,1,"Data Warehouse")&amp;":"&amp;ADDRESS('Template Design'!F9,2,1,1)</f>
        <v>'Data Warehouse'!$B$141:$B$180</v>
      </c>
      <c r="G26" s="15" t="str">
        <f>ADDRESS('Template Design'!G8,2,1,1,"Data Warehouse")&amp;":"&amp;ADDRESS('Template Design'!G9,2,1,1)</f>
        <v>'Data Warehouse'!$B$121:$B$180</v>
      </c>
      <c r="H26" s="15" t="str">
        <f>ADDRESS('Template Design'!H8,2,1,1,"Data Warehouse")&amp;":"&amp;ADDRESS('Template Design'!H9,2,1,1)</f>
        <v>'Data Warehouse'!$B$101:$B$180</v>
      </c>
      <c r="I26" s="15" t="str">
        <f>ADDRESS('Template Design'!I8,2,1,1,"Data Warehouse")&amp;":"&amp;ADDRESS('Template Design'!I9,2,1,1)</f>
        <v>'Data Warehouse'!$B$81:$B$180</v>
      </c>
      <c r="J26" s="15" t="str">
        <f>ADDRESS('Template Design'!J8,2,1,1,"Data Warehouse")&amp;":"&amp;ADDRESS('Template Design'!J9,2,1,1)</f>
        <v>'Data Warehouse'!$B$61:$B$180</v>
      </c>
      <c r="K26" s="15" t="str">
        <f>ADDRESS('Template Design'!K8,2,1,1,"Data Warehouse")&amp;":"&amp;ADDRESS('Template Design'!K9,2,1,1)</f>
        <v>'Data Warehouse'!$B$4:$B$180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sheetProtection algorithmName="SHA-512" hashValue="EEWmC7R+mS2js3qjVwMd0mXtClu7KwENmrQvOBOYjFB46DIC5hL3/yez/8drDX2FMvx5NrtxQ7BE3pClv7YqRA==" saltValue="KCznP6tyFC4YSSu9X1ejcw==" spinCount="100000" sheet="1" objects="1" scenarios="1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06/30/2022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-6.4811000000000007E-2</v>
      </c>
      <c r="C7" s="37">
        <f t="shared" ca="1" si="1"/>
        <v>-9.8195000000000001E-3</v>
      </c>
      <c r="D7" s="37">
        <f t="shared" ca="1" si="1"/>
        <v>1.1968666666666669E-2</v>
      </c>
      <c r="E7" s="37">
        <f t="shared" ca="1" si="1"/>
        <v>2.7731399999999996E-2</v>
      </c>
      <c r="F7" s="37">
        <f t="shared" ca="1" si="1"/>
        <v>3.7092810944708191E-2</v>
      </c>
      <c r="G7" s="37">
        <f t="shared" ca="1" si="1"/>
        <v>4.5538340629805454E-2</v>
      </c>
      <c r="H7" s="37">
        <f t="shared" ca="1" si="1"/>
        <v>4.9173755472354086E-2</v>
      </c>
      <c r="I7" s="37">
        <f t="shared" ca="1" si="1"/>
        <v>5.6800060884229363E-2</v>
      </c>
      <c r="J7" s="37">
        <f t="shared" ref="J7:K7" ca="1" si="2">AVERAGE(INDIRECT(J24))*4</f>
        <v>6.0075568803524472E-2</v>
      </c>
      <c r="K7" s="37">
        <f t="shared" ca="1" si="2"/>
        <v>7.6557447776400778E-2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-6.4045146203294712E-2</v>
      </c>
      <c r="C9" s="37">
        <f t="array" aca="1" ref="C9" ca="1">GEOMEAN(1+INDIRECT(C24))^4-1</f>
        <v>-1.0726014383255711E-2</v>
      </c>
      <c r="D9" s="37">
        <f t="array" aca="1" ref="D9" ca="1">GEOMEAN(1+INDIRECT(D24))^4-1</f>
        <v>1.09872390760275E-2</v>
      </c>
      <c r="E9" s="37">
        <f t="array" aca="1" ref="E9" ca="1">GEOMEAN(1+INDIRECT(E24))^4-1</f>
        <v>2.7245910620566249E-2</v>
      </c>
      <c r="F9" s="37">
        <f t="array" aca="1" ref="F9" ca="1">GEOMEAN(1+INDIRECT(F24))^4-1</f>
        <v>3.7083122032784521E-2</v>
      </c>
      <c r="G9" s="37">
        <f t="array" aca="1" ref="G9" ca="1">GEOMEAN(1+INDIRECT(G24))^4-1</f>
        <v>4.5472613121475103E-2</v>
      </c>
      <c r="H9" s="37">
        <f t="array" aca="1" ref="H9" ca="1">GEOMEAN(1+INDIRECT(H24))^4-1</f>
        <v>4.9174621087516135E-2</v>
      </c>
      <c r="I9" s="37">
        <f t="array" aca="1" ref="I9" ca="1">GEOMEAN(1+INDIRECT(I24))^4-1</f>
        <v>5.707810930981716E-2</v>
      </c>
      <c r="J9" s="37">
        <f t="array" aca="1" ref="J9" ca="1">GEOMEAN(1+INDIRECT(J24))^4-1</f>
        <v>6.051787813630094E-2</v>
      </c>
      <c r="K9" s="37">
        <f t="array" aca="1" ref="K9" ca="1">GEOMEAN(1+INDIRECT(K24))^4-1</f>
        <v>7.6609792368694807E-2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4.0317887652380806E-2</v>
      </c>
      <c r="C11" s="37">
        <f t="shared" ca="1" si="3"/>
        <v>4.3269251731888086E-2</v>
      </c>
      <c r="D11" s="37">
        <f t="shared" ca="1" si="3"/>
        <v>4.521803175602504E-2</v>
      </c>
      <c r="E11" s="37">
        <f t="shared" ca="1" si="3"/>
        <v>3.8913641110926649E-2</v>
      </c>
      <c r="F11" s="37">
        <f t="shared" ca="1" si="3"/>
        <v>3.203523407320618E-2</v>
      </c>
      <c r="G11" s="37">
        <f t="shared" ca="1" si="3"/>
        <v>4.0389221190201267E-2</v>
      </c>
      <c r="H11" s="37">
        <f t="shared" ca="1" si="3"/>
        <v>4.2078345606396172E-2</v>
      </c>
      <c r="I11" s="37">
        <f t="shared" ca="1" si="3"/>
        <v>4.2739193298788496E-2</v>
      </c>
      <c r="J11" s="37">
        <f t="shared" ref="J11:K11" ca="1" si="4">STDEVP(INDIRECT(J24))*2</f>
        <v>4.2306681486331529E-2</v>
      </c>
      <c r="K11" s="37">
        <f t="shared" ca="1" si="4"/>
        <v>6.4503458956620477E-2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1.8399999999999999</v>
      </c>
      <c r="C13" s="33">
        <f t="shared" ca="1" si="5"/>
        <v>2.2800000000000002</v>
      </c>
      <c r="D13" s="33">
        <f t="shared" ca="1" si="5"/>
        <v>2.3166666666666664</v>
      </c>
      <c r="E13" s="33">
        <f t="shared" ca="1" si="5"/>
        <v>1.9720000000000002</v>
      </c>
      <c r="F13" s="33">
        <f t="shared" ca="1" si="5"/>
        <v>10.607428318980357</v>
      </c>
      <c r="G13" s="33">
        <f t="shared" ca="1" si="5"/>
        <v>27.791105545986905</v>
      </c>
      <c r="H13" s="33">
        <f t="shared" ca="1" si="5"/>
        <v>22.899329159490179</v>
      </c>
      <c r="I13" s="33">
        <f t="shared" ca="1" si="5"/>
        <v>20.194773811452162</v>
      </c>
      <c r="J13" s="33">
        <f t="shared" ref="J13:K13" ca="1" si="6">AVERAGE(INDIRECT(J25))*4</f>
        <v>33.261380052876824</v>
      </c>
      <c r="K13" s="33">
        <f t="shared" ca="1" si="6"/>
        <v>36.677545798560558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-6.4609E-2</v>
      </c>
      <c r="C17" s="37">
        <f t="shared" ca="1" si="7"/>
        <v>-9.5909999999999971E-3</v>
      </c>
      <c r="D17" s="37">
        <f t="shared" ca="1" si="7"/>
        <v>1.2197333333333338E-2</v>
      </c>
      <c r="E17" s="37">
        <f t="shared" ca="1" si="7"/>
        <v>2.7926400000000001E-2</v>
      </c>
      <c r="F17" s="37">
        <f t="shared" ca="1" si="7"/>
        <v>3.812988921419011E-2</v>
      </c>
      <c r="G17" s="37">
        <f t="shared" ca="1" si="7"/>
        <v>4.825239280946008E-2</v>
      </c>
      <c r="H17" s="37">
        <f t="shared" ca="1" si="7"/>
        <v>5.1570744607095056E-2</v>
      </c>
      <c r="I17" s="37">
        <f t="shared" ca="1" si="7"/>
        <v>5.9052442742686818E-2</v>
      </c>
      <c r="J17" s="37">
        <f t="shared" ref="J17:K17" ca="1" si="8">AVERAGE(INDIRECT(J26))*4</f>
        <v>6.3475936652239023E-2</v>
      </c>
      <c r="K17" s="37">
        <f t="shared" ca="1" si="8"/>
        <v>8.041984405801518E-2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-6.3853219281782447E-2</v>
      </c>
      <c r="C19" s="37">
        <f t="array" aca="1" ref="C19" ca="1">GEOMEAN(1+INDIRECT(C26))^4-1</f>
        <v>-1.0500319379946665E-2</v>
      </c>
      <c r="D19" s="37">
        <f t="array" aca="1" ref="D19" ca="1">GEOMEAN(1+INDIRECT(D26))^4-1</f>
        <v>1.1216405917099825E-2</v>
      </c>
      <c r="E19" s="37">
        <f t="array" aca="1" ref="E19" ca="1">GEOMEAN(1+INDIRECT(E26))^4-1</f>
        <v>2.7444353556880907E-2</v>
      </c>
      <c r="F19" s="37">
        <f t="array" aca="1" ref="F19" ca="1">GEOMEAN(1+INDIRECT(F26))^4-1</f>
        <v>3.8145259770983042E-2</v>
      </c>
      <c r="G19" s="37">
        <f t="array" aca="1" ref="G19" ca="1">GEOMEAN(1+INDIRECT(G26))^4-1</f>
        <v>4.826514324346709E-2</v>
      </c>
      <c r="H19" s="37">
        <f t="array" aca="1" ref="H19" ca="1">GEOMEAN(1+INDIRECT(H26))^4-1</f>
        <v>5.1652567680551487E-2</v>
      </c>
      <c r="I19" s="37">
        <f t="array" aca="1" ref="I19" ca="1">GEOMEAN(1+INDIRECT(I26))^4-1</f>
        <v>5.9422551320384542E-2</v>
      </c>
      <c r="J19" s="37">
        <f t="array" aca="1" ref="J19" ca="1">GEOMEAN(1+INDIRECT(J26))^4-1</f>
        <v>6.4066518616786361E-2</v>
      </c>
      <c r="K19" s="37">
        <f t="array" aca="1" ref="K19" ca="1">GEOMEAN(1+INDIRECT(K26))^4-1</f>
        <v>8.0685458418994438E-2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4.0326635028849103E-2</v>
      </c>
      <c r="C21" s="37">
        <f t="shared" ca="1" si="9"/>
        <v>4.3293330361038294E-2</v>
      </c>
      <c r="D21" s="37">
        <f t="shared" ca="1" si="9"/>
        <v>4.5250515122912012E-2</v>
      </c>
      <c r="E21" s="37">
        <f t="shared" ca="1" si="9"/>
        <v>3.8928587132851356E-2</v>
      </c>
      <c r="F21" s="37">
        <f t="shared" ca="1" si="9"/>
        <v>3.2159310285301834E-2</v>
      </c>
      <c r="G21" s="37">
        <f t="shared" ca="1" si="9"/>
        <v>4.0787029514773539E-2</v>
      </c>
      <c r="H21" s="37">
        <f t="shared" ca="1" si="9"/>
        <v>4.229209645094939E-2</v>
      </c>
      <c r="I21" s="37">
        <f t="shared" ca="1" si="9"/>
        <v>4.2869344164851907E-2</v>
      </c>
      <c r="J21" s="37">
        <f t="shared" ref="J21:K21" ca="1" si="10">STDEVP(INDIRECT(J26))*2</f>
        <v>4.2526927118969736E-2</v>
      </c>
      <c r="K21" s="37">
        <f t="shared" ca="1" si="10"/>
        <v>6.4698501270758393E-2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Warehouse'!$I$177:$I$180</v>
      </c>
      <c r="C24" s="15" t="str">
        <f>ADDRESS('Template Design'!C8,9,1,1,"Data Warehouse")&amp;":"&amp;ADDRESS('Template Design'!C9,9,1,1)</f>
        <v>'Data Warehouse'!$I$173:$I$180</v>
      </c>
      <c r="D24" s="15" t="str">
        <f>ADDRESS('Template Design'!D8,9,1,1,"Data Warehouse")&amp;":"&amp;ADDRESS('Template Design'!D9,9,1,1)</f>
        <v>'Data Warehouse'!$I$169:$I$180</v>
      </c>
      <c r="E24" s="15" t="str">
        <f>ADDRESS('Template Design'!E8,9,1,1,"Data Warehouse")&amp;":"&amp;ADDRESS('Template Design'!E9,9,1,1)</f>
        <v>'Data Warehouse'!$I$161:$I$180</v>
      </c>
      <c r="F24" s="15" t="str">
        <f>ADDRESS('Template Design'!F8,9,1,1,"Data Warehouse")&amp;":"&amp;ADDRESS('Template Design'!F9,9,1,1)</f>
        <v>'Data Warehouse'!$I$141:$I$180</v>
      </c>
      <c r="G24" s="15" t="str">
        <f>ADDRESS('Template Design'!G8,9,1,1,"Data Warehouse")&amp;":"&amp;ADDRESS('Template Design'!G9,9,1,1)</f>
        <v>'Data Warehouse'!$I$121:$I$180</v>
      </c>
      <c r="H24" s="15" t="str">
        <f>ADDRESS('Template Design'!H8,9,1,1,"Data Warehouse")&amp;":"&amp;ADDRESS('Template Design'!H9,9,1,1)</f>
        <v>'Data Warehouse'!$I$101:$I$180</v>
      </c>
      <c r="I24" s="15" t="str">
        <f>ADDRESS('Template Design'!I8,9,1,1,"Data Warehouse")&amp;":"&amp;ADDRESS('Template Design'!I9,9,1,1)</f>
        <v>'Data Warehouse'!$I$81:$I$180</v>
      </c>
      <c r="J24" s="15" t="str">
        <f>ADDRESS('Template Design'!J8,9,1,1,"Data Warehouse")&amp;":"&amp;ADDRESS('Template Design'!J9,9,1,1)</f>
        <v>'Data Warehouse'!$I$61:$I$180</v>
      </c>
      <c r="K24" s="15" t="str">
        <f>ADDRESS('Template Design'!K8,9,1,1,"Data Warehouse")&amp;":"&amp;ADDRESS('Template Design'!K9,9,1,1)</f>
        <v>'Data Warehouse'!$I$4:$I$180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Warehouse'!$N$177:$N$180</v>
      </c>
      <c r="C25" s="15" t="str">
        <f>ADDRESS('Template Design'!C8,14,1,1,"Data Warehouse")&amp;":"&amp;ADDRESS('Template Design'!C9,14,1,1)</f>
        <v>'Data Warehouse'!$N$173:$N$180</v>
      </c>
      <c r="D25" s="15" t="str">
        <f>ADDRESS('Template Design'!D8,14,1,1,"Data Warehouse")&amp;":"&amp;ADDRESS('Template Design'!D9,14,1,1)</f>
        <v>'Data Warehouse'!$N$169:$N$180</v>
      </c>
      <c r="E25" s="15" t="str">
        <f>ADDRESS('Template Design'!E8,14,1,1,"Data Warehouse")&amp;":"&amp;ADDRESS('Template Design'!E9,14,1,1)</f>
        <v>'Data Warehouse'!$N$161:$N$180</v>
      </c>
      <c r="F25" s="15" t="str">
        <f>ADDRESS('Template Design'!F8,14,1,1,"Data Warehouse")&amp;":"&amp;ADDRESS('Template Design'!F9,14,1,1)</f>
        <v>'Data Warehouse'!$N$141:$N$180</v>
      </c>
      <c r="G25" s="15" t="str">
        <f>ADDRESS('Template Design'!G8,14,1,1,"Data Warehouse")&amp;":"&amp;ADDRESS('Template Design'!G9,14,1,1)</f>
        <v>'Data Warehouse'!$N$121:$N$180</v>
      </c>
      <c r="H25" s="15" t="str">
        <f>ADDRESS('Template Design'!H8,14,1,1,"Data Warehouse")&amp;":"&amp;ADDRESS('Template Design'!H9,14,1,1)</f>
        <v>'Data Warehouse'!$N$101:$N$180</v>
      </c>
      <c r="I25" s="15" t="str">
        <f>ADDRESS('Template Design'!I8,14,1,1,"Data Warehouse")&amp;":"&amp;ADDRESS('Template Design'!I9,14,1,1)</f>
        <v>'Data Warehouse'!$N$81:$N$180</v>
      </c>
      <c r="J25" s="15" t="str">
        <f>ADDRESS('Template Design'!J8,14,1,1,"Data Warehouse")&amp;":"&amp;ADDRESS('Template Design'!J9,14,1,1)</f>
        <v>'Data Warehouse'!$N$61:$N$180</v>
      </c>
      <c r="K25" s="15" t="str">
        <f>ADDRESS('Template Design'!K8,14,1,1,"Data Warehouse")&amp;":"&amp;ADDRESS('Template Design'!K9,14,1,1)</f>
        <v>'Data Warehouse'!$N$4:$N$180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Warehouse'!$D$177:$D$180</v>
      </c>
      <c r="C26" s="15" t="str">
        <f>ADDRESS('Template Design'!C8,4,1,1,"Data Warehouse")&amp;":"&amp;ADDRESS('Template Design'!C9,4,1,1)</f>
        <v>'Data Warehouse'!$D$173:$D$180</v>
      </c>
      <c r="D26" s="15" t="str">
        <f>ADDRESS('Template Design'!D8,4,1,1,"Data Warehouse")&amp;":"&amp;ADDRESS('Template Design'!D9,4,1,1)</f>
        <v>'Data Warehouse'!$D$169:$D$180</v>
      </c>
      <c r="E26" s="15" t="str">
        <f>ADDRESS('Template Design'!E8,4,1,1,"Data Warehouse")&amp;":"&amp;ADDRESS('Template Design'!E9,4,1,1)</f>
        <v>'Data Warehouse'!$D$161:$D$180</v>
      </c>
      <c r="F26" s="15" t="str">
        <f>ADDRESS('Template Design'!F8,4,1,1,"Data Warehouse")&amp;":"&amp;ADDRESS('Template Design'!F9,4,1,1)</f>
        <v>'Data Warehouse'!$D$141:$D$180</v>
      </c>
      <c r="G26" s="15" t="str">
        <f>ADDRESS('Template Design'!G8,4,1,1,"Data Warehouse")&amp;":"&amp;ADDRESS('Template Design'!G9,4,1,1)</f>
        <v>'Data Warehouse'!$D$121:$D$180</v>
      </c>
      <c r="H26" s="15" t="str">
        <f>ADDRESS('Template Design'!H8,4,1,1,"Data Warehouse")&amp;":"&amp;ADDRESS('Template Design'!H9,4,1,1)</f>
        <v>'Data Warehouse'!$D$101:$D$180</v>
      </c>
      <c r="I26" s="15" t="str">
        <f>ADDRESS('Template Design'!I8,4,1,1,"Data Warehouse")&amp;":"&amp;ADDRESS('Template Design'!I9,4,1,1)</f>
        <v>'Data Warehouse'!$D$81:$D$180</v>
      </c>
      <c r="J26" s="15" t="str">
        <f>ADDRESS('Template Design'!J8,4,1,1,"Data Warehouse")&amp;":"&amp;ADDRESS('Template Design'!J9,4,1,1)</f>
        <v>'Data Warehouse'!$D$61:$D$180</v>
      </c>
      <c r="K26" s="15" t="str">
        <f>ADDRESS('Template Design'!K8,4,1,1,"Data Warehouse")&amp;":"&amp;ADDRESS('Template Design'!K9,4,1,1)</f>
        <v>'Data Warehouse'!$D$4:$D$180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sheetProtection algorithmName="SHA-512" hashValue="76kTA+qvpBZMmJalFGJYGRHrAy9g2HWkEn6WYKPJ/uxOeOHaSS7jltYAM7RqBye1Sizlaqh7UD4R6Lbvme0xZg==" saltValue="BDsBXyFYArorac5syZngsw==" spinCount="100000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06/30/2022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-4.7773000000000003E-2</v>
      </c>
      <c r="C7" s="37">
        <f t="shared" ca="1" si="1"/>
        <v>-4.9145000000000031E-3</v>
      </c>
      <c r="D7" s="37">
        <f t="shared" ca="1" si="1"/>
        <v>1.5293333333333334E-2</v>
      </c>
      <c r="E7" s="37">
        <f t="shared" ca="1" si="1"/>
        <v>2.8226600000000008E-2</v>
      </c>
      <c r="F7" s="37">
        <f t="shared" ca="1" si="1"/>
        <v>3.6286496569034911E-2</v>
      </c>
      <c r="G7" s="37">
        <f t="shared" ca="1" si="1"/>
        <v>4.6218264379356624E-2</v>
      </c>
      <c r="H7" s="37">
        <f t="shared" ca="1" si="1"/>
        <v>5.0123998284517468E-2</v>
      </c>
      <c r="I7" s="37">
        <f t="shared" ca="1" si="1"/>
        <v>5.7909944671086233E-2</v>
      </c>
      <c r="J7" s="37">
        <f t="shared" ref="J7:K7" ca="1" si="2">AVERAGE(INDIRECT(J24))*4</f>
        <v>6.0595807625905197E-2</v>
      </c>
      <c r="K7" s="37">
        <f t="shared" ca="1" si="2"/>
        <v>7.3192637938466809E-2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-4.7493700413255846E-2</v>
      </c>
      <c r="C9" s="37">
        <f t="array" aca="1" ref="C9" ca="1">GEOMEAN(1+INDIRECT(C24))^4-1</f>
        <v>-5.5816569318782872E-3</v>
      </c>
      <c r="D9" s="37">
        <f t="array" aca="1" ref="D9" ca="1">GEOMEAN(1+INDIRECT(D24))^4-1</f>
        <v>1.4618280917719328E-2</v>
      </c>
      <c r="E9" s="37">
        <f t="array" aca="1" ref="E9" ca="1">GEOMEAN(1+INDIRECT(E24))^4-1</f>
        <v>2.7913068145076103E-2</v>
      </c>
      <c r="F9" s="37">
        <f t="array" aca="1" ref="F9" ca="1">GEOMEAN(1+INDIRECT(F24))^4-1</f>
        <v>3.6305431101562924E-2</v>
      </c>
      <c r="G9" s="37">
        <f t="array" aca="1" ref="G9" ca="1">GEOMEAN(1+INDIRECT(G24))^4-1</f>
        <v>4.6178709910196458E-2</v>
      </c>
      <c r="H9" s="37">
        <f t="array" aca="1" ref="H9" ca="1">GEOMEAN(1+INDIRECT(H24))^4-1</f>
        <v>5.020293424463862E-2</v>
      </c>
      <c r="I9" s="37">
        <f t="array" aca="1" ref="I9" ca="1">GEOMEAN(1+INDIRECT(I24))^4-1</f>
        <v>5.8273541403872198E-2</v>
      </c>
      <c r="J9" s="37">
        <f t="array" aca="1" ref="J9" ca="1">GEOMEAN(1+INDIRECT(J24))^4-1</f>
        <v>6.1081351965076136E-2</v>
      </c>
      <c r="K9" s="37">
        <f t="array" aca="1" ref="K9" ca="1">GEOMEAN(1+INDIRECT(K24))^4-1</f>
        <v>7.3116400200992748E-2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3.4039428795883168E-2</v>
      </c>
      <c r="C11" s="37">
        <f t="shared" ca="1" si="3"/>
        <v>3.6651493488499214E-2</v>
      </c>
      <c r="D11" s="37">
        <f t="shared" ca="1" si="3"/>
        <v>3.8827950296432365E-2</v>
      </c>
      <c r="E11" s="37">
        <f t="shared" ca="1" si="3"/>
        <v>3.4690448888851234E-2</v>
      </c>
      <c r="F11" s="37">
        <f t="shared" ca="1" si="3"/>
        <v>3.0505752683296646E-2</v>
      </c>
      <c r="G11" s="37">
        <f t="shared" ca="1" si="3"/>
        <v>4.0351550400185496E-2</v>
      </c>
      <c r="H11" s="37">
        <f t="shared" ca="1" si="3"/>
        <v>4.1101840844267247E-2</v>
      </c>
      <c r="I11" s="37">
        <f t="shared" ca="1" si="3"/>
        <v>4.1892246633766943E-2</v>
      </c>
      <c r="J11" s="37">
        <f t="shared" ref="J11:K11" ca="1" si="4">STDEVP(INDIRECT(J24))*2</f>
        <v>4.1808975704111413E-2</v>
      </c>
      <c r="K11" s="37">
        <f t="shared" ca="1" si="4"/>
        <v>6.3594731220083967E-2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4.3699999999999992</v>
      </c>
      <c r="C13" s="33">
        <f t="shared" ca="1" si="5"/>
        <v>5.705000000000001</v>
      </c>
      <c r="D13" s="33">
        <f t="shared" ca="1" si="5"/>
        <v>4.8600000000000003</v>
      </c>
      <c r="E13" s="33">
        <f t="shared" ca="1" si="5"/>
        <v>3.8120000000000003</v>
      </c>
      <c r="F13" s="33">
        <f t="shared" ca="1" si="5"/>
        <v>12.19173605389893</v>
      </c>
      <c r="G13" s="33">
        <f t="shared" ca="1" si="5"/>
        <v>26.61837736926595</v>
      </c>
      <c r="H13" s="33">
        <f t="shared" ca="1" si="5"/>
        <v>22.461283026949463</v>
      </c>
      <c r="I13" s="33">
        <f t="shared" ca="1" si="5"/>
        <v>22.323300537669247</v>
      </c>
      <c r="J13" s="33">
        <f t="shared" ref="J13:K13" ca="1" si="6">AVERAGE(INDIRECT(J25))*4</f>
        <v>52.762057574724373</v>
      </c>
      <c r="K13" s="33">
        <f t="shared" ca="1" si="6"/>
        <v>59.655406265349882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-4.7349000000000002E-2</v>
      </c>
      <c r="C17" s="37">
        <f t="shared" ca="1" si="7"/>
        <v>-4.3679999999999995E-3</v>
      </c>
      <c r="D17" s="37">
        <f t="shared" ca="1" si="7"/>
        <v>1.5758333333333333E-2</v>
      </c>
      <c r="E17" s="37">
        <f t="shared" ca="1" si="7"/>
        <v>2.8594600000000008E-2</v>
      </c>
      <c r="F17" s="37">
        <f t="shared" ca="1" si="7"/>
        <v>3.7464240243247203E-2</v>
      </c>
      <c r="G17" s="37">
        <f t="shared" ca="1" si="7"/>
        <v>4.879169349549816E-2</v>
      </c>
      <c r="H17" s="37">
        <f t="shared" ca="1" si="7"/>
        <v>5.2556820121623583E-2</v>
      </c>
      <c r="I17" s="37">
        <f t="shared" ca="1" si="7"/>
        <v>6.0449672692202382E-2</v>
      </c>
      <c r="J17" s="37">
        <f t="shared" ref="J17:K17" ca="1" si="8">AVERAGE(INDIRECT(J26))*4</f>
        <v>6.5988845243501987E-2</v>
      </c>
      <c r="K17" s="37">
        <f t="shared" ca="1" si="8"/>
        <v>7.9070403554916638E-2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-4.7084765921469818E-2</v>
      </c>
      <c r="C19" s="37">
        <f t="array" aca="1" ref="C19" ca="1">GEOMEAN(1+INDIRECT(C26))^4-1</f>
        <v>-5.0378075359104324E-3</v>
      </c>
      <c r="D19" s="37">
        <f t="array" aca="1" ref="D19" ca="1">GEOMEAN(1+INDIRECT(D26))^4-1</f>
        <v>1.508811061883053E-2</v>
      </c>
      <c r="E19" s="37">
        <f t="array" aca="1" ref="E19" ca="1">GEOMEAN(1+INDIRECT(E26))^4-1</f>
        <v>2.8289093202297E-2</v>
      </c>
      <c r="F19" s="37">
        <f t="array" aca="1" ref="F19" ca="1">GEOMEAN(1+INDIRECT(F26))^4-1</f>
        <v>3.7513173983191983E-2</v>
      </c>
      <c r="G19" s="37">
        <f t="array" aca="1" ref="G19" ca="1">GEOMEAN(1+INDIRECT(G26))^4-1</f>
        <v>4.8828133231469728E-2</v>
      </c>
      <c r="H19" s="37">
        <f t="array" aca="1" ref="H19" ca="1">GEOMEAN(1+INDIRECT(H26))^4-1</f>
        <v>5.272099606796421E-2</v>
      </c>
      <c r="I19" s="37">
        <f t="array" aca="1" ref="I19" ca="1">GEOMEAN(1+INDIRECT(I26))^4-1</f>
        <v>6.0916059145047941E-2</v>
      </c>
      <c r="J19" s="37">
        <f t="array" aca="1" ref="J19" ca="1">GEOMEAN(1+INDIRECT(J26))^4-1</f>
        <v>6.6708927568213117E-2</v>
      </c>
      <c r="K19" s="37">
        <f t="array" aca="1" ref="K19" ca="1">GEOMEAN(1+INDIRECT(K26))^4-1</f>
        <v>7.9319124630039095E-2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3.4039532763391452E-2</v>
      </c>
      <c r="C21" s="37">
        <f t="shared" ca="1" si="9"/>
        <v>3.6666529246712189E-2</v>
      </c>
      <c r="D21" s="37">
        <f t="shared" ca="1" si="9"/>
        <v>3.8839238504879171E-2</v>
      </c>
      <c r="E21" s="37">
        <f t="shared" ca="1" si="9"/>
        <v>3.4684174831037855E-2</v>
      </c>
      <c r="F21" s="37">
        <f t="shared" ca="1" si="9"/>
        <v>3.058601417210036E-2</v>
      </c>
      <c r="G21" s="37">
        <f t="shared" ca="1" si="9"/>
        <v>4.0723629198761838E-2</v>
      </c>
      <c r="H21" s="37">
        <f t="shared" ca="1" si="9"/>
        <v>4.1298292210081217E-2</v>
      </c>
      <c r="I21" s="37">
        <f t="shared" ca="1" si="9"/>
        <v>4.2129501181055878E-2</v>
      </c>
      <c r="J21" s="37">
        <f t="shared" ref="J21:K21" ca="1" si="10">STDEVP(INDIRECT(J26))*2</f>
        <v>4.2340290301854253E-2</v>
      </c>
      <c r="K21" s="37">
        <f t="shared" ca="1" si="10"/>
        <v>6.3724450825902723E-2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Warehouse'!$J$177:$J$180</v>
      </c>
      <c r="C24" s="15" t="str">
        <f>ADDRESS('Template Design'!C8,10,1,1,"Data Warehouse")&amp;":"&amp;ADDRESS('Template Design'!C9,10,1,1)</f>
        <v>'Data Warehouse'!$J$173:$J$180</v>
      </c>
      <c r="D24" s="15" t="str">
        <f>ADDRESS('Template Design'!D8,10,1,1,"Data Warehouse")&amp;":"&amp;ADDRESS('Template Design'!D9,10,1,1)</f>
        <v>'Data Warehouse'!$J$169:$J$180</v>
      </c>
      <c r="E24" s="15" t="str">
        <f>ADDRESS('Template Design'!E8,10,1,1,"Data Warehouse")&amp;":"&amp;ADDRESS('Template Design'!E9,10,1,1)</f>
        <v>'Data Warehouse'!$J$161:$J$180</v>
      </c>
      <c r="F24" s="15" t="str">
        <f>ADDRESS('Template Design'!F8,10,1,1,"Data Warehouse")&amp;":"&amp;ADDRESS('Template Design'!F9,10,1,1)</f>
        <v>'Data Warehouse'!$J$141:$J$180</v>
      </c>
      <c r="G24" s="15" t="str">
        <f>ADDRESS('Template Design'!G8,10,1,1,"Data Warehouse")&amp;":"&amp;ADDRESS('Template Design'!G9,10,1,1)</f>
        <v>'Data Warehouse'!$J$121:$J$180</v>
      </c>
      <c r="H24" s="15" t="str">
        <f>ADDRESS('Template Design'!H8,10,1,1,"Data Warehouse")&amp;":"&amp;ADDRESS('Template Design'!H9,10,1,1)</f>
        <v>'Data Warehouse'!$J$101:$J$180</v>
      </c>
      <c r="I24" s="15" t="str">
        <f>ADDRESS('Template Design'!I8,10,1,1,"Data Warehouse")&amp;":"&amp;ADDRESS('Template Design'!I9,10,1,1)</f>
        <v>'Data Warehouse'!$J$81:$J$180</v>
      </c>
      <c r="J24" s="15" t="str">
        <f>ADDRESS('Template Design'!J8,10,1,1,"Data Warehouse")&amp;":"&amp;ADDRESS('Template Design'!J9,10,1,1)</f>
        <v>'Data Warehouse'!$J$61:$J$180</v>
      </c>
      <c r="K24" s="15" t="str">
        <f>ADDRESS('Template Design'!K8,10,1,1,"Data Warehouse")&amp;":"&amp;ADDRESS('Template Design'!K9,10,1,1)</f>
        <v>'Data Warehouse'!$J$4:$J$180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Warehouse'!$O$177:$O$180</v>
      </c>
      <c r="C25" s="15" t="str">
        <f>ADDRESS('Template Design'!C8,15,1,1,"Data Warehouse")&amp;":"&amp;ADDRESS('Template Design'!C9,15,1,1)</f>
        <v>'Data Warehouse'!$O$173:$O$180</v>
      </c>
      <c r="D25" s="15" t="str">
        <f>ADDRESS('Template Design'!D8,15,1,1,"Data Warehouse")&amp;":"&amp;ADDRESS('Template Design'!D9,15,1,1)</f>
        <v>'Data Warehouse'!$O$169:$O$180</v>
      </c>
      <c r="E25" s="15" t="str">
        <f>ADDRESS('Template Design'!E8,15,1,1,"Data Warehouse")&amp;":"&amp;ADDRESS('Template Design'!E9,15,1,1)</f>
        <v>'Data Warehouse'!$O$161:$O$180</v>
      </c>
      <c r="F25" s="15" t="str">
        <f>ADDRESS('Template Design'!F8,15,1,1,"Data Warehouse")&amp;":"&amp;ADDRESS('Template Design'!F9,15,1,1)</f>
        <v>'Data Warehouse'!$O$141:$O$180</v>
      </c>
      <c r="G25" s="15" t="str">
        <f>ADDRESS('Template Design'!G8,15,1,1,"Data Warehouse")&amp;":"&amp;ADDRESS('Template Design'!G9,15,1,1)</f>
        <v>'Data Warehouse'!$O$121:$O$180</v>
      </c>
      <c r="H25" s="15" t="str">
        <f>ADDRESS('Template Design'!H8,15,1,1,"Data Warehouse")&amp;":"&amp;ADDRESS('Template Design'!H9,15,1,1)</f>
        <v>'Data Warehouse'!$O$101:$O$180</v>
      </c>
      <c r="I25" s="15" t="str">
        <f>ADDRESS('Template Design'!I8,15,1,1,"Data Warehouse")&amp;":"&amp;ADDRESS('Template Design'!I9,15,1,1)</f>
        <v>'Data Warehouse'!$O$81:$O$180</v>
      </c>
      <c r="J25" s="15" t="str">
        <f>ADDRESS('Template Design'!J8,15,1,1,"Data Warehouse")&amp;":"&amp;ADDRESS('Template Design'!J9,15,1,1)</f>
        <v>'Data Warehouse'!$O$61:$O$180</v>
      </c>
      <c r="K25" s="15" t="str">
        <f>ADDRESS('Template Design'!K8,15,1,1,"Data Warehouse")&amp;":"&amp;ADDRESS('Template Design'!K9,15,1,1)</f>
        <v>'Data Warehouse'!$O$4:$O$180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Warehouse'!$E$177:$E$180</v>
      </c>
      <c r="C26" s="15" t="str">
        <f>ADDRESS('Template Design'!C8,5,1,1,"Data Warehouse")&amp;":"&amp;ADDRESS('Template Design'!C9,5,1,1)</f>
        <v>'Data Warehouse'!$E$173:$E$180</v>
      </c>
      <c r="D26" s="15" t="str">
        <f>ADDRESS('Template Design'!D8,5,1,1,"Data Warehouse")&amp;":"&amp;ADDRESS('Template Design'!D9,5,1,1)</f>
        <v>'Data Warehouse'!$E$169:$E$180</v>
      </c>
      <c r="E26" s="15" t="str">
        <f>ADDRESS('Template Design'!E8,5,1,1,"Data Warehouse")&amp;":"&amp;ADDRESS('Template Design'!E9,5,1,1)</f>
        <v>'Data Warehouse'!$E$161:$E$180</v>
      </c>
      <c r="F26" s="15" t="str">
        <f>ADDRESS('Template Design'!F8,5,1,1,"Data Warehouse")&amp;":"&amp;ADDRESS('Template Design'!F9,5,1,1)</f>
        <v>'Data Warehouse'!$E$141:$E$180</v>
      </c>
      <c r="G26" s="15" t="str">
        <f>ADDRESS('Template Design'!G8,5,1,1,"Data Warehouse")&amp;":"&amp;ADDRESS('Template Design'!G9,5,1,1)</f>
        <v>'Data Warehouse'!$E$121:$E$180</v>
      </c>
      <c r="H26" s="15" t="str">
        <f>ADDRESS('Template Design'!H8,5,1,1,"Data Warehouse")&amp;":"&amp;ADDRESS('Template Design'!H9,5,1,1)</f>
        <v>'Data Warehouse'!$E$101:$E$180</v>
      </c>
      <c r="I26" s="15" t="str">
        <f>ADDRESS('Template Design'!I8,5,1,1,"Data Warehouse")&amp;":"&amp;ADDRESS('Template Design'!I9,5,1,1)</f>
        <v>'Data Warehouse'!$E$81:$E$180</v>
      </c>
      <c r="J26" s="15" t="str">
        <f>ADDRESS('Template Design'!J8,5,1,1,"Data Warehouse")&amp;":"&amp;ADDRESS('Template Design'!J9,5,1,1)</f>
        <v>'Data Warehouse'!$E$61:$E$180</v>
      </c>
      <c r="K26" s="15" t="str">
        <f>ADDRESS('Template Design'!K8,5,1,1,"Data Warehouse")&amp;":"&amp;ADDRESS('Template Design'!K9,5,1,1)</f>
        <v>'Data Warehouse'!$E$4:$E$180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sheetProtection algorithmName="SHA-512" hashValue="7qUIkL2DMHUizQe3RmaJ7p3Lgi+vCwWIAnE12HU5LiDR+M4Rpt8aTZID5FeiYMMW3Glxq+84tqdj6PgqjzpgHw==" saltValue="sg3DuggSBDWAtXvtcWsOzw==" spinCount="100000" sheet="1" objects="1" scenarios="1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06/30/2022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-4.8023000000000003E-2</v>
      </c>
      <c r="C7" s="37">
        <f t="shared" ca="1" si="1"/>
        <v>-4.834500000000002E-3</v>
      </c>
      <c r="D7" s="37">
        <f t="shared" ca="1" si="1"/>
        <v>1.5215666666666667E-2</v>
      </c>
      <c r="E7" s="37">
        <f t="shared" ca="1" si="1"/>
        <v>2.7934400000000005E-2</v>
      </c>
      <c r="F7" s="37">
        <f t="shared" ca="1" si="1"/>
        <v>3.6965727920170707E-2</v>
      </c>
      <c r="G7" s="37">
        <f t="shared" ca="1" si="1"/>
        <v>4.6287351946780499E-2</v>
      </c>
      <c r="H7" s="37">
        <f t="shared" ca="1" si="1"/>
        <v>4.9306963960085368E-2</v>
      </c>
      <c r="I7" s="37">
        <f t="shared" ca="1" si="1"/>
        <v>5.6238767284198958E-2</v>
      </c>
      <c r="J7" s="37">
        <f t="shared" ref="J7:K7" ca="1" si="2">AVERAGE(INDIRECT(J24))*4</f>
        <v>6.0652635170165795E-2</v>
      </c>
      <c r="K7" s="37">
        <f t="shared" ca="1" si="2"/>
        <v>7.7197266782033286E-2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-4.7783278775549443E-2</v>
      </c>
      <c r="C9" s="37">
        <f t="array" aca="1" ref="C9" ca="1">GEOMEAN(1+INDIRECT(C24))^4-1</f>
        <v>-5.5525123510368202E-3</v>
      </c>
      <c r="D9" s="37">
        <f t="array" aca="1" ref="D9" ca="1">GEOMEAN(1+INDIRECT(D24))^4-1</f>
        <v>1.4509163744146125E-2</v>
      </c>
      <c r="E9" s="37">
        <f t="array" aca="1" ref="E9" ca="1">GEOMEAN(1+INDIRECT(E24))^4-1</f>
        <v>2.7607631112064102E-2</v>
      </c>
      <c r="F9" s="37">
        <f t="array" aca="1" ref="F9" ca="1">GEOMEAN(1+INDIRECT(F24))^4-1</f>
        <v>3.7000641770403186E-2</v>
      </c>
      <c r="G9" s="37">
        <f t="array" aca="1" ref="G9" ca="1">GEOMEAN(1+INDIRECT(G24))^4-1</f>
        <v>4.6264015280879978E-2</v>
      </c>
      <c r="H9" s="37">
        <f t="array" aca="1" ref="H9" ca="1">GEOMEAN(1+INDIRECT(H24))^4-1</f>
        <v>4.9358765285199002E-2</v>
      </c>
      <c r="I9" s="37">
        <f t="array" aca="1" ref="I9" ca="1">GEOMEAN(1+INDIRECT(I24))^4-1</f>
        <v>5.6531237934239753E-2</v>
      </c>
      <c r="J9" s="37">
        <f t="array" aca="1" ref="J9" ca="1">GEOMEAN(1+INDIRECT(J24))^4-1</f>
        <v>6.1093206058071781E-2</v>
      </c>
      <c r="K9" s="37">
        <f t="array" aca="1" ref="K9" ca="1">GEOMEAN(1+INDIRECT(K24))^4-1</f>
        <v>7.7322491862774623E-2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3.5461003775274044E-2</v>
      </c>
      <c r="C11" s="37">
        <f t="shared" ca="1" si="3"/>
        <v>3.8000433286181093E-2</v>
      </c>
      <c r="D11" s="37">
        <f t="shared" ca="1" si="3"/>
        <v>3.9583215049296953E-2</v>
      </c>
      <c r="E11" s="37">
        <f t="shared" ca="1" si="3"/>
        <v>3.4876675073177488E-2</v>
      </c>
      <c r="F11" s="37">
        <f t="shared" ca="1" si="3"/>
        <v>3.0587682548208355E-2</v>
      </c>
      <c r="G11" s="37">
        <f t="shared" ca="1" si="3"/>
        <v>3.9922486579162142E-2</v>
      </c>
      <c r="H11" s="37">
        <f t="shared" ca="1" si="3"/>
        <v>4.0945826288868635E-2</v>
      </c>
      <c r="I11" s="37">
        <f t="shared" ca="1" si="3"/>
        <v>4.1828948427535095E-2</v>
      </c>
      <c r="J11" s="37">
        <f t="shared" ref="J11:K11" ca="1" si="4">STDEVP(INDIRECT(J24))*2</f>
        <v>4.2931571783983484E-2</v>
      </c>
      <c r="K11" s="37">
        <f t="shared" ca="1" si="4"/>
        <v>6.3960531653123154E-2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6.1800000000000006</v>
      </c>
      <c r="C13" s="33">
        <f t="shared" ca="1" si="5"/>
        <v>7.2900000000000009</v>
      </c>
      <c r="D13" s="33">
        <f t="shared" ca="1" si="5"/>
        <v>6.09</v>
      </c>
      <c r="E13" s="33">
        <f t="shared" ca="1" si="5"/>
        <v>4.78</v>
      </c>
      <c r="F13" s="33">
        <f t="shared" ca="1" si="5"/>
        <v>12.135202632924644</v>
      </c>
      <c r="G13" s="33">
        <f t="shared" ca="1" si="5"/>
        <v>29.629608421949765</v>
      </c>
      <c r="H13" s="33">
        <f t="shared" ca="1" si="5"/>
        <v>25.269706316462326</v>
      </c>
      <c r="I13" s="33">
        <f t="shared" ca="1" si="5"/>
        <v>24.455384424906356</v>
      </c>
      <c r="J13" s="33">
        <f t="shared" ref="J13:K13" ca="1" si="6">AVERAGE(INDIRECT(J25))*4</f>
        <v>34.12183796408862</v>
      </c>
      <c r="K13" s="33">
        <f t="shared" ca="1" si="6"/>
        <v>36.278308224240874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-4.7421000000000005E-2</v>
      </c>
      <c r="C17" s="37">
        <f t="shared" ca="1" si="7"/>
        <v>-4.1330000000000065E-3</v>
      </c>
      <c r="D17" s="37">
        <f t="shared" ca="1" si="7"/>
        <v>1.5802E-2</v>
      </c>
      <c r="E17" s="37">
        <f t="shared" ca="1" si="7"/>
        <v>2.8397599999999995E-2</v>
      </c>
      <c r="F17" s="37">
        <f t="shared" ca="1" si="7"/>
        <v>3.8141310671129386E-2</v>
      </c>
      <c r="G17" s="37">
        <f t="shared" ca="1" si="7"/>
        <v>4.9153607114086249E-2</v>
      </c>
      <c r="H17" s="37">
        <f t="shared" ca="1" si="7"/>
        <v>5.2177105335564702E-2</v>
      </c>
      <c r="I17" s="37">
        <f t="shared" ca="1" si="7"/>
        <v>5.9256059578077981E-2</v>
      </c>
      <c r="J17" s="37">
        <f t="shared" ref="J17:K17" ca="1" si="8">AVERAGE(INDIRECT(J26))*4</f>
        <v>6.4651572548398317E-2</v>
      </c>
      <c r="K17" s="37">
        <f t="shared" ca="1" si="8"/>
        <v>8.1320840145806733E-2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-4.7202430386527161E-2</v>
      </c>
      <c r="C19" s="37">
        <f t="array" aca="1" ref="C19" ca="1">GEOMEAN(1+INDIRECT(C26))^4-1</f>
        <v>-4.8543564898873015E-3</v>
      </c>
      <c r="D19" s="37">
        <f t="array" aca="1" ref="D19" ca="1">GEOMEAN(1+INDIRECT(D26))^4-1</f>
        <v>1.5101860900980757E-2</v>
      </c>
      <c r="E19" s="37">
        <f t="array" aca="1" ref="E19" ca="1">GEOMEAN(1+INDIRECT(E26))^4-1</f>
        <v>2.8081047049399954E-2</v>
      </c>
      <c r="F19" s="37">
        <f t="array" aca="1" ref="F19" ca="1">GEOMEAN(1+INDIRECT(F26))^4-1</f>
        <v>3.8209040777958947E-2</v>
      </c>
      <c r="G19" s="37">
        <f t="array" aca="1" ref="G19" ca="1">GEOMEAN(1+INDIRECT(G26))^4-1</f>
        <v>4.9214317978766298E-2</v>
      </c>
      <c r="H19" s="37">
        <f t="array" aca="1" ref="H19" ca="1">GEOMEAN(1+INDIRECT(H26))^4-1</f>
        <v>5.232730860327095E-2</v>
      </c>
      <c r="I19" s="37">
        <f t="array" aca="1" ref="I19" ca="1">GEOMEAN(1+INDIRECT(I26))^4-1</f>
        <v>5.9668792647974644E-2</v>
      </c>
      <c r="J19" s="37">
        <f t="array" aca="1" ref="J19" ca="1">GEOMEAN(1+INDIRECT(J26))^4-1</f>
        <v>6.5272226053309845E-2</v>
      </c>
      <c r="K19" s="37">
        <f t="array" aca="1" ref="K19" ca="1">GEOMEAN(1+INDIRECT(K26))^4-1</f>
        <v>8.168230874383009E-2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3.5451255474947568E-2</v>
      </c>
      <c r="C21" s="37">
        <f t="shared" ca="1" si="9"/>
        <v>3.8019702520535326E-2</v>
      </c>
      <c r="D21" s="37">
        <f t="shared" ca="1" si="9"/>
        <v>3.9590084158368073E-2</v>
      </c>
      <c r="E21" s="37">
        <f t="shared" ca="1" si="9"/>
        <v>3.4863270778284702E-2</v>
      </c>
      <c r="F21" s="37">
        <f t="shared" ca="1" si="9"/>
        <v>3.0596504666012006E-2</v>
      </c>
      <c r="G21" s="37">
        <f t="shared" ca="1" si="9"/>
        <v>4.0369004694055098E-2</v>
      </c>
      <c r="H21" s="37">
        <f t="shared" ca="1" si="9"/>
        <v>4.120072320121268E-2</v>
      </c>
      <c r="I21" s="37">
        <f t="shared" ca="1" si="9"/>
        <v>4.2078649394346905E-2</v>
      </c>
      <c r="J21" s="37">
        <f t="shared" ref="J21:K21" ca="1" si="10">STDEVP(INDIRECT(J26))*2</f>
        <v>4.312625985978983E-2</v>
      </c>
      <c r="K21" s="37">
        <f t="shared" ca="1" si="10"/>
        <v>6.408046945556807E-2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Warehouse'!$K$177:$K$180</v>
      </c>
      <c r="C24" s="15" t="str">
        <f>ADDRESS('Template Design'!C8,11,1,1,"Data Warehouse")&amp;":"&amp;ADDRESS('Template Design'!C9,11,1,1)</f>
        <v>'Data Warehouse'!$K$173:$K$180</v>
      </c>
      <c r="D24" s="15" t="str">
        <f>ADDRESS('Template Design'!D8,11,1,1,"Data Warehouse")&amp;":"&amp;ADDRESS('Template Design'!D9,11,1,1)</f>
        <v>'Data Warehouse'!$K$169:$K$180</v>
      </c>
      <c r="E24" s="15" t="str">
        <f>ADDRESS('Template Design'!E8,11,1,1,"Data Warehouse")&amp;":"&amp;ADDRESS('Template Design'!E9,11,1,1)</f>
        <v>'Data Warehouse'!$K$161:$K$180</v>
      </c>
      <c r="F24" s="15" t="str">
        <f>ADDRESS('Template Design'!F8,11,1,1,"Data Warehouse")&amp;":"&amp;ADDRESS('Template Design'!F9,11,1,1)</f>
        <v>'Data Warehouse'!$K$141:$K$180</v>
      </c>
      <c r="G24" s="15" t="str">
        <f>ADDRESS('Template Design'!G8,11,1,1,"Data Warehouse")&amp;":"&amp;ADDRESS('Template Design'!G9,11,1,1)</f>
        <v>'Data Warehouse'!$K$121:$K$180</v>
      </c>
      <c r="H24" s="15" t="str">
        <f>ADDRESS('Template Design'!H8,11,1,1,"Data Warehouse")&amp;":"&amp;ADDRESS('Template Design'!H9,11,1,1)</f>
        <v>'Data Warehouse'!$K$101:$K$180</v>
      </c>
      <c r="I24" s="15" t="str">
        <f>ADDRESS('Template Design'!I8,11,1,1,"Data Warehouse")&amp;":"&amp;ADDRESS('Template Design'!I9,11,1,1)</f>
        <v>'Data Warehouse'!$K$81:$K$180</v>
      </c>
      <c r="J24" s="15" t="str">
        <f>ADDRESS('Template Design'!J8,11,1,1,"Data Warehouse")&amp;":"&amp;ADDRESS('Template Design'!J9,11,1,1)</f>
        <v>'Data Warehouse'!$K$61:$K$180</v>
      </c>
      <c r="K24" s="15" t="str">
        <f>ADDRESS('Template Design'!K8,11,1,1,"Data Warehouse")&amp;":"&amp;ADDRESS('Template Design'!K9,11,1,1)</f>
        <v>'Data Warehouse'!$K$4:$K$180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Warehouse'!$P$177:$P$180</v>
      </c>
      <c r="C25" s="15" t="str">
        <f>ADDRESS('Template Design'!C8,16,1,1,"Data Warehouse")&amp;":"&amp;ADDRESS('Template Design'!C9,16,1,1)</f>
        <v>'Data Warehouse'!$P$173:$P$180</v>
      </c>
      <c r="D25" s="15" t="str">
        <f>ADDRESS('Template Design'!D8,16,1,1,"Data Warehouse")&amp;":"&amp;ADDRESS('Template Design'!D9,16,1,1)</f>
        <v>'Data Warehouse'!$P$169:$P$180</v>
      </c>
      <c r="E25" s="15" t="str">
        <f>ADDRESS('Template Design'!E8,16,1,1,"Data Warehouse")&amp;":"&amp;ADDRESS('Template Design'!E9,16,1,1)</f>
        <v>'Data Warehouse'!$P$161:$P$180</v>
      </c>
      <c r="F25" s="15" t="str">
        <f>ADDRESS('Template Design'!F8,16,1,1,"Data Warehouse")&amp;":"&amp;ADDRESS('Template Design'!F9,16,1,1)</f>
        <v>'Data Warehouse'!$P$141:$P$180</v>
      </c>
      <c r="G25" s="15" t="str">
        <f>ADDRESS('Template Design'!G8,16,1,1,"Data Warehouse")&amp;":"&amp;ADDRESS('Template Design'!G9,16,1,1)</f>
        <v>'Data Warehouse'!$P$121:$P$180</v>
      </c>
      <c r="H25" s="15" t="str">
        <f>ADDRESS('Template Design'!H8,16,1,1,"Data Warehouse")&amp;":"&amp;ADDRESS('Template Design'!H9,16,1,1)</f>
        <v>'Data Warehouse'!$P$101:$P$180</v>
      </c>
      <c r="I25" s="15" t="str">
        <f>ADDRESS('Template Design'!I8,16,1,1,"Data Warehouse")&amp;":"&amp;ADDRESS('Template Design'!I9,16,1,1)</f>
        <v>'Data Warehouse'!$P$81:$P$180</v>
      </c>
      <c r="J25" s="15" t="str">
        <f>ADDRESS('Template Design'!J8,16,1,1,"Data Warehouse")&amp;":"&amp;ADDRESS('Template Design'!J9,16,1,1)</f>
        <v>'Data Warehouse'!$P$61:$P$180</v>
      </c>
      <c r="K25" s="15" t="str">
        <f>ADDRESS('Template Design'!K8,16,1,1,"Data Warehouse")&amp;":"&amp;ADDRESS('Template Design'!K9,16,1,1)</f>
        <v>'Data Warehouse'!$P$4:$P$180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Warehouse'!$F$177:$F$180</v>
      </c>
      <c r="C26" s="15" t="str">
        <f>ADDRESS('Template Design'!C8,6,1,1,"Data Warehouse")&amp;":"&amp;ADDRESS('Template Design'!C9,6,1,1)</f>
        <v>'Data Warehouse'!$F$173:$F$180</v>
      </c>
      <c r="D26" s="15" t="str">
        <f>ADDRESS('Template Design'!D8,6,1,1,"Data Warehouse")&amp;":"&amp;ADDRESS('Template Design'!D9,6,1,1)</f>
        <v>'Data Warehouse'!$F$169:$F$180</v>
      </c>
      <c r="E26" s="15" t="str">
        <f>ADDRESS('Template Design'!E8,6,1,1,"Data Warehouse")&amp;":"&amp;ADDRESS('Template Design'!E9,6,1,1)</f>
        <v>'Data Warehouse'!$F$161:$F$180</v>
      </c>
      <c r="F26" s="15" t="str">
        <f>ADDRESS('Template Design'!F8,6,1,1,"Data Warehouse")&amp;":"&amp;ADDRESS('Template Design'!F9,6,1,1)</f>
        <v>'Data Warehouse'!$F$141:$F$180</v>
      </c>
      <c r="G26" s="15" t="str">
        <f>ADDRESS('Template Design'!G8,6,1,1,"Data Warehouse")&amp;":"&amp;ADDRESS('Template Design'!G9,6,1,1)</f>
        <v>'Data Warehouse'!$F$121:$F$180</v>
      </c>
      <c r="H26" s="15" t="str">
        <f>ADDRESS('Template Design'!H8,6,1,1,"Data Warehouse")&amp;":"&amp;ADDRESS('Template Design'!H9,6,1,1)</f>
        <v>'Data Warehouse'!$F$101:$F$180</v>
      </c>
      <c r="I26" s="15" t="str">
        <f>ADDRESS('Template Design'!I8,6,1,1,"Data Warehouse")&amp;":"&amp;ADDRESS('Template Design'!I9,6,1,1)</f>
        <v>'Data Warehouse'!$F$81:$F$180</v>
      </c>
      <c r="J26" s="15" t="str">
        <f>ADDRESS('Template Design'!J8,6,1,1,"Data Warehouse")&amp;":"&amp;ADDRESS('Template Design'!J9,6,1,1)</f>
        <v>'Data Warehouse'!$F$61:$F$180</v>
      </c>
      <c r="K26" s="15" t="str">
        <f>ADDRESS('Template Design'!K8,6,1,1,"Data Warehouse")&amp;":"&amp;ADDRESS('Template Design'!K9,6,1,1)</f>
        <v>'Data Warehouse'!$F$4:$F$180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sheetProtection algorithmName="SHA-512" hashValue="MI83FVBidFYDiHtNI6Hp6RALqYS81Z0UK65bmjvOR8GNuRALC3ymbpONsr2tu4TfcgliogKpmx49Z0BN3PqvFA==" saltValue="EGotCf17ALJgt0vxJBKfNw==" spinCount="100000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>
      <selection activeCell="F15" sqref="F15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06/30/2022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Warehouse'!C179:C180)-1</f>
        <v>-6.2489237344000026E-2</v>
      </c>
      <c r="C6" s="32"/>
      <c r="D6" s="32" cm="1">
        <f t="array" ref="D6">PRODUCT(1+'Data Warehouse'!H179:H180)-1</f>
        <v>-6.2652668300000047E-2</v>
      </c>
      <c r="E6" s="29"/>
      <c r="F6" s="33">
        <f>SUM('Data Warehouse'!M179:M180)</f>
        <v>1.6800000000000002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 cm="1">
        <f t="array" ref="B8">PRODUCT(1+'Data Warehouse'!B179:B180)-1</f>
        <v>-6.7604408620000056E-2</v>
      </c>
      <c r="C8" s="32"/>
      <c r="D8" s="32" cm="1">
        <f t="array" ref="D8">PRODUCT(1+'Data Warehouse'!G179:G180)-1</f>
        <v>-6.7721921038999988E-2</v>
      </c>
      <c r="E8" s="29"/>
      <c r="F8" s="33">
        <f>SUM('Data Warehouse'!L179:L180)</f>
        <v>1.2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Warehouse'!D179:D180)-1</f>
        <v>-6.7350188555999946E-2</v>
      </c>
      <c r="C10" s="32"/>
      <c r="D10" s="32" cm="1">
        <f t="array" ref="D10">PRODUCT(1+'Data Warehouse'!I179:I180)-1</f>
        <v>-6.7440871449999995E-2</v>
      </c>
      <c r="E10" s="29"/>
      <c r="F10" s="33">
        <f>SUM('Data Warehouse'!N179:N180)</f>
        <v>0.91999999999999993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 cm="1">
        <f t="array" ref="B12">PRODUCT(1+'Data Warehouse'!E179:E180)-1</f>
        <v>-5.2642498780000047E-2</v>
      </c>
      <c r="C12" s="32"/>
      <c r="D12" s="32" cm="1">
        <f t="array" ref="D12">PRODUCT(1+'Data Warehouse'!J179:J180)-1</f>
        <v>-5.2842238093000038E-2</v>
      </c>
      <c r="E12" s="29"/>
      <c r="F12" s="33">
        <f>SUM('Data Warehouse'!O179:O180)</f>
        <v>2.0699999999999998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 cm="1">
        <f t="array" ref="B14">PRODUCT(1+'Data Warehouse'!F179:F180)-1</f>
        <v>-5.4127333170000069E-2</v>
      </c>
      <c r="C14" s="32"/>
      <c r="D14" s="32" cm="1">
        <f t="array" ref="D14">PRODUCT(1+'Data Warehouse'!K179:K180)-1</f>
        <v>-5.4445845898000056E-2</v>
      </c>
      <c r="E14" s="29"/>
      <c r="F14" s="33">
        <f>SUM('Data Warehouse'!P179:P180)</f>
        <v>3.29</v>
      </c>
    </row>
  </sheetData>
  <sheetProtection algorithmName="SHA-512" hashValue="Ae7zREMrM5gnzbzqSM02mdcTOSLv35OdUhf+VFk7aRJ5a2k6tG3cytiI5yxyXp9qohLhOADIu94BbFfdA6EYFg==" saltValue="2kEVNn2EiCFrSUzToR+LLQ==" spinCount="100000" sheet="1" objects="1" scenarios="1"/>
  <mergeCells count="1">
    <mergeCell ref="B3:D3"/>
  </mergeCells>
  <pageMargins left="0.75" right="0.75" top="1" bottom="1" header="0.5" footer="0.5"/>
  <headerFooter alignWithMargins="0"/>
  <ignoredErrors>
    <ignoredError sqref="B7:F7 C6 E6 B9:F9 C8 E8 B11:F11 C10 E10 B13:F13 C12 E12 C14 E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5CA5C8-DAF8-4568-A993-F14057451754}"/>
</file>

<file path=customXml/itemProps2.xml><?xml version="1.0" encoding="utf-8"?>
<ds:datastoreItem xmlns:ds="http://schemas.openxmlformats.org/officeDocument/2006/customXml" ds:itemID="{86AA1988-4183-4019-AAE5-6060AB525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dcterms:created xsi:type="dcterms:W3CDTF">2004-05-08T18:26:52Z</dcterms:created>
  <dcterms:modified xsi:type="dcterms:W3CDTF">2022-08-03T17:15:37Z</dcterms:modified>
</cp:coreProperties>
</file>