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0.xml" ContentType="application/vnd.openxmlformats-officedocument.drawingml.chartshapes+xml"/>
  <Override PartName="/xl/drawings/drawing17.xml" ContentType="application/vnd.openxmlformats-officedocument.drawingml.chartshapes+xml"/>
  <Override PartName="/xl/drawings/drawing15.xml" ContentType="application/vnd.openxmlformats-officedocument.drawingml.chartshapes+xml"/>
  <Override PartName="/xl/drawings/drawing11.xml" ContentType="application/vnd.openxmlformats-officedocument.drawingml.chartshapes+xml"/>
  <Override PartName="/xl/drawings/drawing6.xml" ContentType="application/vnd.openxmlformats-officedocument.drawingml.chartshapes+xml"/>
  <Override PartName="/xl/drawings/drawing21.xml" ContentType="application/vnd.openxmlformats-officedocument.drawingml.chartshapes+xml"/>
  <Override PartName="/xl/drawings/drawing14.xml" ContentType="application/vnd.openxmlformats-officedocument.drawingml.chartshapes+xml"/>
  <Override PartName="/xl/drawings/drawing12.xml" ContentType="application/vnd.openxmlformats-officedocument.drawingml.chartshapes+xml"/>
  <Override PartName="/xl/drawings/drawing5.xml" ContentType="application/vnd.openxmlformats-officedocument.drawingml.chartshapes+xml"/>
  <Override PartName="/xl/drawings/drawing8.xml" ContentType="application/vnd.openxmlformats-officedocument.drawingml.chartshapes+xml"/>
  <Override PartName="/xl/drawings/drawing18.xml" ContentType="application/vnd.openxmlformats-officedocument.drawingml.chartshapes+xml"/>
  <Override PartName="/xl/drawings/drawing2.xml" ContentType="application/vnd.openxmlformats-officedocument.drawingml.chartshapes+xml"/>
  <Override PartName="/xl/drawings/drawing9.xml" ContentType="application/vnd.openxmlformats-officedocument.drawingml.chartshapes+xml"/>
  <Override PartName="/xl/drawings/drawing3.xml" ContentType="application/vnd.openxmlformats-officedocument.drawingml.chartshap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sharedStrings.xml" ContentType="application/vnd.openxmlformats-officedocument.spreadsheetml.sharedStrings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6016789bf18d2ec2/Giliberto-Levy Index/CMPI NEW (G-L 1)/Quarterly Results/Monitor Exhibits/"/>
    </mc:Choice>
  </mc:AlternateContent>
  <xr:revisionPtr revIDLastSave="14" documentId="8_{1F2F2952-B981-4E62-A3AB-E6AE30CB1DE3}" xr6:coauthVersionLast="47" xr6:coauthVersionMax="47" xr10:uidLastSave="{155D82E6-125B-4780-A3C1-1EA8BE9F5978}"/>
  <bookViews>
    <workbookView xWindow="-120" yWindow="-120" windowWidth="29040" windowHeight="15840" activeTab="6" xr2:uid="{00000000-000D-0000-FFFF-FFFF00000000}"/>
  </bookViews>
  <sheets>
    <sheet name="RSector (2)" sheetId="14" r:id="rId1"/>
    <sheet name="RSector" sheetId="1" r:id="rId2"/>
    <sheet name="RLTV (2)" sheetId="20" r:id="rId3"/>
    <sheet name="RCoup" sheetId="7" r:id="rId4"/>
    <sheet name="RTerm" sheetId="13" r:id="rId5"/>
    <sheet name="RDur" sheetId="5" r:id="rId6"/>
    <sheet name="RVinYr" sheetId="1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3" i="18" l="1"/>
  <c r="Q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P12" i="20"/>
  <c r="A20" i="20"/>
  <c r="A19" i="20"/>
  <c r="A18" i="20"/>
  <c r="P13" i="7"/>
  <c r="P17" i="7"/>
  <c r="P10" i="1"/>
  <c r="P11" i="1" s="1"/>
  <c r="P12" i="1" s="1"/>
  <c r="P13" i="1" s="1"/>
  <c r="P14" i="1" s="1"/>
  <c r="P15" i="1" s="1"/>
  <c r="P16" i="1" s="1"/>
  <c r="P10" i="7"/>
  <c r="P11" i="7"/>
  <c r="P12" i="7"/>
  <c r="P14" i="7"/>
  <c r="P15" i="7"/>
  <c r="P16" i="7"/>
  <c r="P18" i="7"/>
  <c r="P19" i="7" s="1"/>
  <c r="Q15" i="7"/>
  <c r="P20" i="5"/>
  <c r="Q19" i="5"/>
  <c r="Q14" i="5"/>
  <c r="P10" i="14"/>
  <c r="Q10" i="14"/>
  <c r="P11" i="14"/>
  <c r="Q11" i="14"/>
  <c r="P12" i="14"/>
  <c r="Q12" i="14"/>
  <c r="P13" i="14"/>
  <c r="Q13" i="14"/>
  <c r="P14" i="14"/>
  <c r="Q14" i="14"/>
  <c r="P20" i="13"/>
  <c r="Q16" i="13"/>
  <c r="Q10" i="13"/>
  <c r="P20" i="18"/>
  <c r="Q11" i="5"/>
  <c r="Q17" i="5"/>
  <c r="Q12" i="5"/>
  <c r="Q20" i="13"/>
  <c r="Q18" i="7"/>
  <c r="Q12" i="13"/>
  <c r="Q17" i="13"/>
  <c r="Q19" i="7"/>
  <c r="Q11" i="13"/>
  <c r="Q13" i="13"/>
  <c r="Q15" i="13"/>
  <c r="P10" i="20"/>
  <c r="P11" i="20"/>
  <c r="Q17" i="7"/>
  <c r="Q13" i="7"/>
  <c r="Q12" i="7"/>
  <c r="Q10" i="7"/>
  <c r="Q11" i="7"/>
  <c r="Q14" i="7"/>
  <c r="Q20" i="5"/>
  <c r="Q19" i="13"/>
  <c r="Q18" i="13"/>
  <c r="Q14" i="13"/>
  <c r="Q16" i="7"/>
  <c r="Q13" i="5"/>
  <c r="Q15" i="5"/>
  <c r="Q18" i="5"/>
  <c r="Q10" i="5"/>
  <c r="Q16" i="5"/>
</calcChain>
</file>

<file path=xl/sharedStrings.xml><?xml version="1.0" encoding="utf-8"?>
<sst xmlns="http://schemas.openxmlformats.org/spreadsheetml/2006/main" count="223" uniqueCount="95">
  <si>
    <t>Portfolio</t>
  </si>
  <si>
    <t>Pct. of</t>
  </si>
  <si>
    <t>Num. of</t>
  </si>
  <si>
    <t>Duration</t>
  </si>
  <si>
    <t>Yield</t>
  </si>
  <si>
    <t>Income</t>
  </si>
  <si>
    <t>Price</t>
  </si>
  <si>
    <t>Other</t>
  </si>
  <si>
    <t>Total</t>
  </si>
  <si>
    <t>Statistics</t>
  </si>
  <si>
    <t>Coupon</t>
  </si>
  <si>
    <t>Maturity</t>
  </si>
  <si>
    <t>Returns</t>
  </si>
  <si>
    <t>Averages</t>
  </si>
  <si>
    <t>Office</t>
  </si>
  <si>
    <t>Apartment</t>
  </si>
  <si>
    <t>Industrial</t>
  </si>
  <si>
    <t>Retail</t>
  </si>
  <si>
    <t>Duration Cell</t>
  </si>
  <si>
    <t>Coupon Rate</t>
  </si>
  <si>
    <t>Sector</t>
  </si>
  <si>
    <t>Investment-grade</t>
  </si>
  <si>
    <t>High-yield</t>
  </si>
  <si>
    <t>Credit Quality</t>
  </si>
  <si>
    <t>Maturity Cell</t>
  </si>
  <si>
    <t>`</t>
  </si>
  <si>
    <t>Returns (%)</t>
  </si>
  <si>
    <t>Last 3 months</t>
  </si>
  <si>
    <t>YTD</t>
  </si>
  <si>
    <t>Last 12</t>
  </si>
  <si>
    <t>Index</t>
  </si>
  <si>
    <t>Months</t>
  </si>
  <si>
    <t>Last 3</t>
  </si>
  <si>
    <t>bp basis points</t>
  </si>
  <si>
    <t>Level</t>
  </si>
  <si>
    <t>Aggregate</t>
  </si>
  <si>
    <t>Minimum</t>
  </si>
  <si>
    <t>Maximum</t>
  </si>
  <si>
    <t>NA</t>
  </si>
  <si>
    <t>Credit quality definition</t>
  </si>
  <si>
    <t>Crossover</t>
  </si>
  <si>
    <t>Other Sectors</t>
  </si>
  <si>
    <t>Aggregate excludes Other Sectors (hotel/motel, mixed-use and miscellaneous)</t>
  </si>
  <si>
    <t>N/A</t>
  </si>
  <si>
    <t>Other Return is paydown return and compounding</t>
  </si>
  <si>
    <t>Book LTV</t>
  </si>
  <si>
    <t>Using Book Value</t>
  </si>
  <si>
    <t>Cohorts</t>
  </si>
  <si>
    <t>4.0% to 4.5%</t>
  </si>
  <si>
    <t>4.5% to 5.0%</t>
  </si>
  <si>
    <t>5.0% to 5.5%</t>
  </si>
  <si>
    <t>5.5% to 6.0%</t>
  </si>
  <si>
    <t>6.0% to 6.5%</t>
  </si>
  <si>
    <t>6.5% to 7.0%</t>
  </si>
  <si>
    <t>0 to 2 years</t>
  </si>
  <si>
    <t>2 to 4 years</t>
  </si>
  <si>
    <t>4 to 6 years</t>
  </si>
  <si>
    <t>6 to 8 years</t>
  </si>
  <si>
    <t>8 to 10 years</t>
  </si>
  <si>
    <t>10 to 12 years</t>
  </si>
  <si>
    <t>12 to 14 years</t>
  </si>
  <si>
    <t>14 to 16 years</t>
  </si>
  <si>
    <t>16 to 18 years</t>
  </si>
  <si>
    <t>18 to 20 years</t>
  </si>
  <si>
    <t>20 years or more</t>
  </si>
  <si>
    <t>0 to 1 year</t>
  </si>
  <si>
    <t>1 to 2 years</t>
  </si>
  <si>
    <t>2 to 3 years</t>
  </si>
  <si>
    <t>3 to 4 years</t>
  </si>
  <si>
    <t>4 to 5 years</t>
  </si>
  <si>
    <t>5 to 6 years</t>
  </si>
  <si>
    <t>6 to 7 years</t>
  </si>
  <si>
    <t>7 to 8 years</t>
  </si>
  <si>
    <t>8 to 9 years</t>
  </si>
  <si>
    <t>9 to 10 years</t>
  </si>
  <si>
    <t>10 years or more</t>
  </si>
  <si>
    <t>Index bases: Aggregate Dec. 1971 = 100; Total and major sectors Dec. 1977 = 100</t>
  </si>
  <si>
    <t>Others</t>
  </si>
  <si>
    <t>Vintage Year</t>
  </si>
  <si>
    <t>3.5% to 4.0%</t>
  </si>
  <si>
    <t>Mod.</t>
  </si>
  <si>
    <t>Performance by Property Sector</t>
  </si>
  <si>
    <t>Performance by Coupon Rate</t>
  </si>
  <si>
    <t>Performance by Remaining Term to Maturity</t>
  </si>
  <si>
    <t>Performance by Duration</t>
  </si>
  <si>
    <t>Performance by Vintage Year</t>
  </si>
  <si>
    <t>Performance by Book LTV Classification</t>
  </si>
  <si>
    <t>Giliberto-Levy Commercial Mortgage Index (G-L 1)</t>
  </si>
  <si>
    <t>0.0% to 3.0%</t>
  </si>
  <si>
    <t>3.0% to 3.5%</t>
  </si>
  <si>
    <t>7.0% and above</t>
  </si>
  <si>
    <t>Before 2007</t>
  </si>
  <si>
    <t>2007 to 2010</t>
  </si>
  <si>
    <t>Credit Effects (book value; bp)</t>
  </si>
  <si>
    <t>For the quarter ended September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</si>
</sst>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horizontal="center"/>
    </xf>
    <xf numFmtId="2" fontId="6" fillId="0" borderId="0" xfId="0" applyNumberFormat="1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/>
    <xf numFmtId="165" fontId="6" fillId="0" borderId="0" xfId="1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 applyFill="1"/>
    <xf numFmtId="164" fontId="6" fillId="0" borderId="0" xfId="0" applyNumberFormat="1" applyFont="1" applyFill="1"/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Border="1"/>
    <xf numFmtId="0" fontId="6" fillId="0" borderId="7" xfId="0" applyFont="1" applyBorder="1"/>
    <xf numFmtId="165" fontId="6" fillId="0" borderId="0" xfId="1" applyNumberFormat="1" applyFont="1" applyBorder="1"/>
    <xf numFmtId="165" fontId="6" fillId="0" borderId="7" xfId="1" applyNumberFormat="1" applyFont="1" applyBorder="1"/>
    <xf numFmtId="0" fontId="6" fillId="0" borderId="8" xfId="0" applyFont="1" applyBorder="1"/>
    <xf numFmtId="165" fontId="6" fillId="0" borderId="1" xfId="1" applyNumberFormat="1" applyFont="1" applyBorder="1"/>
    <xf numFmtId="165" fontId="6" fillId="0" borderId="9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70374121229067E-2"/>
          <c:y val="0.1602791546758153"/>
          <c:w val="0.98074109546480592"/>
          <c:h val="0.6550539365011581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 algn="ctr" rtl="1"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481935130751111E-2"/>
                      <c:h val="0.171764629227665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655-4508-A626-452DE33B02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(2)'!$H$10:$H$14</c:f>
              <c:numCache>
                <c:formatCode>0.00</c:formatCode>
                <c:ptCount val="5"/>
                <c:pt idx="0">
                  <c:v>-8.3672952357540691</c:v>
                </c:pt>
                <c:pt idx="1">
                  <c:v>-10.70599515460583</c:v>
                </c:pt>
                <c:pt idx="2">
                  <c:v>-8.5261154895396984</c:v>
                </c:pt>
                <c:pt idx="3">
                  <c:v>-10.358799518022877</c:v>
                </c:pt>
                <c:pt idx="4">
                  <c:v>-8.9470450379296906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30840"/>
        <c:axId val="387130448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(2)'!$P$10:$P$14</c:f>
              <c:numCache>
                <c:formatCode>0.00</c:formatCode>
                <c:ptCount val="5"/>
                <c:pt idx="0">
                  <c:v>-9.825164307444755</c:v>
                </c:pt>
                <c:pt idx="1">
                  <c:v>-9.825164307444755</c:v>
                </c:pt>
                <c:pt idx="2">
                  <c:v>-9.825164307444755</c:v>
                </c:pt>
                <c:pt idx="3">
                  <c:v>-9.825164307444755</c:v>
                </c:pt>
                <c:pt idx="4">
                  <c:v>-9.825164307444755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7312"/>
        <c:axId val="387127704"/>
      </c:lineChart>
      <c:catAx>
        <c:axId val="38713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30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304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30840"/>
        <c:crosses val="autoZero"/>
        <c:crossBetween val="between"/>
      </c:valAx>
      <c:catAx>
        <c:axId val="38712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7704"/>
        <c:crosses val="autoZero"/>
        <c:auto val="0"/>
        <c:lblAlgn val="ctr"/>
        <c:lblOffset val="100"/>
        <c:noMultiLvlLbl val="0"/>
      </c:catAx>
      <c:valAx>
        <c:axId val="38712770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2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16319499781289948"/>
          <c:w val="0.92815797981828307"/>
          <c:h val="0.652779991251597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RTerm!$F$10:$F$20</c:f>
              <c:numCache>
                <c:formatCode>0.00</c:formatCode>
                <c:ptCount val="11"/>
                <c:pt idx="0">
                  <c:v>-0.2258</c:v>
                </c:pt>
                <c:pt idx="1">
                  <c:v>-2.6387999999999998</c:v>
                </c:pt>
                <c:pt idx="2">
                  <c:v>-3.9464999999999999</c:v>
                </c:pt>
                <c:pt idx="3">
                  <c:v>-4.8822000000000001</c:v>
                </c:pt>
                <c:pt idx="4">
                  <c:v>-5.9168000000000003</c:v>
                </c:pt>
                <c:pt idx="5">
                  <c:v>-6.1508000000000003</c:v>
                </c:pt>
                <c:pt idx="6">
                  <c:v>-6.3669000000000002</c:v>
                </c:pt>
                <c:pt idx="7">
                  <c:v>-6.5826000000000002</c:v>
                </c:pt>
                <c:pt idx="8">
                  <c:v>-6.6459999999999999</c:v>
                </c:pt>
                <c:pt idx="9">
                  <c:v>-6.8867000000000003</c:v>
                </c:pt>
                <c:pt idx="10">
                  <c:v>-7.9371999999999998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6208"/>
        <c:axId val="6004266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RTerm!$Q$10:$Q$20</c:f>
              <c:numCache>
                <c:formatCode>0.00</c:formatCode>
                <c:ptCount val="11"/>
                <c:pt idx="0">
                  <c:v>-4.0677000000000003</c:v>
                </c:pt>
                <c:pt idx="1">
                  <c:v>-4.0677000000000003</c:v>
                </c:pt>
                <c:pt idx="2">
                  <c:v>-4.0677000000000003</c:v>
                </c:pt>
                <c:pt idx="3">
                  <c:v>-4.0677000000000003</c:v>
                </c:pt>
                <c:pt idx="4">
                  <c:v>-4.0677000000000003</c:v>
                </c:pt>
                <c:pt idx="5">
                  <c:v>-4.0677000000000003</c:v>
                </c:pt>
                <c:pt idx="6">
                  <c:v>-4.0677000000000003</c:v>
                </c:pt>
                <c:pt idx="7">
                  <c:v>-4.0677000000000003</c:v>
                </c:pt>
                <c:pt idx="8">
                  <c:v>-4.0677000000000003</c:v>
                </c:pt>
                <c:pt idx="9">
                  <c:v>-4.0677000000000003</c:v>
                </c:pt>
                <c:pt idx="10">
                  <c:v>-4.0677000000000003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423072"/>
        <c:axId val="600424248"/>
      </c:lineChart>
      <c:catAx>
        <c:axId val="6004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4266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6208"/>
        <c:crosses val="autoZero"/>
        <c:crossBetween val="between"/>
      </c:valAx>
      <c:catAx>
        <c:axId val="60042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4248"/>
        <c:crosses val="autoZero"/>
        <c:auto val="0"/>
        <c:lblAlgn val="ctr"/>
        <c:lblOffset val="100"/>
        <c:noMultiLvlLbl val="0"/>
      </c:catAx>
      <c:valAx>
        <c:axId val="6004242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3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02024441270084E-2"/>
          <c:y val="0.21328707742685585"/>
          <c:w val="0.92639260055692185"/>
          <c:h val="0.60839264708644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RDur!$M$10:$M$20</c:f>
              <c:numCache>
                <c:formatCode>0.0%</c:formatCode>
                <c:ptCount val="11"/>
                <c:pt idx="0">
                  <c:v>6.8575098161523254E-2</c:v>
                </c:pt>
                <c:pt idx="1">
                  <c:v>8.3723502564362742E-2</c:v>
                </c:pt>
                <c:pt idx="2">
                  <c:v>0.10606703355026904</c:v>
                </c:pt>
                <c:pt idx="3">
                  <c:v>0.13362842855262888</c:v>
                </c:pt>
                <c:pt idx="4">
                  <c:v>0.12527974853467666</c:v>
                </c:pt>
                <c:pt idx="5">
                  <c:v>0.13795385674345315</c:v>
                </c:pt>
                <c:pt idx="6">
                  <c:v>0.10579817684751788</c:v>
                </c:pt>
                <c:pt idx="7">
                  <c:v>0.12379598087342357</c:v>
                </c:pt>
                <c:pt idx="8">
                  <c:v>5.123881627764016E-2</c:v>
                </c:pt>
                <c:pt idx="9">
                  <c:v>3.3582563747876312E-2</c:v>
                </c:pt>
                <c:pt idx="10">
                  <c:v>3.0356794146628324E-2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2-4A52-9776-90A7537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6960"/>
        <c:axId val="384027352"/>
      </c:barChart>
      <c:catAx>
        <c:axId val="38402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02735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696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20448425065811371"/>
          <c:w val="0.92815797981828307"/>
          <c:h val="0.6102024899256328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RDur!$F$10:$F$20</c:f>
              <c:numCache>
                <c:formatCode>0.00</c:formatCode>
                <c:ptCount val="11"/>
                <c:pt idx="0">
                  <c:v>0.47489999999999999</c:v>
                </c:pt>
                <c:pt idx="1">
                  <c:v>-0.86229999999999996</c:v>
                </c:pt>
                <c:pt idx="2">
                  <c:v>-2.1766000000000001</c:v>
                </c:pt>
                <c:pt idx="3">
                  <c:v>-3.2530000000000001</c:v>
                </c:pt>
                <c:pt idx="4">
                  <c:v>-3.9561999999999999</c:v>
                </c:pt>
                <c:pt idx="5">
                  <c:v>-4.6483999999999996</c:v>
                </c:pt>
                <c:pt idx="6">
                  <c:v>-5.3851000000000004</c:v>
                </c:pt>
                <c:pt idx="7">
                  <c:v>-6.1757999999999997</c:v>
                </c:pt>
                <c:pt idx="8">
                  <c:v>-6.7057000000000002</c:v>
                </c:pt>
                <c:pt idx="9">
                  <c:v>-7.3353999999999999</c:v>
                </c:pt>
                <c:pt idx="10">
                  <c:v>-8.5347000000000008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5784"/>
        <c:axId val="384028136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RDur!$Q$10:$Q$20</c:f>
              <c:numCache>
                <c:formatCode>0.00</c:formatCode>
                <c:ptCount val="11"/>
                <c:pt idx="0">
                  <c:v>-4.0677000000000003</c:v>
                </c:pt>
                <c:pt idx="1">
                  <c:v>-4.0677000000000003</c:v>
                </c:pt>
                <c:pt idx="2">
                  <c:v>-4.0677000000000003</c:v>
                </c:pt>
                <c:pt idx="3">
                  <c:v>-4.0677000000000003</c:v>
                </c:pt>
                <c:pt idx="4">
                  <c:v>-4.0677000000000003</c:v>
                </c:pt>
                <c:pt idx="5">
                  <c:v>-4.0677000000000003</c:v>
                </c:pt>
                <c:pt idx="6">
                  <c:v>-4.0677000000000003</c:v>
                </c:pt>
                <c:pt idx="7">
                  <c:v>-4.0677000000000003</c:v>
                </c:pt>
                <c:pt idx="8">
                  <c:v>-4.0677000000000003</c:v>
                </c:pt>
                <c:pt idx="9">
                  <c:v>-4.0677000000000003</c:v>
                </c:pt>
                <c:pt idx="10">
                  <c:v>-4.0677000000000003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27744"/>
        <c:axId val="384026176"/>
      </c:lineChart>
      <c:catAx>
        <c:axId val="38402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8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0281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5784"/>
        <c:crosses val="autoZero"/>
        <c:crossBetween val="between"/>
      </c:valAx>
      <c:catAx>
        <c:axId val="384027744"/>
        <c:scaling>
          <c:orientation val="minMax"/>
        </c:scaling>
        <c:delete val="1"/>
        <c:axPos val="b"/>
        <c:majorTickMark val="out"/>
        <c:minorTickMark val="none"/>
        <c:tickLblPos val="nextTo"/>
        <c:crossAx val="384026176"/>
        <c:crosses val="autoZero"/>
        <c:auto val="0"/>
        <c:lblAlgn val="ctr"/>
        <c:lblOffset val="100"/>
        <c:noMultiLvlLbl val="0"/>
      </c:catAx>
      <c:valAx>
        <c:axId val="3840261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24476419902104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583184070019292E-2"/>
                  <c:y val="-5.189148253208597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EF-42C9-A292-5369348D6C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RVinYr!$A$10:$A$23</c:f>
              <c:strCache>
                <c:ptCount val="14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RVinYr!$M$10:$M$23</c:f>
              <c:numCache>
                <c:formatCode>0.0%</c:formatCode>
                <c:ptCount val="14"/>
                <c:pt idx="0">
                  <c:v>1.7113284646335623E-2</c:v>
                </c:pt>
                <c:pt idx="1">
                  <c:v>6.397481995161723E-3</c:v>
                </c:pt>
                <c:pt idx="2">
                  <c:v>1.1433614459319574E-2</c:v>
                </c:pt>
                <c:pt idx="3">
                  <c:v>1.9098059661416228E-2</c:v>
                </c:pt>
                <c:pt idx="4">
                  <c:v>5.9172630341543846E-2</c:v>
                </c:pt>
                <c:pt idx="5">
                  <c:v>6.5812653456350775E-2</c:v>
                </c:pt>
                <c:pt idx="6">
                  <c:v>8.8229774147624659E-2</c:v>
                </c:pt>
                <c:pt idx="7">
                  <c:v>0.1007663733698954</c:v>
                </c:pt>
                <c:pt idx="8">
                  <c:v>9.8025713967570982E-2</c:v>
                </c:pt>
                <c:pt idx="9">
                  <c:v>0.13019875332401853</c:v>
                </c:pt>
                <c:pt idx="10">
                  <c:v>0.11607342155824676</c:v>
                </c:pt>
                <c:pt idx="11">
                  <c:v>8.1587356033917105E-2</c:v>
                </c:pt>
                <c:pt idx="12">
                  <c:v>0.12956218806476133</c:v>
                </c:pt>
                <c:pt idx="13">
                  <c:v>7.6528694973837422E-2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F-42C9-A292-5369348D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8920"/>
        <c:axId val="384029312"/>
      </c:barChart>
      <c:catAx>
        <c:axId val="38402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9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02931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892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592271670979041E-2"/>
          <c:y val="0.20524888462789698"/>
          <c:w val="0.95145901696853286"/>
          <c:h val="0.542120525069953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RVinYr!$A$10:$A$22</c:f>
              <c:strCache>
                <c:ptCount val="13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RVinYr!$F$10:$F$23</c:f>
              <c:numCache>
                <c:formatCode>0.00</c:formatCode>
                <c:ptCount val="14"/>
                <c:pt idx="0">
                  <c:v>-1.7135</c:v>
                </c:pt>
                <c:pt idx="1">
                  <c:v>-2.2444999999999999</c:v>
                </c:pt>
                <c:pt idx="2">
                  <c:v>-2.2886000000000002</c:v>
                </c:pt>
                <c:pt idx="3">
                  <c:v>-1.5524</c:v>
                </c:pt>
                <c:pt idx="4">
                  <c:v>-1.8352999999999999</c:v>
                </c:pt>
                <c:pt idx="5">
                  <c:v>-2.5573999999999999</c:v>
                </c:pt>
                <c:pt idx="6">
                  <c:v>-2.8986000000000001</c:v>
                </c:pt>
                <c:pt idx="7">
                  <c:v>-3.3182</c:v>
                </c:pt>
                <c:pt idx="8">
                  <c:v>-3.5909</c:v>
                </c:pt>
                <c:pt idx="9">
                  <c:v>-4.2575000000000003</c:v>
                </c:pt>
                <c:pt idx="10">
                  <c:v>-4.8159999999999998</c:v>
                </c:pt>
                <c:pt idx="11">
                  <c:v>-5.2206999999999999</c:v>
                </c:pt>
                <c:pt idx="12">
                  <c:v>-5.7438000000000002</c:v>
                </c:pt>
                <c:pt idx="13">
                  <c:v>-5.9166999999999996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544928"/>
        <c:axId val="521545712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RVinYr!$A$10:$A$23</c:f>
              <c:strCache>
                <c:ptCount val="14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RVinYr!$Q$10:$Q$23</c:f>
              <c:numCache>
                <c:formatCode>0.00</c:formatCode>
                <c:ptCount val="14"/>
                <c:pt idx="0">
                  <c:v>-4.0677000000000003</c:v>
                </c:pt>
                <c:pt idx="1">
                  <c:v>-4.0677000000000003</c:v>
                </c:pt>
                <c:pt idx="2">
                  <c:v>-4.0677000000000003</c:v>
                </c:pt>
                <c:pt idx="3">
                  <c:v>-4.0677000000000003</c:v>
                </c:pt>
                <c:pt idx="4">
                  <c:v>-4.0677000000000003</c:v>
                </c:pt>
                <c:pt idx="5">
                  <c:v>-4.0677000000000003</c:v>
                </c:pt>
                <c:pt idx="6">
                  <c:v>-4.0677000000000003</c:v>
                </c:pt>
                <c:pt idx="7">
                  <c:v>-4.0677000000000003</c:v>
                </c:pt>
                <c:pt idx="8">
                  <c:v>-4.0677000000000003</c:v>
                </c:pt>
                <c:pt idx="9">
                  <c:v>-4.0677000000000003</c:v>
                </c:pt>
                <c:pt idx="10">
                  <c:v>-4.0677000000000003</c:v>
                </c:pt>
                <c:pt idx="11">
                  <c:v>-4.0677000000000003</c:v>
                </c:pt>
                <c:pt idx="12">
                  <c:v>-4.0677000000000003</c:v>
                </c:pt>
                <c:pt idx="13">
                  <c:v>-4.0677000000000003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545320"/>
        <c:axId val="521542184"/>
      </c:lineChart>
      <c:catAx>
        <c:axId val="52154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457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215457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4928"/>
        <c:crosses val="autoZero"/>
        <c:crossBetween val="between"/>
      </c:valAx>
      <c:catAx>
        <c:axId val="52154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542184"/>
        <c:crosses val="autoZero"/>
        <c:auto val="0"/>
        <c:lblAlgn val="ctr"/>
        <c:lblOffset val="100"/>
        <c:noMultiLvlLbl val="0"/>
      </c:catAx>
      <c:valAx>
        <c:axId val="52154218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5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195147886158773E-2"/>
          <c:y val="0.16491242197130446"/>
          <c:w val="0.97735399487643859"/>
          <c:h val="0.64912336307853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(2)'!$N$10:$N$14</c:f>
              <c:numCache>
                <c:formatCode>0</c:formatCode>
                <c:ptCount val="5"/>
                <c:pt idx="0">
                  <c:v>4.13</c:v>
                </c:pt>
                <c:pt idx="1">
                  <c:v>2.39</c:v>
                </c:pt>
                <c:pt idx="2">
                  <c:v>5.99</c:v>
                </c:pt>
                <c:pt idx="3">
                  <c:v>1.66</c:v>
                </c:pt>
                <c:pt idx="4">
                  <c:v>4.0063028439837023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28488"/>
        <c:axId val="38712888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(2)'!$Q$10:$Q$14</c:f>
              <c:numCache>
                <c:formatCode>0</c:formatCode>
                <c:ptCount val="5"/>
                <c:pt idx="0">
                  <c:v>3.25</c:v>
                </c:pt>
                <c:pt idx="1">
                  <c:v>3.25</c:v>
                </c:pt>
                <c:pt idx="2">
                  <c:v>3.25</c:v>
                </c:pt>
                <c:pt idx="3">
                  <c:v>3.25</c:v>
                </c:pt>
                <c:pt idx="4">
                  <c:v>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9272"/>
        <c:axId val="387129664"/>
      </c:lineChart>
      <c:catAx>
        <c:axId val="38712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2888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8488"/>
        <c:crosses val="autoZero"/>
        <c:crossBetween val="between"/>
      </c:valAx>
      <c:catAx>
        <c:axId val="38712927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9664"/>
        <c:crosses val="autoZero"/>
        <c:auto val="0"/>
        <c:lblAlgn val="ctr"/>
        <c:lblOffset val="100"/>
        <c:noMultiLvlLbl val="0"/>
      </c:catAx>
      <c:valAx>
        <c:axId val="38712966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9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0000017132690115"/>
          <c:w val="0.97678826936105634"/>
          <c:h val="0.621053163594061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RSector!$M$10:$M$14</c:f>
              <c:numCache>
                <c:formatCode>0.0%</c:formatCode>
                <c:ptCount val="5"/>
                <c:pt idx="0">
                  <c:v>0.16391495872388925</c:v>
                </c:pt>
                <c:pt idx="1">
                  <c:v>0.4556703806477832</c:v>
                </c:pt>
                <c:pt idx="2">
                  <c:v>0.14208444607276929</c:v>
                </c:pt>
                <c:pt idx="3">
                  <c:v>0.17348004345970586</c:v>
                </c:pt>
                <c:pt idx="4">
                  <c:v>6.4850171095852352E-2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3-44A4-B239-5C81268B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31944"/>
        <c:axId val="282028808"/>
      </c:barChart>
      <c:catAx>
        <c:axId val="28203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028808"/>
        <c:scaling>
          <c:orientation val="minMax"/>
          <c:max val="0.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282031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7614515673666528"/>
          <c:w val="0.97466072478969612"/>
          <c:h val="0.6203471032957910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RSector!$F$10:$F$14</c:f>
              <c:numCache>
                <c:formatCode>0.00</c:formatCode>
                <c:ptCount val="5"/>
                <c:pt idx="0">
                  <c:v>-3.5152000000000001</c:v>
                </c:pt>
                <c:pt idx="1">
                  <c:v>-4.4809000000000001</c:v>
                </c:pt>
                <c:pt idx="2">
                  <c:v>-3.5589</c:v>
                </c:pt>
                <c:pt idx="3">
                  <c:v>-4.0404999999999998</c:v>
                </c:pt>
                <c:pt idx="4">
                  <c:v>-3.7411632610526206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29984"/>
        <c:axId val="2820292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RSector!$P$10:$P$14</c:f>
              <c:numCache>
                <c:formatCode>0.00</c:formatCode>
                <c:ptCount val="5"/>
                <c:pt idx="0">
                  <c:v>-4.0677000000000003</c:v>
                </c:pt>
                <c:pt idx="1">
                  <c:v>-4.0677000000000003</c:v>
                </c:pt>
                <c:pt idx="2">
                  <c:v>-4.0677000000000003</c:v>
                </c:pt>
                <c:pt idx="3">
                  <c:v>-4.0677000000000003</c:v>
                </c:pt>
                <c:pt idx="4">
                  <c:v>-4.0677000000000003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029592"/>
        <c:axId val="282030376"/>
      </c:lineChart>
      <c:catAx>
        <c:axId val="2820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0292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984"/>
        <c:crosses val="autoZero"/>
        <c:crossBetween val="between"/>
      </c:valAx>
      <c:catAx>
        <c:axId val="282029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82030376"/>
        <c:crosses val="autoZero"/>
        <c:auto val="0"/>
        <c:lblAlgn val="ctr"/>
        <c:lblOffset val="100"/>
        <c:noMultiLvlLbl val="0"/>
      </c:catAx>
      <c:valAx>
        <c:axId val="2820303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22388705042979E-2"/>
          <c:y val="0.21328707742685585"/>
          <c:w val="0.97674631899335229"/>
          <c:h val="0.58391708082434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(2)'!$M$10:$M$12</c:f>
              <c:numCache>
                <c:formatCode>0.0%</c:formatCode>
                <c:ptCount val="3"/>
                <c:pt idx="0">
                  <c:v>0.98213240699170234</c:v>
                </c:pt>
                <c:pt idx="1">
                  <c:v>1.7534746017679154E-2</c:v>
                </c:pt>
                <c:pt idx="2">
                  <c:v>3.3284699061846679E-4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1-46D4-AB56-2E259EDB4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1288"/>
        <c:axId val="515061680"/>
      </c:barChart>
      <c:catAx>
        <c:axId val="5150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6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061680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515061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43572890774019E-2"/>
          <c:y val="0.15972276381688036"/>
          <c:w val="0.97505004073314516"/>
          <c:h val="0.6562522252476170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0.109118123850413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DAF-40AE-87C4-9C2F7C1BB9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9.75692116306336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DAF-40AE-87C4-9C2F7C1BB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(2)'!$F$10:$F$12</c:f>
              <c:numCache>
                <c:formatCode>0.00</c:formatCode>
                <c:ptCount val="3"/>
                <c:pt idx="0">
                  <c:v>-4.0655999999999999</c:v>
                </c:pt>
                <c:pt idx="1">
                  <c:v>-4.2008000000000001</c:v>
                </c:pt>
                <c:pt idx="2">
                  <c:v>-3.0072000000000001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2072"/>
        <c:axId val="604431824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'RLTV (2)'!$P$10:$P$12</c:f>
              <c:numCache>
                <c:formatCode>0.00</c:formatCode>
                <c:ptCount val="3"/>
                <c:pt idx="0">
                  <c:v>-4.0677000000000003</c:v>
                </c:pt>
                <c:pt idx="1">
                  <c:v>-4.0677000000000003</c:v>
                </c:pt>
                <c:pt idx="2">
                  <c:v>-4.0677000000000003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784"/>
        <c:axId val="604432608"/>
      </c:lineChart>
      <c:catAx>
        <c:axId val="51506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8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15062072"/>
        <c:crosses val="autoZero"/>
        <c:crossBetween val="between"/>
      </c:valAx>
      <c:catAx>
        <c:axId val="604433784"/>
        <c:scaling>
          <c:orientation val="minMax"/>
        </c:scaling>
        <c:delete val="1"/>
        <c:axPos val="b"/>
        <c:majorTickMark val="out"/>
        <c:minorTickMark val="none"/>
        <c:tickLblPos val="nextTo"/>
        <c:crossAx val="604432608"/>
        <c:crosses val="autoZero"/>
        <c:auto val="0"/>
        <c:lblAlgn val="ctr"/>
        <c:lblOffset val="100"/>
        <c:noMultiLvlLbl val="0"/>
      </c:catAx>
      <c:valAx>
        <c:axId val="6044326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2377660582489795"/>
          <c:w val="0.97678826936105634"/>
          <c:h val="0.57692406189231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RCoup!$M$10:$M$19</c:f>
              <c:numCache>
                <c:formatCode>0.0%</c:formatCode>
                <c:ptCount val="10"/>
                <c:pt idx="0">
                  <c:v>0.10549815461205135</c:v>
                </c:pt>
                <c:pt idx="1">
                  <c:v>0.1856887101263614</c:v>
                </c:pt>
                <c:pt idx="2">
                  <c:v>0.28530007685143677</c:v>
                </c:pt>
                <c:pt idx="3">
                  <c:v>0.26122107330466604</c:v>
                </c:pt>
                <c:pt idx="4">
                  <c:v>0.10539096231157245</c:v>
                </c:pt>
                <c:pt idx="5">
                  <c:v>2.6731966851083179E-2</c:v>
                </c:pt>
                <c:pt idx="6">
                  <c:v>1.4326272722448742E-2</c:v>
                </c:pt>
                <c:pt idx="7">
                  <c:v>8.4586793311037835E-3</c:v>
                </c:pt>
                <c:pt idx="8">
                  <c:v>2.8265271970090199E-3</c:v>
                </c:pt>
                <c:pt idx="9">
                  <c:v>4.5575766922672121E-3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3-40CA-B370-90CBB164D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2216"/>
        <c:axId val="604430256"/>
      </c:barChart>
      <c:catAx>
        <c:axId val="60443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430256"/>
        <c:scaling>
          <c:orientation val="minMax"/>
          <c:max val="0.4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4432216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619718309859155"/>
          <c:w val="0.97466072478969612"/>
          <c:h val="0.6514084507042253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RCoup!$F$10:$F$19</c:f>
              <c:numCache>
                <c:formatCode>0.00</c:formatCode>
                <c:ptCount val="10"/>
                <c:pt idx="0">
                  <c:v>-5.2438000000000002</c:v>
                </c:pt>
                <c:pt idx="1">
                  <c:v>-4.9435000000000002</c:v>
                </c:pt>
                <c:pt idx="2">
                  <c:v>-3.4676</c:v>
                </c:pt>
                <c:pt idx="3">
                  <c:v>-3.8774000000000002</c:v>
                </c:pt>
                <c:pt idx="4">
                  <c:v>-3.9815999999999998</c:v>
                </c:pt>
                <c:pt idx="5">
                  <c:v>-3.8376000000000001</c:v>
                </c:pt>
                <c:pt idx="6">
                  <c:v>-2.8552</c:v>
                </c:pt>
                <c:pt idx="7">
                  <c:v>-2.1703000000000001</c:v>
                </c:pt>
                <c:pt idx="8">
                  <c:v>-1.6783999999999999</c:v>
                </c:pt>
                <c:pt idx="9">
                  <c:v>-1.0929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0648"/>
        <c:axId val="60443104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RCoup!$Q$10:$Q$19</c:f>
              <c:numCache>
                <c:formatCode>0.00</c:formatCode>
                <c:ptCount val="10"/>
                <c:pt idx="0">
                  <c:v>-4.0677000000000003</c:v>
                </c:pt>
                <c:pt idx="1">
                  <c:v>-4.0677000000000003</c:v>
                </c:pt>
                <c:pt idx="2">
                  <c:v>-4.0677000000000003</c:v>
                </c:pt>
                <c:pt idx="3">
                  <c:v>-4.0677000000000003</c:v>
                </c:pt>
                <c:pt idx="4">
                  <c:v>-4.0677000000000003</c:v>
                </c:pt>
                <c:pt idx="5">
                  <c:v>-4.0677000000000003</c:v>
                </c:pt>
                <c:pt idx="6">
                  <c:v>-4.0677000000000003</c:v>
                </c:pt>
                <c:pt idx="7">
                  <c:v>-4.0677000000000003</c:v>
                </c:pt>
                <c:pt idx="8">
                  <c:v>-4.0677000000000003</c:v>
                </c:pt>
                <c:pt idx="9">
                  <c:v>-4.0677000000000003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392"/>
        <c:axId val="600423856"/>
      </c:lineChart>
      <c:catAx>
        <c:axId val="60443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0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0648"/>
        <c:crosses val="autoZero"/>
        <c:crossBetween val="between"/>
      </c:valAx>
      <c:catAx>
        <c:axId val="604433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3856"/>
        <c:crosses val="autoZero"/>
        <c:auto val="0"/>
        <c:lblAlgn val="ctr"/>
        <c:lblOffset val="100"/>
        <c:noMultiLvlLbl val="0"/>
      </c:catAx>
      <c:valAx>
        <c:axId val="60042385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874135902903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3197733109837117E-3"/>
                  <c:y val="5.52142612303844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1-4532-9A64-90A8C6DAAA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RTerm!$M$10:$M$20</c:f>
              <c:numCache>
                <c:formatCode>0.0%</c:formatCode>
                <c:ptCount val="11"/>
                <c:pt idx="0">
                  <c:v>0.14754509098439461</c:v>
                </c:pt>
                <c:pt idx="1">
                  <c:v>0.1943118552937258</c:v>
                </c:pt>
                <c:pt idx="2">
                  <c:v>0.18407407186562391</c:v>
                </c:pt>
                <c:pt idx="3">
                  <c:v>0.15542424719522055</c:v>
                </c:pt>
                <c:pt idx="4">
                  <c:v>0.14548364849935796</c:v>
                </c:pt>
                <c:pt idx="5">
                  <c:v>5.1050934500135939E-2</c:v>
                </c:pt>
                <c:pt idx="6">
                  <c:v>3.7893517279611051E-2</c:v>
                </c:pt>
                <c:pt idx="7">
                  <c:v>3.0481518149179276E-2</c:v>
                </c:pt>
                <c:pt idx="8">
                  <c:v>1.5229136550533805E-2</c:v>
                </c:pt>
                <c:pt idx="9">
                  <c:v>1.3297441373326547E-2</c:v>
                </c:pt>
                <c:pt idx="10">
                  <c:v>2.5208538308890461E-2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1-4532-9A64-90A8C6DAA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3464"/>
        <c:axId val="600425424"/>
      </c:barChart>
      <c:catAx>
        <c:axId val="60042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0425424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0423464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152400</xdr:rowOff>
    </xdr:from>
    <xdr:to>
      <xdr:col>7</xdr:col>
      <xdr:colOff>594360</xdr:colOff>
      <xdr:row>43</xdr:row>
      <xdr:rowOff>145676</xdr:rowOff>
    </xdr:to>
    <xdr:graphicFrame macro="">
      <xdr:nvGraphicFramePr>
        <xdr:cNvPr id="22533" name="Chart 3">
          <a:extLst>
            <a:ext uri="{FF2B5EF4-FFF2-40B4-BE49-F238E27FC236}">
              <a16:creationId xmlns:a16="http://schemas.microsoft.com/office/drawing/2014/main" id="{00000000-0008-0000-0000-000005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156882</xdr:rowOff>
    </xdr:from>
    <xdr:to>
      <xdr:col>16</xdr:col>
      <xdr:colOff>449580</xdr:colOff>
      <xdr:row>44</xdr:row>
      <xdr:rowOff>11205</xdr:rowOff>
    </xdr:to>
    <xdr:graphicFrame macro="">
      <xdr:nvGraphicFramePr>
        <xdr:cNvPr id="22534" name="Chart 4">
          <a:extLst>
            <a:ext uri="{FF2B5EF4-FFF2-40B4-BE49-F238E27FC236}">
              <a16:creationId xmlns:a16="http://schemas.microsoft.com/office/drawing/2014/main" id="{00000000-0008-0000-0000-00000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14</xdr:col>
      <xdr:colOff>0</xdr:colOff>
      <xdr:row>44</xdr:row>
      <xdr:rowOff>134470</xdr:rowOff>
    </xdr:to>
    <xdr:graphicFrame macro="">
      <xdr:nvGraphicFramePr>
        <xdr:cNvPr id="13316" name="Chart 2">
          <a:extLst>
            <a:ext uri="{FF2B5EF4-FFF2-40B4-BE49-F238E27FC236}">
              <a16:creationId xmlns:a16="http://schemas.microsoft.com/office/drawing/2014/main" id="{00000000-0008-0000-03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33617</xdr:colOff>
      <xdr:row>22</xdr:row>
      <xdr:rowOff>134469</xdr:rowOff>
    </xdr:from>
    <xdr:to>
      <xdr:col>6</xdr:col>
      <xdr:colOff>18825</xdr:colOff>
      <xdr:row>44</xdr:row>
      <xdr:rowOff>123264</xdr:rowOff>
    </xdr:to>
    <xdr:graphicFrame macro="">
      <xdr:nvGraphicFramePr>
        <xdr:cNvPr id="13317" name="Chart 3">
          <a:extLst>
            <a:ext uri="{FF2B5EF4-FFF2-40B4-BE49-F238E27FC236}">
              <a16:creationId xmlns:a16="http://schemas.microsoft.com/office/drawing/2014/main" id="{00000000-0008-0000-0300-000005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0.04665</cdr:y>
    </cdr:from>
    <cdr:to>
      <cdr:x>0.48779</cdr:x>
      <cdr:y>0.12412</cdr:y>
    </cdr:to>
    <cdr:sp macro="" textlink="">
      <cdr:nvSpPr>
        <cdr:cNvPr id="15361" name="Text Box 1">
          <a:extLst xmlns:a="http://schemas.openxmlformats.org/drawingml/2006/main">
            <a:ext uri="{FF2B5EF4-FFF2-40B4-BE49-F238E27FC236}">
              <a16:creationId xmlns:a16="http://schemas.microsoft.com/office/drawing/2014/main" id="{94DFA1A2-4489-4FF1-B1FE-E655FD72518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103305"/>
          <a:ext cx="2028248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Coupon Rate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0.07306</cdr:y>
    </cdr:from>
    <cdr:to>
      <cdr:x>0.33852</cdr:x>
      <cdr:y>0.19596</cdr:y>
    </cdr:to>
    <cdr:sp macro="" textlink="">
      <cdr:nvSpPr>
        <cdr:cNvPr id="76801" name="Text Box 1">
          <a:extLst xmlns:a="http://schemas.openxmlformats.org/drawingml/2006/main">
            <a:ext uri="{FF2B5EF4-FFF2-40B4-BE49-F238E27FC236}">
              <a16:creationId xmlns:a16="http://schemas.microsoft.com/office/drawing/2014/main" id="{4DE01B59-2346-41A5-9739-E30C3045DE3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6116"/>
          <a:ext cx="1272540" cy="266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0.02456</cdr:y>
    </cdr:from>
    <cdr:to>
      <cdr:x>0.43774</cdr:x>
      <cdr:y>0.15079</cdr:y>
    </cdr:to>
    <cdr:sp macro="" textlink="">
      <cdr:nvSpPr>
        <cdr:cNvPr id="76802" name="Text Box 2">
          <a:extLst xmlns:a="http://schemas.openxmlformats.org/drawingml/2006/main">
            <a:ext uri="{FF2B5EF4-FFF2-40B4-BE49-F238E27FC236}">
              <a16:creationId xmlns:a16="http://schemas.microsoft.com/office/drawing/2014/main" id="{797EBD9C-13EC-473B-8DD4-29829345A62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Coupon Rate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592455</xdr:colOff>
      <xdr:row>43</xdr:row>
      <xdr:rowOff>145676</xdr:rowOff>
    </xdr:to>
    <xdr:graphicFrame macro="">
      <xdr:nvGraphicFramePr>
        <xdr:cNvPr id="19460" name="Chart 2">
          <a:extLst>
            <a:ext uri="{FF2B5EF4-FFF2-40B4-BE49-F238E27FC236}">
              <a16:creationId xmlns:a16="http://schemas.microsoft.com/office/drawing/2014/main" id="{00000000-0008-0000-0400-000004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448</xdr:colOff>
      <xdr:row>43</xdr:row>
      <xdr:rowOff>134470</xdr:rowOff>
    </xdr:to>
    <xdr:graphicFrame macro="">
      <xdr:nvGraphicFramePr>
        <xdr:cNvPr id="19461" name="Chart 3">
          <a:extLst>
            <a:ext uri="{FF2B5EF4-FFF2-40B4-BE49-F238E27FC236}">
              <a16:creationId xmlns:a16="http://schemas.microsoft.com/office/drawing/2014/main" id="{00000000-0008-0000-0400-000005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0.0125</cdr:x>
      <cdr:y>0.03322</cdr:y>
    </cdr:from>
    <cdr:to>
      <cdr:x>0.48302</cdr:x>
      <cdr:y>0.11068</cdr:y>
    </cdr:to>
    <cdr:sp macro="" textlink="">
      <cdr:nvSpPr>
        <cdr:cNvPr id="21505" name="Text Box 1">
          <a:extLst xmlns:a="http://schemas.openxmlformats.org/drawingml/2006/main">
            <a:ext uri="{FF2B5EF4-FFF2-40B4-BE49-F238E27FC236}">
              <a16:creationId xmlns:a16="http://schemas.microsoft.com/office/drawing/2014/main" id="{4F715910-2B7E-4591-B4E8-E82813B788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73556"/>
          <a:ext cx="2004203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Maturity Cell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0.07323</cdr:y>
    </cdr:from>
    <cdr:to>
      <cdr:x>0.33729</cdr:x>
      <cdr:y>0.19431</cdr:y>
    </cdr:to>
    <cdr:sp macro="" textlink="">
      <cdr:nvSpPr>
        <cdr:cNvPr id="83969" name="Text Box 1">
          <a:extLst xmlns:a="http://schemas.openxmlformats.org/drawingml/2006/main">
            <a:ext uri="{FF2B5EF4-FFF2-40B4-BE49-F238E27FC236}">
              <a16:creationId xmlns:a16="http://schemas.microsoft.com/office/drawing/2014/main" id="{2A032448-2F2A-4E2F-9DF7-C6516B5D7D7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718"/>
          <a:ext cx="1272849" cy="266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0.02422</cdr:y>
    </cdr:from>
    <cdr:to>
      <cdr:x>0.43603</cdr:x>
      <cdr:y>0.14888</cdr:y>
    </cdr:to>
    <cdr:sp macro="" textlink="">
      <cdr:nvSpPr>
        <cdr:cNvPr id="83970" name="Text Box 2">
          <a:extLst xmlns:a="http://schemas.openxmlformats.org/drawingml/2006/main">
            <a:ext uri="{FF2B5EF4-FFF2-40B4-BE49-F238E27FC236}">
              <a16:creationId xmlns:a16="http://schemas.microsoft.com/office/drawing/2014/main" id="{6CCAF4F4-1EED-45EA-A8F6-1245E1E34B3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10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Maturity Cell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586740</xdr:colOff>
      <xdr:row>43</xdr:row>
      <xdr:rowOff>134470</xdr:rowOff>
    </xdr:to>
    <xdr:graphicFrame macro="">
      <xdr:nvGraphicFramePr>
        <xdr:cNvPr id="6148" name="Chart 2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6</xdr:col>
      <xdr:colOff>448</xdr:colOff>
      <xdr:row>43</xdr:row>
      <xdr:rowOff>134470</xdr:rowOff>
    </xdr:to>
    <xdr:graphicFrame macro="">
      <xdr:nvGraphicFramePr>
        <xdr:cNvPr id="6149" name="Chart 3">
          <a:extLst>
            <a:ext uri="{FF2B5EF4-FFF2-40B4-BE49-F238E27FC236}">
              <a16:creationId xmlns:a16="http://schemas.microsoft.com/office/drawing/2014/main" id="{00000000-0008-0000-05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0.01254</cdr:x>
      <cdr:y>0.03619</cdr:y>
    </cdr:from>
    <cdr:to>
      <cdr:x>0.49044</cdr:x>
      <cdr:y>0.11366</cdr:y>
    </cdr:to>
    <cdr:sp macro="" textlink="">
      <cdr:nvSpPr>
        <cdr:cNvPr id="8193" name="Text Box 1">
          <a:extLst xmlns:a="http://schemas.openxmlformats.org/drawingml/2006/main">
            <a:ext uri="{FF2B5EF4-FFF2-40B4-BE49-F238E27FC236}">
              <a16:creationId xmlns:a16="http://schemas.microsoft.com/office/drawing/2014/main" id="{01C06817-0F1A-42BA-B569-0F8CC0CB62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24" y="80144"/>
          <a:ext cx="2028376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Duration Cell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0.07362</cdr:y>
    </cdr:from>
    <cdr:to>
      <cdr:x>0.33729</cdr:x>
      <cdr:y>0.19561</cdr:y>
    </cdr:to>
    <cdr:sp macro="" textlink="">
      <cdr:nvSpPr>
        <cdr:cNvPr id="89089" name="Text Box 1">
          <a:extLst xmlns:a="http://schemas.openxmlformats.org/drawingml/2006/main">
            <a:ext uri="{FF2B5EF4-FFF2-40B4-BE49-F238E27FC236}">
              <a16:creationId xmlns:a16="http://schemas.microsoft.com/office/drawing/2014/main" id="{B2439785-69E7-4920-A4B6-DEDBC6C66EC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453"/>
          <a:ext cx="1272849" cy="266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0.02439</cdr:y>
    </cdr:from>
    <cdr:to>
      <cdr:x>0.49027</cdr:x>
      <cdr:y>0.14971</cdr:y>
    </cdr:to>
    <cdr:sp macro="" textlink="">
      <cdr:nvSpPr>
        <cdr:cNvPr id="89090" name="Text Box 2">
          <a:extLst xmlns:a="http://schemas.openxmlformats.org/drawingml/2006/main">
            <a:ext uri="{FF2B5EF4-FFF2-40B4-BE49-F238E27FC236}">
              <a16:creationId xmlns:a16="http://schemas.microsoft.com/office/drawing/2014/main" id="{53471A49-B69B-41CD-B2AA-0797DFD58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Duration Cell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26</xdr:row>
      <xdr:rowOff>0</xdr:rowOff>
    </xdr:from>
    <xdr:to>
      <xdr:col>14</xdr:col>
      <xdr:colOff>425824</xdr:colOff>
      <xdr:row>47</xdr:row>
      <xdr:rowOff>33618</xdr:rowOff>
    </xdr:to>
    <xdr:graphicFrame macro="">
      <xdr:nvGraphicFramePr>
        <xdr:cNvPr id="55300" name="Chart 2">
          <a:extLst>
            <a:ext uri="{FF2B5EF4-FFF2-40B4-BE49-F238E27FC236}">
              <a16:creationId xmlns:a16="http://schemas.microsoft.com/office/drawing/2014/main" id="{00000000-0008-0000-0600-000004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156881</xdr:rowOff>
    </xdr:from>
    <xdr:to>
      <xdr:col>6</xdr:col>
      <xdr:colOff>448</xdr:colOff>
      <xdr:row>47</xdr:row>
      <xdr:rowOff>22412</xdr:rowOff>
    </xdr:to>
    <xdr:graphicFrame macro="">
      <xdr:nvGraphicFramePr>
        <xdr:cNvPr id="55301" name="Chart 3">
          <a:extLst>
            <a:ext uri="{FF2B5EF4-FFF2-40B4-BE49-F238E27FC236}">
              <a16:creationId xmlns:a16="http://schemas.microsoft.com/office/drawing/2014/main" id="{00000000-0008-0000-0600-000005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0.01036</cdr:x>
      <cdr:y>0.07211</cdr:y>
    </cdr:from>
    <cdr:to>
      <cdr:x>0.39056</cdr:x>
      <cdr:y>0.19365</cdr:y>
    </cdr:to>
    <cdr:sp macro="" textlink="">
      <cdr:nvSpPr>
        <cdr:cNvPr id="67586" name="Text Box 2">
          <a:extLst xmlns:a="http://schemas.openxmlformats.org/drawingml/2006/main">
            <a:ext uri="{FF2B5EF4-FFF2-40B4-BE49-F238E27FC236}">
              <a16:creationId xmlns:a16="http://schemas.microsoft.com/office/drawing/2014/main" id="{721531D7-7272-4D05-9DA7-7B81298C841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716"/>
          <a:ext cx="1958504" cy="266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months; in percent</a:t>
          </a:r>
        </a:p>
      </cdr:txBody>
    </cdr:sp>
  </cdr:relSizeAnchor>
  <cdr:relSizeAnchor xmlns:cdr="http://schemas.openxmlformats.org/drawingml/2006/chartDrawing">
    <cdr:from>
      <cdr:x>0.01036</cdr:x>
      <cdr:y>0.02431</cdr:y>
    </cdr:from>
    <cdr:to>
      <cdr:x>0.33279</cdr:x>
      <cdr:y>0.14941</cdr:y>
    </cdr:to>
    <cdr:sp macro="" textlink="">
      <cdr:nvSpPr>
        <cdr:cNvPr id="67587" name="Text Box 3">
          <a:extLst xmlns:a="http://schemas.openxmlformats.org/drawingml/2006/main">
            <a:ext uri="{FF2B5EF4-FFF2-40B4-BE49-F238E27FC236}">
              <a16:creationId xmlns:a16="http://schemas.microsoft.com/office/drawing/2014/main" id="{B17C94E1-2CF0-45AD-8B02-742B1B0510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882" cy="27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0.0125</cdr:x>
      <cdr:y>0.05343</cdr:y>
    </cdr:from>
    <cdr:to>
      <cdr:x>0.51284</cdr:x>
      <cdr:y>0.1309</cdr:y>
    </cdr:to>
    <cdr:sp macro="" textlink="">
      <cdr:nvSpPr>
        <cdr:cNvPr id="57345" name="Text Box 1">
          <a:extLst xmlns:a="http://schemas.openxmlformats.org/drawingml/2006/main">
            <a:ext uri="{FF2B5EF4-FFF2-40B4-BE49-F238E27FC236}">
              <a16:creationId xmlns:a16="http://schemas.microsoft.com/office/drawing/2014/main" id="{F930BED8-930D-489B-A601-689D3F721D5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118318"/>
          <a:ext cx="2131224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Vintage Cohort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0.07417</cdr:y>
    </cdr:from>
    <cdr:to>
      <cdr:x>0.33729</cdr:x>
      <cdr:y>0.19662</cdr:y>
    </cdr:to>
    <cdr:sp macro="" textlink="">
      <cdr:nvSpPr>
        <cdr:cNvPr id="91137" name="Text Box 1">
          <a:extLst xmlns:a="http://schemas.openxmlformats.org/drawingml/2006/main">
            <a:ext uri="{FF2B5EF4-FFF2-40B4-BE49-F238E27FC236}">
              <a16:creationId xmlns:a16="http://schemas.microsoft.com/office/drawing/2014/main" id="{2DB8296E-E355-4A82-91E5-7B95FEFC282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49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0.02448</cdr:y>
    </cdr:from>
    <cdr:to>
      <cdr:x>0.49027</cdr:x>
      <cdr:y>0.15025</cdr:y>
    </cdr:to>
    <cdr:sp macro="" textlink="">
      <cdr:nvSpPr>
        <cdr:cNvPr id="91138" name="Text Box 2">
          <a:extLst xmlns:a="http://schemas.openxmlformats.org/drawingml/2006/main">
            <a:ext uri="{FF2B5EF4-FFF2-40B4-BE49-F238E27FC236}">
              <a16:creationId xmlns:a16="http://schemas.microsoft.com/office/drawing/2014/main" id="{96F89724-F085-456A-B493-13FCE7CCD65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Vintage Cohort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0.07417</cdr:y>
    </cdr:from>
    <cdr:to>
      <cdr:x>0.30267</cdr:x>
      <cdr:y>0.19662</cdr:y>
    </cdr:to>
    <cdr:sp macro="" textlink="">
      <cdr:nvSpPr>
        <cdr:cNvPr id="95233" name="Text Box 1">
          <a:extLst xmlns:a="http://schemas.openxmlformats.org/drawingml/2006/main">
            <a:ext uri="{FF2B5EF4-FFF2-40B4-BE49-F238E27FC236}">
              <a16:creationId xmlns:a16="http://schemas.microsoft.com/office/drawing/2014/main" id="{7B17D928-9345-45CB-8832-8AC356E245E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28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</a:t>
          </a:r>
        </a:p>
      </cdr:txBody>
    </cdr:sp>
  </cdr:relSizeAnchor>
  <cdr:relSizeAnchor xmlns:cdr="http://schemas.openxmlformats.org/drawingml/2006/chartDrawing">
    <cdr:from>
      <cdr:x>0.01217</cdr:x>
      <cdr:y>0.02448</cdr:y>
    </cdr:from>
    <cdr:to>
      <cdr:x>0.39121</cdr:x>
      <cdr:y>0.15025</cdr:y>
    </cdr:to>
    <cdr:sp macro="" textlink="">
      <cdr:nvSpPr>
        <cdr:cNvPr id="95234" name="Text Box 2">
          <a:extLst xmlns:a="http://schemas.openxmlformats.org/drawingml/2006/main">
            <a:ext uri="{FF2B5EF4-FFF2-40B4-BE49-F238E27FC236}">
              <a16:creationId xmlns:a16="http://schemas.microsoft.com/office/drawing/2014/main" id="{40C57335-F093-4AB3-A2C8-E5846BD519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7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Credit Effect by Sector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7620</xdr:rowOff>
    </xdr:from>
    <xdr:to>
      <xdr:col>14</xdr:col>
      <xdr:colOff>0</xdr:colOff>
      <xdr:row>43</xdr:row>
      <xdr:rowOff>145676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7620</xdr:rowOff>
    </xdr:from>
    <xdr:to>
      <xdr:col>5</xdr:col>
      <xdr:colOff>579120</xdr:colOff>
      <xdr:row>43</xdr:row>
      <xdr:rowOff>145676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0.0438</cdr:y>
    </cdr:from>
    <cdr:to>
      <cdr:x>0.41999</cdr:x>
      <cdr:y>0.12736</cdr:y>
    </cdr:to>
    <cdr:sp macro="" textlink="">
      <cdr:nvSpPr>
        <cdr:cNvPr id="4097" name="Text Box 1">
          <a:extLst xmlns:a="http://schemas.openxmlformats.org/drawingml/2006/main">
            <a:ext uri="{FF2B5EF4-FFF2-40B4-BE49-F238E27FC236}">
              <a16:creationId xmlns:a16="http://schemas.microsoft.com/office/drawing/2014/main" id="{A27627EF-3B64-44EC-8DAD-23991AC4930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96642"/>
          <a:ext cx="1738938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Sector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0.07227</cdr:y>
    </cdr:from>
    <cdr:to>
      <cdr:x>0.33852</cdr:x>
      <cdr:y>0.19471</cdr:y>
    </cdr:to>
    <cdr:sp macro="" textlink="">
      <cdr:nvSpPr>
        <cdr:cNvPr id="99329" name="Text Box 1">
          <a:extLst xmlns:a="http://schemas.openxmlformats.org/drawingml/2006/main">
            <a:ext uri="{FF2B5EF4-FFF2-40B4-BE49-F238E27FC236}">
              <a16:creationId xmlns:a16="http://schemas.microsoft.com/office/drawing/2014/main" id="{5C32D7DC-BF3B-42C3-B148-8B81425C0B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4950"/>
          <a:ext cx="1272540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0.02448</cdr:y>
    </cdr:from>
    <cdr:to>
      <cdr:x>0.43774</cdr:x>
      <cdr:y>0.15025</cdr:y>
    </cdr:to>
    <cdr:sp macro="" textlink="">
      <cdr:nvSpPr>
        <cdr:cNvPr id="99330" name="Text Box 2">
          <a:extLst xmlns:a="http://schemas.openxmlformats.org/drawingml/2006/main">
            <a:ext uri="{FF2B5EF4-FFF2-40B4-BE49-F238E27FC236}">
              <a16:creationId xmlns:a16="http://schemas.microsoft.com/office/drawing/2014/main" id="{7DE614D9-9230-41A0-9223-D150F910AC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3138</xdr:rowOff>
    </xdr:from>
    <xdr:to>
      <xdr:col>13</xdr:col>
      <xdr:colOff>592455</xdr:colOff>
      <xdr:row>44</xdr:row>
      <xdr:rowOff>44823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30480</xdr:colOff>
      <xdr:row>44</xdr:row>
      <xdr:rowOff>0</xdr:rowOff>
    </xdr:to>
    <xdr:graphicFrame macro="">
      <xdr:nvGraphicFramePr>
        <xdr:cNvPr id="3" name="Chart 10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112059</xdr:colOff>
      <xdr:row>14</xdr:row>
      <xdr:rowOff>11206</xdr:rowOff>
    </xdr:from>
    <xdr:to>
      <xdr:col>9</xdr:col>
      <xdr:colOff>134471</xdr:colOff>
      <xdr:row>20</xdr:row>
      <xdr:rowOff>22412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145342-E4C0-45C0-9CBD-3CA1A003C51A}"/>
            </a:ext>
          </a:extLst>
        </xdr:cNvPr>
        <xdr:cNvSpPr txBox="1"/>
      </xdr:nvSpPr>
      <xdr:spPr>
        <a:xfrm>
          <a:off x="3003177" y="2812677"/>
          <a:ext cx="2678206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note that</a:t>
          </a:r>
          <a:r>
            <a:rPr lang="en-US" sz="1100" baseline="0"/>
            <a:t> all G-L 1 loans are senior loans. "Crossover" loans are those with LTVs above 70% and below 85%.  They are not subordinate positions that "attach" at 70% LTV and go up to 85% of the capital stack.</a:t>
          </a:r>
          <a:endParaRPr lang="en-US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0.01348</cdr:x>
      <cdr:y>0.0573</cdr:y>
    </cdr:from>
    <cdr:to>
      <cdr:x>0.51245</cdr:x>
      <cdr:y>0.14059</cdr:y>
    </cdr:to>
    <cdr:sp macro="" textlink="">
      <cdr:nvSpPr>
        <cdr:cNvPr id="18433" name="Text Box 1">
          <a:extLst xmlns:a="http://schemas.openxmlformats.org/drawingml/2006/main">
            <a:ext uri="{FF2B5EF4-FFF2-40B4-BE49-F238E27FC236}">
              <a16:creationId xmlns:a16="http://schemas.microsoft.com/office/drawing/2014/main" id="{CA61E496-9055-4E0E-910D-1C0D75025B3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19" y="126887"/>
          <a:ext cx="2125390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Credit Quality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0.01341</cdr:x>
      <cdr:y>0.0718</cdr:y>
    </cdr:from>
    <cdr:to>
      <cdr:x>0.33334</cdr:x>
      <cdr:y>0.19288</cdr:y>
    </cdr:to>
    <cdr:sp macro="" textlink="">
      <cdr:nvSpPr>
        <cdr:cNvPr id="68609" name="Text Box 1">
          <a:extLst xmlns:a="http://schemas.openxmlformats.org/drawingml/2006/main">
            <a:ext uri="{FF2B5EF4-FFF2-40B4-BE49-F238E27FC236}">
              <a16:creationId xmlns:a16="http://schemas.microsoft.com/office/drawing/2014/main" id="{31AC3F62-6A30-4FD6-8363-8678CD098C3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575"/>
          <a:ext cx="1272578" cy="266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0.01341</cdr:x>
      <cdr:y>0.02422</cdr:y>
    </cdr:from>
    <cdr:to>
      <cdr:x>0.50949</cdr:x>
      <cdr:y>0.14888</cdr:y>
    </cdr:to>
    <cdr:sp macro="" textlink="">
      <cdr:nvSpPr>
        <cdr:cNvPr id="68610" name="Text Box 2">
          <a:extLst xmlns:a="http://schemas.openxmlformats.org/drawingml/2006/main">
            <a:ext uri="{FF2B5EF4-FFF2-40B4-BE49-F238E27FC236}">
              <a16:creationId xmlns:a16="http://schemas.microsoft.com/office/drawing/2014/main" id="{BCB6EF47-BE06-44EA-87BB-EF5236A3594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973222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Credit Quality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7" width="8.85546875" style="1"/>
    <col min="8" max="8" width="9" style="1" bestFit="1" customWidth="1"/>
    <col min="9" max="9" width="3.7109375" style="1" customWidth="1"/>
    <col min="10" max="10" width="9.7109375" style="1" bestFit="1" customWidth="1"/>
    <col min="11" max="11" width="3" style="1" customWidth="1"/>
    <col min="12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26</v>
      </c>
      <c r="D6" s="9"/>
      <c r="E6" s="9"/>
      <c r="F6" s="9"/>
      <c r="G6" s="7"/>
      <c r="H6" s="7"/>
      <c r="I6" s="7"/>
      <c r="J6" s="7"/>
      <c r="K6" s="7"/>
      <c r="L6" s="8" t="s">
        <v>93</v>
      </c>
      <c r="M6" s="9"/>
      <c r="N6" s="9"/>
    </row>
    <row r="7" spans="1:17" ht="15" x14ac:dyDescent="0.25">
      <c r="A7" s="7"/>
      <c r="B7" s="7"/>
      <c r="C7" s="10" t="s">
        <v>27</v>
      </c>
      <c r="D7" s="10"/>
      <c r="E7" s="10"/>
      <c r="F7" s="10"/>
      <c r="G7" s="11" t="s">
        <v>28</v>
      </c>
      <c r="H7" s="11" t="s">
        <v>29</v>
      </c>
      <c r="I7" s="7"/>
      <c r="J7" s="12" t="s">
        <v>30</v>
      </c>
      <c r="K7" s="7"/>
      <c r="L7" s="12" t="s">
        <v>32</v>
      </c>
      <c r="M7" s="12"/>
      <c r="N7" s="12" t="s">
        <v>29</v>
      </c>
    </row>
    <row r="8" spans="1:17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14" t="s">
        <v>8</v>
      </c>
      <c r="H8" s="14" t="s">
        <v>31</v>
      </c>
      <c r="I8" s="7"/>
      <c r="J8" s="14" t="s">
        <v>34</v>
      </c>
      <c r="K8" s="7"/>
      <c r="L8" s="14" t="s">
        <v>31</v>
      </c>
      <c r="M8" s="14" t="s">
        <v>28</v>
      </c>
      <c r="N8" s="14" t="s">
        <v>31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14</v>
      </c>
      <c r="B10" s="7"/>
      <c r="C10" s="15">
        <v>1.0285</v>
      </c>
      <c r="D10" s="15">
        <v>-4.5942000000000007</v>
      </c>
      <c r="E10" s="15">
        <v>5.0500000000000003E-2</v>
      </c>
      <c r="F10" s="15">
        <v>-3.5152000000000001</v>
      </c>
      <c r="G10" s="15">
        <v>-8.6136727739554821</v>
      </c>
      <c r="H10" s="15">
        <v>-8.3672952357540691</v>
      </c>
      <c r="I10" s="15"/>
      <c r="J10" s="15">
        <v>2232.5747842840292</v>
      </c>
      <c r="K10" s="7"/>
      <c r="L10" s="16">
        <v>0.92999999999999994</v>
      </c>
      <c r="M10" s="16">
        <v>3</v>
      </c>
      <c r="N10" s="16">
        <v>4.13</v>
      </c>
      <c r="P10" s="3">
        <f>$H$15</f>
        <v>-9.825164307444755</v>
      </c>
      <c r="Q10" s="4">
        <f>$N$15</f>
        <v>3.25</v>
      </c>
    </row>
    <row r="11" spans="1:17" ht="15" x14ac:dyDescent="0.25">
      <c r="A11" s="7" t="s">
        <v>15</v>
      </c>
      <c r="B11" s="7"/>
      <c r="C11" s="15">
        <v>0.96350000000000002</v>
      </c>
      <c r="D11" s="15">
        <v>-5.4957000000000003</v>
      </c>
      <c r="E11" s="15">
        <v>5.1300000000000005E-2</v>
      </c>
      <c r="F11" s="15">
        <v>-4.4809000000000001</v>
      </c>
      <c r="G11" s="15">
        <v>-10.94963694791633</v>
      </c>
      <c r="H11" s="15">
        <v>-10.70599515460583</v>
      </c>
      <c r="I11" s="15"/>
      <c r="J11" s="15">
        <v>2843.5758129406777</v>
      </c>
      <c r="K11" s="7"/>
      <c r="L11" s="16">
        <v>0.56000000000000005</v>
      </c>
      <c r="M11" s="16">
        <v>1.76</v>
      </c>
      <c r="N11" s="16">
        <v>2.39</v>
      </c>
      <c r="P11" s="3">
        <f>$H$15</f>
        <v>-9.825164307444755</v>
      </c>
      <c r="Q11" s="4">
        <f>$N$15</f>
        <v>3.25</v>
      </c>
    </row>
    <row r="12" spans="1:17" ht="15" x14ac:dyDescent="0.25">
      <c r="A12" s="7" t="s">
        <v>17</v>
      </c>
      <c r="B12" s="7"/>
      <c r="C12" s="15">
        <v>1.0548999999999999</v>
      </c>
      <c r="D12" s="15">
        <v>-4.6715999999999998</v>
      </c>
      <c r="E12" s="15">
        <v>5.7800000000000004E-2</v>
      </c>
      <c r="F12" s="15">
        <v>-3.5589</v>
      </c>
      <c r="G12" s="15">
        <v>-8.8097172688336283</v>
      </c>
      <c r="H12" s="15">
        <v>-8.5261154895396984</v>
      </c>
      <c r="I12" s="15"/>
      <c r="J12" s="15">
        <v>2651.379462757734</v>
      </c>
      <c r="K12" s="7"/>
      <c r="L12" s="16">
        <v>1.35</v>
      </c>
      <c r="M12" s="16">
        <v>4.6400000000000006</v>
      </c>
      <c r="N12" s="16">
        <v>5.99</v>
      </c>
      <c r="P12" s="3">
        <f>$H$15</f>
        <v>-9.825164307444755</v>
      </c>
      <c r="Q12" s="4">
        <f>$N$15</f>
        <v>3.25</v>
      </c>
    </row>
    <row r="13" spans="1:17" ht="15" x14ac:dyDescent="0.25">
      <c r="A13" s="7" t="s">
        <v>16</v>
      </c>
      <c r="B13" s="7"/>
      <c r="C13" s="15">
        <v>0.93440000000000001</v>
      </c>
      <c r="D13" s="15">
        <v>-5.0252999999999997</v>
      </c>
      <c r="E13" s="15">
        <v>5.04E-2</v>
      </c>
      <c r="F13" s="15">
        <v>-4.0404999999999998</v>
      </c>
      <c r="G13" s="15">
        <v>-10.512092303906284</v>
      </c>
      <c r="H13" s="15">
        <v>-10.358799518022877</v>
      </c>
      <c r="I13" s="15"/>
      <c r="J13" s="15">
        <v>2564.3451460864435</v>
      </c>
      <c r="K13" s="7"/>
      <c r="L13" s="16">
        <v>0.28000000000000003</v>
      </c>
      <c r="M13" s="16">
        <v>1.2</v>
      </c>
      <c r="N13" s="16">
        <v>1.66</v>
      </c>
      <c r="P13" s="3">
        <f>$H$15</f>
        <v>-9.825164307444755</v>
      </c>
      <c r="Q13" s="4">
        <f>$N$15</f>
        <v>3.25</v>
      </c>
    </row>
    <row r="14" spans="1:17" ht="15" x14ac:dyDescent="0.25">
      <c r="A14" s="7" t="s">
        <v>41</v>
      </c>
      <c r="B14" s="7"/>
      <c r="C14" s="15">
        <v>1.0650812496857038</v>
      </c>
      <c r="D14" s="15">
        <v>-4.8717870323722243</v>
      </c>
      <c r="E14" s="15">
        <v>6.5542521633900286E-2</v>
      </c>
      <c r="F14" s="15">
        <v>-3.7411632610526206</v>
      </c>
      <c r="G14" s="15">
        <v>-9.4540623136021402</v>
      </c>
      <c r="H14" s="15">
        <v>-8.9470450379296906</v>
      </c>
      <c r="I14" s="15"/>
      <c r="J14" s="17" t="s">
        <v>43</v>
      </c>
      <c r="K14" s="7"/>
      <c r="L14" s="16">
        <v>0.89694152245311731</v>
      </c>
      <c r="M14" s="16">
        <v>3.0147935329309821</v>
      </c>
      <c r="N14" s="16">
        <v>4.0063028439837023</v>
      </c>
      <c r="P14" s="3">
        <f>$H$15</f>
        <v>-9.825164307444755</v>
      </c>
      <c r="Q14" s="4">
        <f>$N$15</f>
        <v>3.25</v>
      </c>
    </row>
    <row r="15" spans="1:17" ht="15" x14ac:dyDescent="0.25">
      <c r="A15" s="13" t="s">
        <v>8</v>
      </c>
      <c r="B15" s="7"/>
      <c r="C15" s="15">
        <v>0.98880000000000001</v>
      </c>
      <c r="D15" s="15">
        <v>-5.1094000000000008</v>
      </c>
      <c r="E15" s="15">
        <v>5.2900000000000003E-2</v>
      </c>
      <c r="F15" s="15">
        <v>-4.0677000000000003</v>
      </c>
      <c r="G15" s="15">
        <v>-10.078114571156094</v>
      </c>
      <c r="H15" s="15">
        <v>-9.825164307444755</v>
      </c>
      <c r="I15" s="15"/>
      <c r="J15" s="15">
        <v>2407.5831353345775</v>
      </c>
      <c r="K15" s="7"/>
      <c r="L15" s="16">
        <v>0.7</v>
      </c>
      <c r="M15" s="16">
        <v>2.38</v>
      </c>
      <c r="N15" s="16">
        <v>3.25</v>
      </c>
    </row>
    <row r="16" spans="1:17" ht="15" x14ac:dyDescent="0.25">
      <c r="A16" s="7" t="s">
        <v>35</v>
      </c>
      <c r="B16" s="7"/>
      <c r="C16" s="15">
        <v>0.98367074086183059</v>
      </c>
      <c r="D16" s="15">
        <v>-5.1237766842659944</v>
      </c>
      <c r="E16" s="15">
        <v>5.1996717312530208E-2</v>
      </c>
      <c r="F16" s="15">
        <v>-4.0881092260916336</v>
      </c>
      <c r="G16" s="15">
        <v>-10.114074258007067</v>
      </c>
      <c r="H16" s="15">
        <v>-9.8783908228579627</v>
      </c>
      <c r="I16" s="15"/>
      <c r="J16" s="15">
        <v>3893.6205098115856</v>
      </c>
      <c r="K16" s="7"/>
      <c r="L16" s="16">
        <v>0.69360446192771419</v>
      </c>
      <c r="M16" s="16">
        <v>2.3349575096060038</v>
      </c>
      <c r="N16" s="16">
        <v>3.1863785309699315</v>
      </c>
    </row>
    <row r="17" spans="1:14" ht="15" x14ac:dyDescent="0.25">
      <c r="A17" s="7"/>
      <c r="B17" s="7"/>
      <c r="C17" s="7"/>
      <c r="D17" s="7"/>
      <c r="E17" s="7"/>
      <c r="F17" s="7"/>
      <c r="G17" s="15"/>
      <c r="H17" s="15"/>
      <c r="I17" s="15"/>
      <c r="J17" s="15"/>
      <c r="K17" s="7"/>
      <c r="L17" s="16"/>
      <c r="M17" s="16"/>
      <c r="N17" s="16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15"/>
      <c r="H18" s="15"/>
      <c r="I18" s="15"/>
      <c r="J18" s="15"/>
      <c r="K18" s="7"/>
      <c r="L18" s="16"/>
      <c r="M18" s="16"/>
      <c r="N18" s="16"/>
    </row>
    <row r="19" spans="1:14" ht="15" x14ac:dyDescent="0.25">
      <c r="A19" s="7" t="s">
        <v>44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7" t="s">
        <v>76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5" x14ac:dyDescent="0.25">
      <c r="A22" s="7" t="s">
        <v>33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9" spans="1:14" x14ac:dyDescent="0.2">
      <c r="A29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0"/>
  <sheetViews>
    <sheetView zoomScale="85" zoomScaleNormal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3" width="8.85546875" style="1"/>
    <col min="14" max="14" width="10.42578125" style="1" customWidth="1"/>
    <col min="15" max="16384" width="8.85546875" style="1"/>
  </cols>
  <sheetData>
    <row r="1" spans="1:16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ht="21" x14ac:dyDescent="0.35">
      <c r="A2" s="34" t="s">
        <v>81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" ht="15.75" x14ac:dyDescent="0.25">
      <c r="A3" s="2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26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6" ht="15" x14ac:dyDescent="0.25">
      <c r="A10" s="7" t="s">
        <v>14</v>
      </c>
      <c r="B10" s="7"/>
      <c r="C10" s="15">
        <v>1.0285</v>
      </c>
      <c r="D10" s="15">
        <v>-4.5942000000000007</v>
      </c>
      <c r="E10" s="15">
        <v>5.0500000000000003E-2</v>
      </c>
      <c r="F10" s="15">
        <v>-3.5152000000000001</v>
      </c>
      <c r="G10" s="7"/>
      <c r="H10" s="15">
        <v>4.16</v>
      </c>
      <c r="I10" s="15">
        <v>4.0952000000000002</v>
      </c>
      <c r="J10" s="15">
        <v>5.94</v>
      </c>
      <c r="K10" s="18">
        <v>91.82</v>
      </c>
      <c r="L10" s="15">
        <v>5.9901999999999997</v>
      </c>
      <c r="M10" s="19">
        <v>0.16391495872388925</v>
      </c>
      <c r="N10" s="7">
        <v>2125</v>
      </c>
      <c r="P10" s="3">
        <f>F15</f>
        <v>-4.0677000000000003</v>
      </c>
    </row>
    <row r="11" spans="1:16" ht="15" x14ac:dyDescent="0.25">
      <c r="A11" s="7" t="s">
        <v>15</v>
      </c>
      <c r="B11" s="7"/>
      <c r="C11" s="15">
        <v>0.96350000000000002</v>
      </c>
      <c r="D11" s="15">
        <v>-5.4957000000000003</v>
      </c>
      <c r="E11" s="15">
        <v>5.1300000000000005E-2</v>
      </c>
      <c r="F11" s="15">
        <v>-4.4809000000000001</v>
      </c>
      <c r="G11" s="7"/>
      <c r="H11" s="15">
        <v>5.2</v>
      </c>
      <c r="I11" s="15">
        <v>3.8050000000000002</v>
      </c>
      <c r="J11" s="15">
        <v>7.09</v>
      </c>
      <c r="K11" s="18">
        <v>89.49</v>
      </c>
      <c r="L11" s="15">
        <v>5.8280000000000003</v>
      </c>
      <c r="M11" s="19">
        <v>0.4556703806477832</v>
      </c>
      <c r="N11" s="7">
        <v>6357</v>
      </c>
      <c r="P11" s="3">
        <f t="shared" ref="P11:P16" si="0">P10</f>
        <v>-4.0677000000000003</v>
      </c>
    </row>
    <row r="12" spans="1:16" ht="15" x14ac:dyDescent="0.25">
      <c r="A12" s="7" t="s">
        <v>17</v>
      </c>
      <c r="B12" s="7"/>
      <c r="C12" s="15">
        <v>1.0548999999999999</v>
      </c>
      <c r="D12" s="15">
        <v>-4.6715999999999998</v>
      </c>
      <c r="E12" s="15">
        <v>5.7800000000000004E-2</v>
      </c>
      <c r="F12" s="15">
        <v>-3.5589</v>
      </c>
      <c r="G12" s="7"/>
      <c r="H12" s="15">
        <v>4.32</v>
      </c>
      <c r="I12" s="15">
        <v>4.1944999999999997</v>
      </c>
      <c r="J12" s="15">
        <v>6.2</v>
      </c>
      <c r="K12" s="18">
        <v>91.36</v>
      </c>
      <c r="L12" s="15">
        <v>6.1336000000000004</v>
      </c>
      <c r="M12" s="19">
        <v>0.14208444607276929</v>
      </c>
      <c r="N12" s="7">
        <v>3454</v>
      </c>
      <c r="P12" s="3">
        <f t="shared" si="0"/>
        <v>-4.0677000000000003</v>
      </c>
    </row>
    <row r="13" spans="1:16" ht="15" x14ac:dyDescent="0.25">
      <c r="A13" s="7" t="s">
        <v>16</v>
      </c>
      <c r="B13" s="7"/>
      <c r="C13" s="15">
        <v>0.93440000000000001</v>
      </c>
      <c r="D13" s="15">
        <v>-5.0252999999999997</v>
      </c>
      <c r="E13" s="15">
        <v>5.04E-2</v>
      </c>
      <c r="F13" s="15">
        <v>-4.0404999999999998</v>
      </c>
      <c r="G13" s="7"/>
      <c r="H13" s="15">
        <v>4.87</v>
      </c>
      <c r="I13" s="15">
        <v>3.6985999999999999</v>
      </c>
      <c r="J13" s="15">
        <v>6.63</v>
      </c>
      <c r="K13" s="18">
        <v>90.21</v>
      </c>
      <c r="L13" s="15">
        <v>5.6741999999999999</v>
      </c>
      <c r="M13" s="19">
        <v>0.17348004345970586</v>
      </c>
      <c r="N13" s="7">
        <v>2927</v>
      </c>
      <c r="P13" s="3">
        <f t="shared" si="0"/>
        <v>-4.0677000000000003</v>
      </c>
    </row>
    <row r="14" spans="1:16" ht="15" x14ac:dyDescent="0.25">
      <c r="A14" s="7" t="s">
        <v>77</v>
      </c>
      <c r="B14" s="7"/>
      <c r="C14" s="15">
        <v>1.0650812496857038</v>
      </c>
      <c r="D14" s="15">
        <v>-4.8717870323722243</v>
      </c>
      <c r="E14" s="15">
        <v>6.5542521633900286E-2</v>
      </c>
      <c r="F14" s="15">
        <v>-3.7411632610526206</v>
      </c>
      <c r="G14" s="7"/>
      <c r="H14" s="15">
        <v>5.1685247654368176</v>
      </c>
      <c r="I14" s="15">
        <v>4.1603098081810641</v>
      </c>
      <c r="J14" s="15">
        <v>8.0284776638849547</v>
      </c>
      <c r="K14" s="18">
        <v>89.247074523099926</v>
      </c>
      <c r="L14" s="15">
        <v>6.2777471954272102</v>
      </c>
      <c r="M14" s="19">
        <v>6.4850171095852352E-2</v>
      </c>
      <c r="N14" s="7">
        <v>1153</v>
      </c>
      <c r="P14" s="3">
        <f t="shared" si="0"/>
        <v>-4.0677000000000003</v>
      </c>
    </row>
    <row r="15" spans="1:16" ht="15" x14ac:dyDescent="0.25">
      <c r="A15" s="13" t="s">
        <v>8</v>
      </c>
      <c r="B15" s="7"/>
      <c r="C15" s="15">
        <v>0.98880000000000001</v>
      </c>
      <c r="D15" s="15">
        <v>-5.1094000000000008</v>
      </c>
      <c r="E15" s="15">
        <v>5.2900000000000003E-2</v>
      </c>
      <c r="F15" s="15">
        <v>-4.0677000000000003</v>
      </c>
      <c r="G15" s="7"/>
      <c r="H15" s="15">
        <v>4.8499999999999996</v>
      </c>
      <c r="I15" s="15">
        <v>3.9125000000000001</v>
      </c>
      <c r="J15" s="15">
        <v>6.76</v>
      </c>
      <c r="K15" s="18">
        <v>90.23</v>
      </c>
      <c r="L15" s="15">
        <v>5.9005000000000001</v>
      </c>
      <c r="M15" s="20">
        <v>0.99999999999999989</v>
      </c>
      <c r="N15" s="21">
        <v>16016</v>
      </c>
      <c r="P15" s="3">
        <f t="shared" si="0"/>
        <v>-4.0677000000000003</v>
      </c>
    </row>
    <row r="16" spans="1:16" ht="15" x14ac:dyDescent="0.25">
      <c r="A16" s="7" t="s">
        <v>35</v>
      </c>
      <c r="B16" s="7"/>
      <c r="C16" s="15">
        <v>0.98367074086183059</v>
      </c>
      <c r="D16" s="15">
        <v>-5.1237766842659944</v>
      </c>
      <c r="E16" s="15">
        <v>5.1996717312530208E-2</v>
      </c>
      <c r="F16" s="15">
        <v>-4.0881092260916336</v>
      </c>
      <c r="G16" s="7"/>
      <c r="H16" s="15">
        <v>4.8227831380005091</v>
      </c>
      <c r="I16" s="15">
        <v>3.8953082410247233</v>
      </c>
      <c r="J16" s="15">
        <v>6.6678663831962668</v>
      </c>
      <c r="K16" s="18">
        <v>90.316097995632433</v>
      </c>
      <c r="L16" s="15">
        <v>5.8743313802789476</v>
      </c>
      <c r="M16" s="19">
        <v>0.93514982890414744</v>
      </c>
      <c r="N16" s="7">
        <v>14863</v>
      </c>
      <c r="P16" s="3">
        <f t="shared" si="0"/>
        <v>-4.0677000000000003</v>
      </c>
    </row>
    <row r="17" spans="1:14" ht="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30" spans="1:14" x14ac:dyDescent="0.2">
      <c r="A30" s="1" t="s">
        <v>25</v>
      </c>
    </row>
  </sheetData>
  <mergeCells count="2">
    <mergeCell ref="A1:N1"/>
    <mergeCell ref="A2:N2"/>
  </mergeCells>
  <pageMargins left="0.75" right="0.75" top="1" bottom="1" header="0.5" footer="0.5"/>
  <pageSetup scale="87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3" width="10.5703125" style="1" customWidth="1"/>
    <col min="4" max="4" width="10.85546875" style="1" customWidth="1"/>
    <col min="5" max="6" width="8.85546875" style="1"/>
    <col min="7" max="7" width="4.140625" style="1" customWidth="1"/>
    <col min="8" max="16384" width="8.85546875" style="1"/>
  </cols>
  <sheetData>
    <row r="1" spans="1:16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ht="21" x14ac:dyDescent="0.35">
      <c r="A2" s="34" t="s">
        <v>86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" x14ac:dyDescent="0.2">
      <c r="A3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13" t="s">
        <v>23</v>
      </c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46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</row>
    <row r="10" spans="1:16" ht="15" x14ac:dyDescent="0.25">
      <c r="A10" s="7" t="s">
        <v>21</v>
      </c>
      <c r="B10" s="7"/>
      <c r="C10" s="15">
        <v>0.98719999999999997</v>
      </c>
      <c r="D10" s="15">
        <v>-5.1054999999999993</v>
      </c>
      <c r="E10" s="15">
        <v>5.2699999999999997E-2</v>
      </c>
      <c r="F10" s="15">
        <v>-4.0655999999999999</v>
      </c>
      <c r="G10" s="7"/>
      <c r="H10" s="15">
        <v>4.84</v>
      </c>
      <c r="I10" s="15">
        <v>3.9074</v>
      </c>
      <c r="J10" s="15">
        <v>6.75</v>
      </c>
      <c r="K10" s="18">
        <v>90.28</v>
      </c>
      <c r="L10" s="15">
        <v>5.8893000000000004</v>
      </c>
      <c r="M10" s="19">
        <v>0.98213240699170234</v>
      </c>
      <c r="N10" s="22">
        <v>15757</v>
      </c>
      <c r="P10" s="3">
        <f>$F$13</f>
        <v>-4.0677000000000003</v>
      </c>
    </row>
    <row r="11" spans="1:16" ht="15" x14ac:dyDescent="0.25">
      <c r="A11" s="7" t="s">
        <v>40</v>
      </c>
      <c r="B11" s="7"/>
      <c r="C11" s="15">
        <v>1.0731999999999999</v>
      </c>
      <c r="D11" s="15">
        <v>-5.3414999999999999</v>
      </c>
      <c r="E11" s="15">
        <v>6.7500000000000004E-2</v>
      </c>
      <c r="F11" s="15">
        <v>-4.2008000000000001</v>
      </c>
      <c r="G11" s="7"/>
      <c r="H11" s="15">
        <v>5.16</v>
      </c>
      <c r="I11" s="15">
        <v>4.1851000000000003</v>
      </c>
      <c r="J11" s="15">
        <v>7.18</v>
      </c>
      <c r="K11" s="18">
        <v>88.24</v>
      </c>
      <c r="L11" s="15">
        <v>6.476</v>
      </c>
      <c r="M11" s="19">
        <v>1.7534746017679154E-2</v>
      </c>
      <c r="N11" s="7">
        <v>256</v>
      </c>
      <c r="P11" s="3">
        <f>$F$13</f>
        <v>-4.0677000000000003</v>
      </c>
    </row>
    <row r="12" spans="1:16" ht="15" x14ac:dyDescent="0.25">
      <c r="A12" s="7" t="s">
        <v>22</v>
      </c>
      <c r="B12" s="7"/>
      <c r="C12" s="15">
        <v>1.3368</v>
      </c>
      <c r="D12" s="15">
        <v>-4.3913000000000002</v>
      </c>
      <c r="E12" s="15">
        <v>4.7300000000000002E-2</v>
      </c>
      <c r="F12" s="15">
        <v>-3.0072000000000001</v>
      </c>
      <c r="G12" s="7"/>
      <c r="H12" s="15">
        <v>5.61</v>
      </c>
      <c r="I12" s="15">
        <v>4.6982999999999997</v>
      </c>
      <c r="J12" s="15">
        <v>14.44</v>
      </c>
      <c r="K12" s="23">
        <v>66.47</v>
      </c>
      <c r="L12" s="15">
        <v>8.5879999999999992</v>
      </c>
      <c r="M12" s="19">
        <v>3.3284699061846679E-4</v>
      </c>
      <c r="N12" s="22">
        <v>3</v>
      </c>
      <c r="P12" s="3">
        <f>$F$13</f>
        <v>-4.0677000000000003</v>
      </c>
    </row>
    <row r="13" spans="1:16" ht="15" x14ac:dyDescent="0.25">
      <c r="A13" s="13" t="s">
        <v>8</v>
      </c>
      <c r="B13" s="7"/>
      <c r="C13" s="15">
        <v>0.98880000000000001</v>
      </c>
      <c r="D13" s="15">
        <v>-5.1094000000000008</v>
      </c>
      <c r="E13" s="15">
        <v>5.2900000000000003E-2</v>
      </c>
      <c r="F13" s="15">
        <v>-4.0677000000000003</v>
      </c>
      <c r="G13" s="7"/>
      <c r="H13" s="15">
        <v>4.8499999999999996</v>
      </c>
      <c r="I13" s="15">
        <v>3.9125000000000001</v>
      </c>
      <c r="J13" s="15">
        <v>6.76</v>
      </c>
      <c r="K13" s="18">
        <v>90.23</v>
      </c>
      <c r="L13" s="15">
        <v>5.9005000000000001</v>
      </c>
      <c r="M13" s="19">
        <v>1</v>
      </c>
      <c r="N13" s="7">
        <v>16016</v>
      </c>
      <c r="P13" s="5"/>
    </row>
    <row r="14" spans="1:16" ht="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6" ht="15" x14ac:dyDescent="0.25">
      <c r="A15" s="35" t="s">
        <v>39</v>
      </c>
      <c r="B15" s="36"/>
      <c r="C15" s="36"/>
      <c r="D15" s="24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6" ht="15" x14ac:dyDescent="0.25">
      <c r="A16" s="25"/>
      <c r="B16" s="26"/>
      <c r="C16" s="37" t="s">
        <v>45</v>
      </c>
      <c r="D16" s="38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5" x14ac:dyDescent="0.25">
      <c r="A17" s="25"/>
      <c r="B17" s="26"/>
      <c r="C17" s="26" t="s">
        <v>36</v>
      </c>
      <c r="D17" s="27" t="s">
        <v>37</v>
      </c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25" t="str">
        <f>A10</f>
        <v>Investment-grade</v>
      </c>
      <c r="B18" s="26"/>
      <c r="C18" s="33" t="s">
        <v>38</v>
      </c>
      <c r="D18" s="29">
        <v>0.7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5" x14ac:dyDescent="0.25">
      <c r="A19" s="25" t="str">
        <f>A11</f>
        <v>Crossover</v>
      </c>
      <c r="B19" s="26"/>
      <c r="C19" s="28">
        <v>0.70099999999999996</v>
      </c>
      <c r="D19" s="29">
        <v>0.85</v>
      </c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30" t="str">
        <f>A12</f>
        <v>High-yield</v>
      </c>
      <c r="B20" s="9"/>
      <c r="C20" s="31">
        <v>0.85099999999999998</v>
      </c>
      <c r="D20" s="32" t="s">
        <v>38</v>
      </c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31" spans="1:14" x14ac:dyDescent="0.2">
      <c r="A31" s="1" t="s">
        <v>25</v>
      </c>
    </row>
  </sheetData>
  <mergeCells count="4">
    <mergeCell ref="A1:N1"/>
    <mergeCell ref="A15:C15"/>
    <mergeCell ref="C16:D16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8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8" ht="21" x14ac:dyDescent="0.35">
      <c r="A2" s="34" t="s">
        <v>82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8" ht="15.75" x14ac:dyDescent="0.25">
      <c r="A3" s="2"/>
    </row>
    <row r="4" spans="1:18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8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8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8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8" ht="15.75" thickBot="1" x14ac:dyDescent="0.3">
      <c r="A8" s="13" t="s">
        <v>19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8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  <c r="Q9" s="5"/>
      <c r="R9" s="5"/>
    </row>
    <row r="10" spans="1:18" ht="15" x14ac:dyDescent="0.25">
      <c r="A10" s="7" t="s">
        <v>88</v>
      </c>
      <c r="B10" s="7"/>
      <c r="C10" s="15">
        <v>0.74819999999999998</v>
      </c>
      <c r="D10" s="15">
        <v>-6.0475000000000003</v>
      </c>
      <c r="E10" s="15">
        <v>5.5499999999999994E-2</v>
      </c>
      <c r="F10" s="15">
        <v>-5.2438000000000002</v>
      </c>
      <c r="G10" s="7"/>
      <c r="H10" s="15">
        <v>6.05</v>
      </c>
      <c r="I10" s="15">
        <v>2.74</v>
      </c>
      <c r="J10" s="15">
        <v>7.66</v>
      </c>
      <c r="K10" s="18">
        <v>83</v>
      </c>
      <c r="L10" s="15">
        <v>5.8003</v>
      </c>
      <c r="M10" s="19">
        <v>0.10549815461205135</v>
      </c>
      <c r="N10" s="7">
        <v>1121</v>
      </c>
      <c r="P10" s="5" t="str">
        <f>RIGHT(A10,4)</f>
        <v>3.0%</v>
      </c>
      <c r="Q10" s="3">
        <f>$F$20</f>
        <v>-4.0677000000000003</v>
      </c>
      <c r="R10" s="5"/>
    </row>
    <row r="11" spans="1:18" ht="15" x14ac:dyDescent="0.25">
      <c r="A11" s="7" t="s">
        <v>89</v>
      </c>
      <c r="B11" s="7"/>
      <c r="C11" s="15">
        <v>0.86839999999999995</v>
      </c>
      <c r="D11" s="15">
        <v>-5.8722000000000003</v>
      </c>
      <c r="E11" s="15">
        <v>6.0299999999999999E-2</v>
      </c>
      <c r="F11" s="15">
        <v>-4.9435000000000002</v>
      </c>
      <c r="G11" s="7"/>
      <c r="H11" s="15">
        <v>5.83</v>
      </c>
      <c r="I11" s="15">
        <v>3.28</v>
      </c>
      <c r="J11" s="15">
        <v>7.82</v>
      </c>
      <c r="K11" s="18">
        <v>85.73</v>
      </c>
      <c r="L11" s="15">
        <v>5.8398000000000003</v>
      </c>
      <c r="M11" s="19">
        <v>0.1856887101263614</v>
      </c>
      <c r="N11" s="7">
        <v>2232</v>
      </c>
      <c r="P11" s="5" t="str">
        <f t="shared" ref="P11:P18" si="0">RIGHT(A11,4)</f>
        <v>3.5%</v>
      </c>
      <c r="Q11" s="3">
        <f t="shared" ref="Q11:Q19" si="1">$F$20</f>
        <v>-4.0677000000000003</v>
      </c>
      <c r="R11" s="5"/>
    </row>
    <row r="12" spans="1:18" ht="15" x14ac:dyDescent="0.25">
      <c r="A12" s="7" t="s">
        <v>79</v>
      </c>
      <c r="B12" s="7"/>
      <c r="C12" s="15">
        <v>0.9617</v>
      </c>
      <c r="D12" s="15">
        <v>-4.4826999999999995</v>
      </c>
      <c r="E12" s="15">
        <v>5.3400000000000003E-2</v>
      </c>
      <c r="F12" s="15">
        <v>-3.4676</v>
      </c>
      <c r="G12" s="7"/>
      <c r="H12" s="15">
        <v>4.1399999999999997</v>
      </c>
      <c r="I12" s="15">
        <v>3.7805</v>
      </c>
      <c r="J12" s="15">
        <v>5.57</v>
      </c>
      <c r="K12" s="18">
        <v>91.34</v>
      </c>
      <c r="L12" s="15">
        <v>5.9176000000000002</v>
      </c>
      <c r="M12" s="19">
        <v>0.28530007685143677</v>
      </c>
      <c r="N12" s="7">
        <v>3798</v>
      </c>
      <c r="P12" s="5" t="str">
        <f t="shared" si="0"/>
        <v>4.0%</v>
      </c>
      <c r="Q12" s="3">
        <f t="shared" si="1"/>
        <v>-4.0677000000000003</v>
      </c>
      <c r="R12" s="5"/>
    </row>
    <row r="13" spans="1:18" ht="15" x14ac:dyDescent="0.25">
      <c r="A13" s="7" t="s">
        <v>48</v>
      </c>
      <c r="B13" s="7"/>
      <c r="C13" s="15">
        <v>1.0604</v>
      </c>
      <c r="D13" s="15">
        <v>-4.9937000000000005</v>
      </c>
      <c r="E13" s="15">
        <v>5.5899999999999998E-2</v>
      </c>
      <c r="F13" s="15">
        <v>-3.8774000000000002</v>
      </c>
      <c r="G13" s="7"/>
      <c r="H13" s="15">
        <v>4.67</v>
      </c>
      <c r="I13" s="15">
        <v>4.2488999999999999</v>
      </c>
      <c r="J13" s="15">
        <v>6.81</v>
      </c>
      <c r="K13" s="18">
        <v>92.39</v>
      </c>
      <c r="L13" s="15">
        <v>5.9363000000000001</v>
      </c>
      <c r="M13" s="19">
        <v>0.26122107330466604</v>
      </c>
      <c r="N13" s="7">
        <v>3697</v>
      </c>
      <c r="P13" s="5" t="str">
        <f t="shared" si="0"/>
        <v>4.5%</v>
      </c>
      <c r="Q13" s="3">
        <f t="shared" si="1"/>
        <v>-4.0677000000000003</v>
      </c>
      <c r="R13" s="5"/>
    </row>
    <row r="14" spans="1:18" ht="15" x14ac:dyDescent="0.25">
      <c r="A14" s="7" t="s">
        <v>49</v>
      </c>
      <c r="B14" s="7"/>
      <c r="C14" s="15">
        <v>1.1513</v>
      </c>
      <c r="D14" s="15">
        <v>-5.1850999999999994</v>
      </c>
      <c r="E14" s="15">
        <v>5.2200000000000003E-2</v>
      </c>
      <c r="F14" s="15">
        <v>-3.9815999999999998</v>
      </c>
      <c r="G14" s="7"/>
      <c r="H14" s="15">
        <v>4.78</v>
      </c>
      <c r="I14" s="15">
        <v>4.7217000000000002</v>
      </c>
      <c r="J14" s="15">
        <v>7.13</v>
      </c>
      <c r="K14" s="18">
        <v>94.23</v>
      </c>
      <c r="L14" s="15">
        <v>5.9457000000000004</v>
      </c>
      <c r="M14" s="19">
        <v>0.10539096231157245</v>
      </c>
      <c r="N14" s="7">
        <v>1761</v>
      </c>
      <c r="P14" s="5" t="str">
        <f t="shared" si="0"/>
        <v>5.0%</v>
      </c>
      <c r="Q14" s="3">
        <f t="shared" si="1"/>
        <v>-4.0677000000000003</v>
      </c>
      <c r="R14" s="5"/>
    </row>
    <row r="15" spans="1:18" ht="15" x14ac:dyDescent="0.25">
      <c r="A15" s="7" t="s">
        <v>50</v>
      </c>
      <c r="B15" s="7"/>
      <c r="C15" s="15">
        <v>1.2453000000000001</v>
      </c>
      <c r="D15" s="15">
        <v>-5.1252000000000004</v>
      </c>
      <c r="E15" s="15">
        <v>4.2299999999999997E-2</v>
      </c>
      <c r="F15" s="15">
        <v>-3.8376000000000001</v>
      </c>
      <c r="G15" s="7"/>
      <c r="H15" s="15">
        <v>4.7</v>
      </c>
      <c r="I15" s="15">
        <v>5.2210999999999999</v>
      </c>
      <c r="J15" s="15">
        <v>7.57</v>
      </c>
      <c r="K15" s="18">
        <v>96.64</v>
      </c>
      <c r="L15" s="15">
        <v>5.9561999999999999</v>
      </c>
      <c r="M15" s="19">
        <v>2.6731966851083179E-2</v>
      </c>
      <c r="N15" s="7">
        <v>657</v>
      </c>
      <c r="P15" s="5" t="str">
        <f t="shared" si="0"/>
        <v>5.5%</v>
      </c>
      <c r="Q15" s="3">
        <f t="shared" si="1"/>
        <v>-4.0677000000000003</v>
      </c>
      <c r="R15" s="5"/>
    </row>
    <row r="16" spans="1:18" ht="15" x14ac:dyDescent="0.25">
      <c r="A16" s="7" t="s">
        <v>51</v>
      </c>
      <c r="B16" s="7"/>
      <c r="C16" s="15">
        <v>1.3507</v>
      </c>
      <c r="D16" s="15">
        <v>-4.2096</v>
      </c>
      <c r="E16" s="15">
        <v>3.7000000000000019E-3</v>
      </c>
      <c r="F16" s="15">
        <v>-2.8552</v>
      </c>
      <c r="G16" s="7"/>
      <c r="H16" s="15">
        <v>3.55</v>
      </c>
      <c r="I16" s="15">
        <v>5.7335000000000003</v>
      </c>
      <c r="J16" s="15">
        <v>6.32</v>
      </c>
      <c r="K16" s="18">
        <v>99.22</v>
      </c>
      <c r="L16" s="15">
        <v>5.9748000000000001</v>
      </c>
      <c r="M16" s="19">
        <v>1.4326272722448742E-2</v>
      </c>
      <c r="N16" s="7">
        <v>841</v>
      </c>
      <c r="P16" s="5" t="str">
        <f t="shared" si="0"/>
        <v>6.0%</v>
      </c>
      <c r="Q16" s="3">
        <f t="shared" si="1"/>
        <v>-4.0677000000000003</v>
      </c>
      <c r="R16" s="5"/>
    </row>
    <row r="17" spans="1:18" ht="15" x14ac:dyDescent="0.25">
      <c r="A17" s="7" t="s">
        <v>52</v>
      </c>
      <c r="B17" s="7"/>
      <c r="C17" s="15">
        <v>1.4607000000000001</v>
      </c>
      <c r="D17" s="15">
        <v>-3.6024000000000003</v>
      </c>
      <c r="E17" s="15">
        <v>-2.86E-2</v>
      </c>
      <c r="F17" s="15">
        <v>-2.1703000000000001</v>
      </c>
      <c r="G17" s="7"/>
      <c r="H17" s="15">
        <v>2.94</v>
      </c>
      <c r="I17" s="15">
        <v>6.2417999999999996</v>
      </c>
      <c r="J17" s="15">
        <v>5.44</v>
      </c>
      <c r="K17" s="18">
        <v>100.92</v>
      </c>
      <c r="L17" s="15">
        <v>5.9181999999999997</v>
      </c>
      <c r="M17" s="19">
        <v>8.4586793311037835E-3</v>
      </c>
      <c r="N17" s="7">
        <v>736</v>
      </c>
      <c r="P17" s="5" t="str">
        <f t="shared" si="0"/>
        <v>6.5%</v>
      </c>
      <c r="Q17" s="3">
        <f t="shared" si="1"/>
        <v>-4.0677000000000003</v>
      </c>
      <c r="R17" s="5"/>
    </row>
    <row r="18" spans="1:18" ht="15" x14ac:dyDescent="0.25">
      <c r="A18" s="7" t="s">
        <v>53</v>
      </c>
      <c r="B18" s="7"/>
      <c r="C18" s="15">
        <v>1.5629999999999999</v>
      </c>
      <c r="D18" s="15">
        <v>-3.1834999999999996</v>
      </c>
      <c r="E18" s="15">
        <v>-5.79E-2</v>
      </c>
      <c r="F18" s="15">
        <v>-1.6783999999999999</v>
      </c>
      <c r="G18" s="7"/>
      <c r="H18" s="15">
        <v>2.79</v>
      </c>
      <c r="I18" s="15">
        <v>6.7092999999999998</v>
      </c>
      <c r="J18" s="15">
        <v>5.18</v>
      </c>
      <c r="K18" s="18">
        <v>102.15</v>
      </c>
      <c r="L18" s="15">
        <v>5.9290000000000003</v>
      </c>
      <c r="M18" s="19">
        <v>2.8265271970090199E-3</v>
      </c>
      <c r="N18" s="7">
        <v>273</v>
      </c>
      <c r="P18" s="5" t="str">
        <f t="shared" si="0"/>
        <v>7.0%</v>
      </c>
      <c r="Q18" s="3">
        <f t="shared" si="1"/>
        <v>-4.0677000000000003</v>
      </c>
      <c r="R18" s="5"/>
    </row>
    <row r="19" spans="1:18" ht="15" x14ac:dyDescent="0.25">
      <c r="A19" s="7" t="s">
        <v>90</v>
      </c>
      <c r="B19" s="7"/>
      <c r="C19" s="15">
        <v>1.7496</v>
      </c>
      <c r="D19" s="15">
        <v>-2.7067000000000001</v>
      </c>
      <c r="E19" s="15">
        <v>-0.13579999999999998</v>
      </c>
      <c r="F19" s="15">
        <v>-1.0929</v>
      </c>
      <c r="G19" s="7"/>
      <c r="H19" s="15">
        <v>2.79</v>
      </c>
      <c r="I19" s="15">
        <v>7.6391</v>
      </c>
      <c r="J19" s="15">
        <v>5.29</v>
      </c>
      <c r="K19" s="18">
        <v>104.63</v>
      </c>
      <c r="L19" s="15">
        <v>5.9120999999999997</v>
      </c>
      <c r="M19" s="19">
        <v>4.5575766922672121E-3</v>
      </c>
      <c r="N19" s="7">
        <v>900</v>
      </c>
      <c r="P19" s="5" t="str">
        <f>"&gt;"&amp;P18</f>
        <v>&gt;7.0%</v>
      </c>
      <c r="Q19" s="3">
        <f t="shared" si="1"/>
        <v>-4.0677000000000003</v>
      </c>
      <c r="R19" s="5"/>
    </row>
    <row r="20" spans="1:18" ht="15" x14ac:dyDescent="0.25">
      <c r="A20" s="13" t="s">
        <v>8</v>
      </c>
      <c r="B20" s="7"/>
      <c r="C20" s="15">
        <v>0.98880000000000001</v>
      </c>
      <c r="D20" s="15">
        <v>-5.1094000000000008</v>
      </c>
      <c r="E20" s="15">
        <v>5.2900000000000003E-2</v>
      </c>
      <c r="F20" s="15">
        <v>-4.0677000000000003</v>
      </c>
      <c r="G20" s="7"/>
      <c r="H20" s="15">
        <v>4.8499999999999996</v>
      </c>
      <c r="I20" s="15">
        <v>3.9125000000000001</v>
      </c>
      <c r="J20" s="15">
        <v>6.76</v>
      </c>
      <c r="K20" s="18">
        <v>90.23</v>
      </c>
      <c r="L20" s="15">
        <v>5.9005000000000001</v>
      </c>
      <c r="M20" s="19">
        <v>1</v>
      </c>
      <c r="N20" s="7">
        <v>16016</v>
      </c>
      <c r="P20" s="5"/>
      <c r="Q20" s="5"/>
      <c r="R20" s="5"/>
    </row>
    <row r="24" spans="1:18" x14ac:dyDescent="0.2">
      <c r="A24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24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54</v>
      </c>
      <c r="B10" s="7"/>
      <c r="C10" s="15">
        <v>1.036</v>
      </c>
      <c r="D10" s="15">
        <v>-1.2721</v>
      </c>
      <c r="E10" s="15">
        <v>1.03E-2</v>
      </c>
      <c r="F10" s="15">
        <v>-0.2258</v>
      </c>
      <c r="G10" s="7"/>
      <c r="H10" s="15">
        <v>1.02</v>
      </c>
      <c r="I10" s="15">
        <v>4.1473000000000004</v>
      </c>
      <c r="J10" s="15">
        <v>1.08</v>
      </c>
      <c r="K10" s="18">
        <v>98.19</v>
      </c>
      <c r="L10" s="15">
        <v>5.8132000000000001</v>
      </c>
      <c r="M10" s="19">
        <v>0.14754509098439461</v>
      </c>
      <c r="N10" s="7">
        <v>2773</v>
      </c>
      <c r="P10" s="5">
        <v>2</v>
      </c>
      <c r="Q10" s="3">
        <f>$F$21</f>
        <v>-4.0677000000000003</v>
      </c>
    </row>
    <row r="11" spans="1:17" ht="15" x14ac:dyDescent="0.25">
      <c r="A11" s="7" t="s">
        <v>55</v>
      </c>
      <c r="B11" s="7"/>
      <c r="C11" s="15">
        <v>0.98309999999999997</v>
      </c>
      <c r="D11" s="15">
        <v>-3.6584999999999996</v>
      </c>
      <c r="E11" s="15">
        <v>3.6600000000000001E-2</v>
      </c>
      <c r="F11" s="15">
        <v>-2.6387999999999998</v>
      </c>
      <c r="G11" s="7"/>
      <c r="H11" s="15">
        <v>2.82</v>
      </c>
      <c r="I11" s="15">
        <v>3.9</v>
      </c>
      <c r="J11" s="15">
        <v>3.14</v>
      </c>
      <c r="K11" s="18">
        <v>93.82</v>
      </c>
      <c r="L11" s="15">
        <v>6.0915999999999997</v>
      </c>
      <c r="M11" s="19">
        <v>0.1943118552937258</v>
      </c>
      <c r="N11" s="7">
        <v>3193</v>
      </c>
      <c r="P11" s="5">
        <v>4</v>
      </c>
      <c r="Q11" s="3">
        <f t="shared" ref="Q11:Q20" si="0">$F$21</f>
        <v>-4.0677000000000003</v>
      </c>
    </row>
    <row r="12" spans="1:17" ht="15" x14ac:dyDescent="0.25">
      <c r="A12" s="7" t="s">
        <v>56</v>
      </c>
      <c r="B12" s="7"/>
      <c r="C12" s="15">
        <v>0.98640000000000005</v>
      </c>
      <c r="D12" s="15">
        <v>-4.9805000000000001</v>
      </c>
      <c r="E12" s="15">
        <v>4.7599999999999996E-2</v>
      </c>
      <c r="F12" s="15">
        <v>-3.9464999999999999</v>
      </c>
      <c r="G12" s="7"/>
      <c r="H12" s="15">
        <v>4.34</v>
      </c>
      <c r="I12" s="15">
        <v>3.9735</v>
      </c>
      <c r="J12" s="15">
        <v>5.0999999999999996</v>
      </c>
      <c r="K12" s="18">
        <v>91.5</v>
      </c>
      <c r="L12" s="15">
        <v>5.9711999999999996</v>
      </c>
      <c r="M12" s="19">
        <v>0.18407407186562391</v>
      </c>
      <c r="N12" s="7">
        <v>2629</v>
      </c>
      <c r="P12" s="5">
        <v>6</v>
      </c>
      <c r="Q12" s="3">
        <f t="shared" si="0"/>
        <v>-4.0677000000000003</v>
      </c>
    </row>
    <row r="13" spans="1:17" ht="15" x14ac:dyDescent="0.25">
      <c r="A13" s="7" t="s">
        <v>57</v>
      </c>
      <c r="B13" s="7"/>
      <c r="C13" s="15">
        <v>0.97960000000000003</v>
      </c>
      <c r="D13" s="15">
        <v>-5.9157000000000002</v>
      </c>
      <c r="E13" s="15">
        <v>5.3900000000000003E-2</v>
      </c>
      <c r="F13" s="15">
        <v>-4.8822000000000001</v>
      </c>
      <c r="G13" s="7"/>
      <c r="H13" s="15">
        <v>5.65</v>
      </c>
      <c r="I13" s="15">
        <v>3.8456999999999999</v>
      </c>
      <c r="J13" s="15">
        <v>6.93</v>
      </c>
      <c r="K13" s="18">
        <v>88.73</v>
      </c>
      <c r="L13" s="15">
        <v>5.8760000000000003</v>
      </c>
      <c r="M13" s="19">
        <v>0.15542424719522055</v>
      </c>
      <c r="N13" s="7">
        <v>2105</v>
      </c>
      <c r="P13" s="5">
        <v>8</v>
      </c>
      <c r="Q13" s="3">
        <f t="shared" si="0"/>
        <v>-4.0677000000000003</v>
      </c>
    </row>
    <row r="14" spans="1:17" ht="15" x14ac:dyDescent="0.25">
      <c r="A14" s="7" t="s">
        <v>58</v>
      </c>
      <c r="B14" s="7"/>
      <c r="C14" s="15">
        <v>0.92610000000000003</v>
      </c>
      <c r="D14" s="15">
        <v>-6.9050000000000002</v>
      </c>
      <c r="E14" s="15">
        <v>6.2100000000000002E-2</v>
      </c>
      <c r="F14" s="15">
        <v>-5.9168000000000003</v>
      </c>
      <c r="G14" s="7"/>
      <c r="H14" s="15">
        <v>7</v>
      </c>
      <c r="I14" s="15">
        <v>3.5916000000000001</v>
      </c>
      <c r="J14" s="15">
        <v>8.99</v>
      </c>
      <c r="K14" s="18">
        <v>85.22</v>
      </c>
      <c r="L14" s="15">
        <v>5.7927</v>
      </c>
      <c r="M14" s="19">
        <v>0.14548364849935796</v>
      </c>
      <c r="N14" s="7">
        <v>2040</v>
      </c>
      <c r="P14" s="5">
        <v>10</v>
      </c>
      <c r="Q14" s="3">
        <f t="shared" si="0"/>
        <v>-4.0677000000000003</v>
      </c>
    </row>
    <row r="15" spans="1:17" ht="15" x14ac:dyDescent="0.25">
      <c r="A15" s="7" t="s">
        <v>59</v>
      </c>
      <c r="B15" s="7"/>
      <c r="C15" s="15">
        <v>1.0115000000000001</v>
      </c>
      <c r="D15" s="15">
        <v>-7.2382</v>
      </c>
      <c r="E15" s="15">
        <v>7.5899999999999995E-2</v>
      </c>
      <c r="F15" s="15">
        <v>-6.1508000000000003</v>
      </c>
      <c r="G15" s="7"/>
      <c r="H15" s="15">
        <v>7.47</v>
      </c>
      <c r="I15" s="15">
        <v>4.0464000000000002</v>
      </c>
      <c r="J15" s="15">
        <v>10.97</v>
      </c>
      <c r="K15" s="18">
        <v>87.48</v>
      </c>
      <c r="L15" s="15">
        <v>5.7382999999999997</v>
      </c>
      <c r="M15" s="19">
        <v>5.1050934500135939E-2</v>
      </c>
      <c r="N15" s="7">
        <v>861</v>
      </c>
      <c r="P15" s="5">
        <v>12</v>
      </c>
      <c r="Q15" s="3">
        <f t="shared" si="0"/>
        <v>-4.0677000000000003</v>
      </c>
    </row>
    <row r="16" spans="1:17" ht="15" x14ac:dyDescent="0.25">
      <c r="A16" s="7" t="s">
        <v>60</v>
      </c>
      <c r="B16" s="7"/>
      <c r="C16" s="15">
        <v>0.97430000000000005</v>
      </c>
      <c r="D16" s="15">
        <v>-7.4455000000000009</v>
      </c>
      <c r="E16" s="15">
        <v>0.1043</v>
      </c>
      <c r="F16" s="15">
        <v>-6.3669000000000002</v>
      </c>
      <c r="G16" s="7"/>
      <c r="H16" s="15">
        <v>7.95</v>
      </c>
      <c r="I16" s="15">
        <v>3.7559999999999998</v>
      </c>
      <c r="J16" s="15">
        <v>13.02</v>
      </c>
      <c r="K16" s="18">
        <v>84.44</v>
      </c>
      <c r="L16" s="15">
        <v>5.7531999999999996</v>
      </c>
      <c r="M16" s="19">
        <v>3.7893517279611051E-2</v>
      </c>
      <c r="N16" s="7">
        <v>813</v>
      </c>
      <c r="P16" s="5">
        <v>14</v>
      </c>
      <c r="Q16" s="3">
        <f t="shared" si="0"/>
        <v>-4.0677000000000003</v>
      </c>
    </row>
    <row r="17" spans="1:17" ht="15" x14ac:dyDescent="0.25">
      <c r="A17" s="7" t="s">
        <v>61</v>
      </c>
      <c r="B17" s="7"/>
      <c r="C17" s="15">
        <v>1.0530999999999999</v>
      </c>
      <c r="D17" s="15">
        <v>-7.7306999999999997</v>
      </c>
      <c r="E17" s="15">
        <v>9.5000000000000001E-2</v>
      </c>
      <c r="F17" s="15">
        <v>-6.5826000000000002</v>
      </c>
      <c r="G17" s="7"/>
      <c r="H17" s="15">
        <v>8.3699999999999992</v>
      </c>
      <c r="I17" s="15">
        <v>4.2168000000000001</v>
      </c>
      <c r="J17" s="15">
        <v>14.84</v>
      </c>
      <c r="K17" s="18">
        <v>86.52</v>
      </c>
      <c r="L17" s="15">
        <v>5.8307000000000002</v>
      </c>
      <c r="M17" s="19">
        <v>3.0481518149179276E-2</v>
      </c>
      <c r="N17" s="7">
        <v>547</v>
      </c>
      <c r="P17" s="5">
        <v>16</v>
      </c>
      <c r="Q17" s="3">
        <f t="shared" si="0"/>
        <v>-4.0677000000000003</v>
      </c>
    </row>
    <row r="18" spans="1:17" ht="15" x14ac:dyDescent="0.25">
      <c r="A18" s="7" t="s">
        <v>62</v>
      </c>
      <c r="B18" s="7"/>
      <c r="C18" s="15">
        <v>1.0370999999999999</v>
      </c>
      <c r="D18" s="15">
        <v>-7.8024999999999993</v>
      </c>
      <c r="E18" s="15">
        <v>0.11940000000000001</v>
      </c>
      <c r="F18" s="15">
        <v>-6.6459999999999999</v>
      </c>
      <c r="G18" s="7"/>
      <c r="H18" s="15">
        <v>8.52</v>
      </c>
      <c r="I18" s="15">
        <v>4.0266000000000002</v>
      </c>
      <c r="J18" s="15">
        <v>17.07</v>
      </c>
      <c r="K18" s="18">
        <v>84.91</v>
      </c>
      <c r="L18" s="15">
        <v>5.8361000000000001</v>
      </c>
      <c r="M18" s="19">
        <v>1.5229136550533805E-2</v>
      </c>
      <c r="N18" s="7">
        <v>340</v>
      </c>
      <c r="P18" s="5">
        <v>18</v>
      </c>
      <c r="Q18" s="3">
        <f t="shared" si="0"/>
        <v>-4.0677000000000003</v>
      </c>
    </row>
    <row r="19" spans="1:17" ht="15" x14ac:dyDescent="0.25">
      <c r="A19" s="7" t="s">
        <v>63</v>
      </c>
      <c r="B19" s="7"/>
      <c r="C19" s="15">
        <v>0.98019999999999996</v>
      </c>
      <c r="D19" s="15">
        <v>-8.0131999999999994</v>
      </c>
      <c r="E19" s="15">
        <v>0.14629999999999999</v>
      </c>
      <c r="F19" s="15">
        <v>-6.8867000000000003</v>
      </c>
      <c r="G19" s="7"/>
      <c r="H19" s="15">
        <v>8.9700000000000006</v>
      </c>
      <c r="I19" s="15">
        <v>3.6753</v>
      </c>
      <c r="J19" s="15">
        <v>18.88</v>
      </c>
      <c r="K19" s="18">
        <v>80.930000000000007</v>
      </c>
      <c r="L19" s="15">
        <v>5.8708999999999998</v>
      </c>
      <c r="M19" s="19">
        <v>1.3297441373326547E-2</v>
      </c>
      <c r="N19" s="7">
        <v>310</v>
      </c>
      <c r="P19" s="5">
        <v>20</v>
      </c>
      <c r="Q19" s="3">
        <f t="shared" si="0"/>
        <v>-4.0677000000000003</v>
      </c>
    </row>
    <row r="20" spans="1:17" ht="15" x14ac:dyDescent="0.25">
      <c r="A20" s="7" t="s">
        <v>64</v>
      </c>
      <c r="B20" s="7"/>
      <c r="C20" s="15">
        <v>1.0690999999999999</v>
      </c>
      <c r="D20" s="15">
        <v>-9.1327999999999996</v>
      </c>
      <c r="E20" s="15">
        <v>0.1265</v>
      </c>
      <c r="F20" s="15">
        <v>-7.9371999999999998</v>
      </c>
      <c r="G20" s="7"/>
      <c r="H20" s="15">
        <v>10.48</v>
      </c>
      <c r="I20" s="15">
        <v>4.1052</v>
      </c>
      <c r="J20" s="15">
        <v>25.63</v>
      </c>
      <c r="K20" s="18">
        <v>81.37</v>
      </c>
      <c r="L20" s="15">
        <v>5.8837000000000002</v>
      </c>
      <c r="M20" s="19">
        <v>2.5208538308890461E-2</v>
      </c>
      <c r="N20" s="7">
        <v>405</v>
      </c>
      <c r="P20" s="5" t="str">
        <f>"&gt;20"</f>
        <v>&gt;20</v>
      </c>
      <c r="Q20" s="3">
        <f t="shared" si="0"/>
        <v>-4.0677000000000003</v>
      </c>
    </row>
    <row r="21" spans="1:17" ht="15" x14ac:dyDescent="0.25">
      <c r="A21" s="13" t="s">
        <v>8</v>
      </c>
      <c r="B21" s="7"/>
      <c r="C21" s="15">
        <v>0.98880000000000001</v>
      </c>
      <c r="D21" s="15">
        <v>-5.1094000000000008</v>
      </c>
      <c r="E21" s="15">
        <v>5.2900000000000003E-2</v>
      </c>
      <c r="F21" s="15">
        <v>-4.0677000000000003</v>
      </c>
      <c r="G21" s="7"/>
      <c r="H21" s="15">
        <v>4.8499999999999996</v>
      </c>
      <c r="I21" s="15">
        <v>3.9125000000000001</v>
      </c>
      <c r="J21" s="15">
        <v>6.76</v>
      </c>
      <c r="K21" s="18">
        <v>90.23</v>
      </c>
      <c r="L21" s="15">
        <v>5.9005000000000001</v>
      </c>
      <c r="M21" s="19">
        <v>1</v>
      </c>
      <c r="N21" s="7">
        <v>16016</v>
      </c>
    </row>
    <row r="31" spans="1:17" x14ac:dyDescent="0.2">
      <c r="A31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5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18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65</v>
      </c>
      <c r="B10" s="7"/>
      <c r="C10" s="15">
        <v>1.0106999999999999</v>
      </c>
      <c r="D10" s="15">
        <v>-0.5361999999999999</v>
      </c>
      <c r="E10" s="15">
        <v>4.0000000000000018E-4</v>
      </c>
      <c r="F10" s="15">
        <v>0.47489999999999999</v>
      </c>
      <c r="G10" s="7"/>
      <c r="H10" s="15">
        <v>0.51</v>
      </c>
      <c r="I10" s="15">
        <v>4.0740999999999996</v>
      </c>
      <c r="J10" s="15">
        <v>0.54</v>
      </c>
      <c r="K10" s="18">
        <v>99.12</v>
      </c>
      <c r="L10" s="15">
        <v>5.6409000000000002</v>
      </c>
      <c r="M10" s="19">
        <v>6.8575098161523254E-2</v>
      </c>
      <c r="N10" s="7">
        <v>1646</v>
      </c>
      <c r="P10" s="5">
        <v>1</v>
      </c>
      <c r="Q10" s="3">
        <f>$F$21</f>
        <v>-4.0677000000000003</v>
      </c>
    </row>
    <row r="11" spans="1:17" ht="15" x14ac:dyDescent="0.25">
      <c r="A11" s="7" t="s">
        <v>66</v>
      </c>
      <c r="B11" s="7"/>
      <c r="C11" s="15">
        <v>1.0812999999999999</v>
      </c>
      <c r="D11" s="15">
        <v>-1.9612000000000001</v>
      </c>
      <c r="E11" s="15">
        <v>1.7600000000000001E-2</v>
      </c>
      <c r="F11" s="15">
        <v>-0.86229999999999996</v>
      </c>
      <c r="G11" s="7"/>
      <c r="H11" s="15">
        <v>1.47</v>
      </c>
      <c r="I11" s="15">
        <v>4.3117999999999999</v>
      </c>
      <c r="J11" s="15">
        <v>1.64</v>
      </c>
      <c r="K11" s="18">
        <v>97.54</v>
      </c>
      <c r="L11" s="15">
        <v>5.9630999999999998</v>
      </c>
      <c r="M11" s="19">
        <v>8.3723502564362742E-2</v>
      </c>
      <c r="N11" s="7">
        <v>1980</v>
      </c>
      <c r="P11" s="5">
        <v>2</v>
      </c>
      <c r="Q11" s="3">
        <f t="shared" ref="Q11:Q20" si="0">$F$21</f>
        <v>-4.0677000000000003</v>
      </c>
    </row>
    <row r="12" spans="1:17" ht="15" x14ac:dyDescent="0.25">
      <c r="A12" s="7" t="s">
        <v>67</v>
      </c>
      <c r="B12" s="7"/>
      <c r="C12" s="15">
        <v>1.0066999999999999</v>
      </c>
      <c r="D12" s="15">
        <v>-3.2206999999999999</v>
      </c>
      <c r="E12" s="15">
        <v>3.7400000000000003E-2</v>
      </c>
      <c r="F12" s="15">
        <v>-2.1766000000000001</v>
      </c>
      <c r="G12" s="7"/>
      <c r="H12" s="15">
        <v>2.44</v>
      </c>
      <c r="I12" s="15">
        <v>4.0458999999999996</v>
      </c>
      <c r="J12" s="15">
        <v>2.81</v>
      </c>
      <c r="K12" s="18">
        <v>95.1</v>
      </c>
      <c r="L12" s="15">
        <v>6.1039000000000003</v>
      </c>
      <c r="M12" s="19">
        <v>0.10606703355026904</v>
      </c>
      <c r="N12" s="22">
        <v>2009</v>
      </c>
      <c r="P12" s="5">
        <v>3</v>
      </c>
      <c r="Q12" s="3">
        <f t="shared" si="0"/>
        <v>-4.0677000000000003</v>
      </c>
    </row>
    <row r="13" spans="1:17" ht="15" x14ac:dyDescent="0.25">
      <c r="A13" s="7" t="s">
        <v>68</v>
      </c>
      <c r="B13" s="7"/>
      <c r="C13" s="15">
        <v>0.97350000000000003</v>
      </c>
      <c r="D13" s="15">
        <v>-4.2709000000000001</v>
      </c>
      <c r="E13" s="15">
        <v>4.4400000000000002E-2</v>
      </c>
      <c r="F13" s="15">
        <v>-3.2530000000000001</v>
      </c>
      <c r="G13" s="7"/>
      <c r="H13" s="15">
        <v>3.44</v>
      </c>
      <c r="I13" s="15">
        <v>3.8603000000000001</v>
      </c>
      <c r="J13" s="15">
        <v>4.03</v>
      </c>
      <c r="K13" s="18">
        <v>92.64</v>
      </c>
      <c r="L13" s="15">
        <v>6.0585000000000004</v>
      </c>
      <c r="M13" s="19">
        <v>0.13362842855262888</v>
      </c>
      <c r="N13" s="22">
        <v>1863</v>
      </c>
      <c r="P13" s="5">
        <v>4</v>
      </c>
      <c r="Q13" s="3">
        <f t="shared" si="0"/>
        <v>-4.0677000000000003</v>
      </c>
    </row>
    <row r="14" spans="1:17" ht="15" x14ac:dyDescent="0.25">
      <c r="A14" s="7" t="s">
        <v>69</v>
      </c>
      <c r="B14" s="7"/>
      <c r="C14" s="15">
        <v>1.0057</v>
      </c>
      <c r="D14" s="15">
        <v>-5.0147000000000004</v>
      </c>
      <c r="E14" s="15">
        <v>5.28E-2</v>
      </c>
      <c r="F14" s="15">
        <v>-3.9561999999999999</v>
      </c>
      <c r="G14" s="7"/>
      <c r="H14" s="15">
        <v>4.43</v>
      </c>
      <c r="I14" s="15">
        <v>4.0621999999999998</v>
      </c>
      <c r="J14" s="15">
        <v>5.57</v>
      </c>
      <c r="K14" s="18">
        <v>91.88</v>
      </c>
      <c r="L14" s="15">
        <v>5.9545000000000003</v>
      </c>
      <c r="M14" s="19">
        <v>0.12527974853467666</v>
      </c>
      <c r="N14" s="7">
        <v>1936</v>
      </c>
      <c r="P14" s="5">
        <v>5</v>
      </c>
      <c r="Q14" s="3">
        <f t="shared" si="0"/>
        <v>-4.0677000000000003</v>
      </c>
    </row>
    <row r="15" spans="1:17" ht="15" x14ac:dyDescent="0.25">
      <c r="A15" s="7" t="s">
        <v>70</v>
      </c>
      <c r="B15" s="7"/>
      <c r="C15" s="15">
        <v>0.99309999999999998</v>
      </c>
      <c r="D15" s="15">
        <v>-5.6974999999999998</v>
      </c>
      <c r="E15" s="15">
        <v>5.5999999999999994E-2</v>
      </c>
      <c r="F15" s="15">
        <v>-4.6483999999999996</v>
      </c>
      <c r="G15" s="7"/>
      <c r="H15" s="15">
        <v>5.41</v>
      </c>
      <c r="I15" s="15">
        <v>3.9405000000000001</v>
      </c>
      <c r="J15" s="15">
        <v>6.94</v>
      </c>
      <c r="K15" s="18">
        <v>89.82</v>
      </c>
      <c r="L15" s="15">
        <v>5.8917000000000002</v>
      </c>
      <c r="M15" s="19">
        <v>0.13795385674345315</v>
      </c>
      <c r="N15" s="7">
        <v>1807</v>
      </c>
      <c r="P15" s="5">
        <v>6</v>
      </c>
      <c r="Q15" s="3">
        <f t="shared" si="0"/>
        <v>-4.0677000000000003</v>
      </c>
    </row>
    <row r="16" spans="1:17" ht="15" x14ac:dyDescent="0.25">
      <c r="A16" s="7" t="s">
        <v>71</v>
      </c>
      <c r="B16" s="7"/>
      <c r="C16" s="15">
        <v>0.94910000000000005</v>
      </c>
      <c r="D16" s="15">
        <v>-6.406200000000001</v>
      </c>
      <c r="E16" s="15">
        <v>7.2000000000000008E-2</v>
      </c>
      <c r="F16" s="15">
        <v>-5.3851000000000004</v>
      </c>
      <c r="G16" s="7"/>
      <c r="H16" s="15">
        <v>6.39</v>
      </c>
      <c r="I16" s="15">
        <v>3.6812</v>
      </c>
      <c r="J16" s="15">
        <v>8.93</v>
      </c>
      <c r="K16" s="18">
        <v>86.92</v>
      </c>
      <c r="L16" s="15">
        <v>5.8292999999999999</v>
      </c>
      <c r="M16" s="19">
        <v>0.10579817684751788</v>
      </c>
      <c r="N16" s="7">
        <v>1649</v>
      </c>
      <c r="P16" s="5">
        <v>7</v>
      </c>
      <c r="Q16" s="3">
        <f t="shared" si="0"/>
        <v>-4.0677000000000003</v>
      </c>
    </row>
    <row r="17" spans="1:17" ht="15" x14ac:dyDescent="0.25">
      <c r="A17" s="7" t="s">
        <v>72</v>
      </c>
      <c r="B17" s="7"/>
      <c r="C17" s="15">
        <v>0.9375</v>
      </c>
      <c r="D17" s="15">
        <v>-7.1814</v>
      </c>
      <c r="E17" s="15">
        <v>6.8099999999999994E-2</v>
      </c>
      <c r="F17" s="15">
        <v>-6.1757999999999997</v>
      </c>
      <c r="G17" s="7"/>
      <c r="H17" s="15">
        <v>7.41</v>
      </c>
      <c r="I17" s="15">
        <v>3.6272000000000002</v>
      </c>
      <c r="J17" s="15">
        <v>10.32</v>
      </c>
      <c r="K17" s="18">
        <v>84.92</v>
      </c>
      <c r="L17" s="15">
        <v>5.7826000000000004</v>
      </c>
      <c r="M17" s="19">
        <v>0.12379598087342357</v>
      </c>
      <c r="N17" s="7">
        <v>1524</v>
      </c>
      <c r="P17" s="5">
        <v>8</v>
      </c>
      <c r="Q17" s="3">
        <f t="shared" si="0"/>
        <v>-4.0677000000000003</v>
      </c>
    </row>
    <row r="18" spans="1:17" ht="15" x14ac:dyDescent="0.25">
      <c r="A18" s="7" t="s">
        <v>73</v>
      </c>
      <c r="B18" s="7"/>
      <c r="C18" s="15">
        <v>0.96240000000000003</v>
      </c>
      <c r="D18" s="15">
        <v>-7.7535999999999996</v>
      </c>
      <c r="E18" s="15">
        <v>8.5499999999999993E-2</v>
      </c>
      <c r="F18" s="15">
        <v>-6.7057000000000002</v>
      </c>
      <c r="G18" s="7"/>
      <c r="H18" s="15">
        <v>8.2799999999999994</v>
      </c>
      <c r="I18" s="15">
        <v>3.7681</v>
      </c>
      <c r="J18" s="15">
        <v>13.18</v>
      </c>
      <c r="K18" s="18">
        <v>84.39</v>
      </c>
      <c r="L18" s="15">
        <v>5.7583000000000002</v>
      </c>
      <c r="M18" s="19">
        <v>5.123881627764016E-2</v>
      </c>
      <c r="N18" s="7">
        <v>709</v>
      </c>
      <c r="P18" s="5">
        <v>9</v>
      </c>
      <c r="Q18" s="3">
        <f t="shared" si="0"/>
        <v>-4.0677000000000003</v>
      </c>
    </row>
    <row r="19" spans="1:17" ht="15" x14ac:dyDescent="0.25">
      <c r="A19" s="7" t="s">
        <v>74</v>
      </c>
      <c r="B19" s="7"/>
      <c r="C19" s="15">
        <v>0.98909999999999998</v>
      </c>
      <c r="D19" s="15">
        <v>-8.4212000000000007</v>
      </c>
      <c r="E19" s="15">
        <v>9.6700000000000008E-2</v>
      </c>
      <c r="F19" s="15">
        <v>-7.3353999999999999</v>
      </c>
      <c r="G19" s="7"/>
      <c r="H19" s="15">
        <v>9.2200000000000006</v>
      </c>
      <c r="I19" s="15">
        <v>3.8411</v>
      </c>
      <c r="J19" s="15">
        <v>16.57</v>
      </c>
      <c r="K19" s="18">
        <v>83.08</v>
      </c>
      <c r="L19" s="15">
        <v>5.7737999999999996</v>
      </c>
      <c r="M19" s="19">
        <v>3.3582563747876312E-2</v>
      </c>
      <c r="N19" s="7">
        <v>499</v>
      </c>
      <c r="P19" s="5">
        <v>10</v>
      </c>
      <c r="Q19" s="3">
        <f t="shared" si="0"/>
        <v>-4.0677000000000003</v>
      </c>
    </row>
    <row r="20" spans="1:17" ht="15" x14ac:dyDescent="0.25">
      <c r="A20" s="7" t="s">
        <v>75</v>
      </c>
      <c r="B20" s="7"/>
      <c r="C20" s="15">
        <v>1.0119</v>
      </c>
      <c r="D20" s="15">
        <v>-9.6400000000000023</v>
      </c>
      <c r="E20" s="15">
        <v>9.3400000000000011E-2</v>
      </c>
      <c r="F20" s="15">
        <v>-8.5347000000000008</v>
      </c>
      <c r="G20" s="7"/>
      <c r="H20" s="15">
        <v>11.2</v>
      </c>
      <c r="I20" s="15">
        <v>3.7570999999999999</v>
      </c>
      <c r="J20" s="15">
        <v>20.96</v>
      </c>
      <c r="K20" s="18">
        <v>78.09</v>
      </c>
      <c r="L20" s="15">
        <v>5.8348000000000004</v>
      </c>
      <c r="M20" s="19">
        <v>3.0356794146628324E-2</v>
      </c>
      <c r="N20" s="7">
        <v>394</v>
      </c>
      <c r="P20" s="5" t="str">
        <f>"&gt;10"</f>
        <v>&gt;10</v>
      </c>
      <c r="Q20" s="3">
        <f t="shared" si="0"/>
        <v>-4.0677000000000003</v>
      </c>
    </row>
    <row r="21" spans="1:17" ht="15" x14ac:dyDescent="0.25">
      <c r="A21" s="13" t="s">
        <v>8</v>
      </c>
      <c r="B21" s="7"/>
      <c r="C21" s="15">
        <v>0.98880000000000001</v>
      </c>
      <c r="D21" s="15">
        <v>-5.1094000000000008</v>
      </c>
      <c r="E21" s="15">
        <v>5.2900000000000003E-2</v>
      </c>
      <c r="F21" s="15">
        <v>-4.0677000000000003</v>
      </c>
      <c r="G21" s="7"/>
      <c r="H21" s="15">
        <v>4.8499999999999996</v>
      </c>
      <c r="I21" s="15">
        <v>3.9125000000000001</v>
      </c>
      <c r="J21" s="15">
        <v>6.76</v>
      </c>
      <c r="K21" s="18">
        <v>90.23</v>
      </c>
      <c r="L21" s="15">
        <v>5.9005000000000001</v>
      </c>
      <c r="M21" s="19">
        <v>1</v>
      </c>
      <c r="N21" s="7">
        <v>16016</v>
      </c>
    </row>
    <row r="25" spans="1:17" x14ac:dyDescent="0.2">
      <c r="I25"/>
      <c r="J25"/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4"/>
  <sheetViews>
    <sheetView tabSelected="1"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78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12" t="s">
        <v>91</v>
      </c>
      <c r="B10" s="7"/>
      <c r="C10" s="15">
        <v>1.4792000000000001</v>
      </c>
      <c r="D10" s="15">
        <v>-3.1430000000000002</v>
      </c>
      <c r="E10" s="15">
        <v>-4.9700000000000008E-2</v>
      </c>
      <c r="F10" s="15">
        <v>-1.7135</v>
      </c>
      <c r="G10" s="7"/>
      <c r="H10" s="15">
        <v>2.5499999999999998</v>
      </c>
      <c r="I10" s="15">
        <v>6.2926000000000002</v>
      </c>
      <c r="J10" s="15">
        <v>4.71</v>
      </c>
      <c r="K10" s="18">
        <v>101</v>
      </c>
      <c r="L10" s="15">
        <v>5.9004000000000003</v>
      </c>
      <c r="M10" s="19">
        <v>1.7113284646335623E-2</v>
      </c>
      <c r="N10" s="7">
        <v>2460</v>
      </c>
      <c r="P10" s="5">
        <v>2</v>
      </c>
      <c r="Q10" s="3">
        <f t="shared" ref="Q10:Q23" si="0">$F$24</f>
        <v>-4.0677000000000003</v>
      </c>
    </row>
    <row r="11" spans="1:17" ht="15" x14ac:dyDescent="0.25">
      <c r="A11" s="12" t="s">
        <v>92</v>
      </c>
      <c r="B11" s="7"/>
      <c r="C11" s="15">
        <v>1.4254</v>
      </c>
      <c r="D11" s="15">
        <v>-3.6415000000000002</v>
      </c>
      <c r="E11" s="15">
        <v>-2.8400000000000002E-2</v>
      </c>
      <c r="F11" s="15">
        <v>-2.2444999999999999</v>
      </c>
      <c r="G11" s="7"/>
      <c r="H11" s="15">
        <v>3.19</v>
      </c>
      <c r="I11" s="15">
        <v>6.1151999999999997</v>
      </c>
      <c r="J11" s="15">
        <v>6.2</v>
      </c>
      <c r="K11" s="18">
        <v>101.02</v>
      </c>
      <c r="L11" s="15">
        <v>5.7675000000000001</v>
      </c>
      <c r="M11" s="19">
        <v>6.397481995161723E-3</v>
      </c>
      <c r="N11" s="7">
        <v>346</v>
      </c>
      <c r="P11" s="5">
        <v>4</v>
      </c>
      <c r="Q11" s="3">
        <f t="shared" si="0"/>
        <v>-4.0677000000000003</v>
      </c>
    </row>
    <row r="12" spans="1:17" ht="15" x14ac:dyDescent="0.25">
      <c r="A12" s="12">
        <v>2011</v>
      </c>
      <c r="B12" s="7"/>
      <c r="C12" s="15">
        <v>1.2281</v>
      </c>
      <c r="D12" s="15">
        <v>-3.5483000000000002</v>
      </c>
      <c r="E12" s="15">
        <v>3.1600000000000003E-2</v>
      </c>
      <c r="F12" s="15">
        <v>-2.2886000000000002</v>
      </c>
      <c r="G12" s="7"/>
      <c r="H12" s="15">
        <v>2.85</v>
      </c>
      <c r="I12" s="15">
        <v>5.1086999999999998</v>
      </c>
      <c r="J12" s="15">
        <v>4.53</v>
      </c>
      <c r="K12" s="18">
        <v>98.06</v>
      </c>
      <c r="L12" s="15">
        <v>5.9416000000000002</v>
      </c>
      <c r="M12" s="19">
        <v>1.1433614459319574E-2</v>
      </c>
      <c r="N12" s="7">
        <v>266</v>
      </c>
      <c r="P12" s="5">
        <v>6</v>
      </c>
      <c r="Q12" s="3">
        <f t="shared" si="0"/>
        <v>-4.0677000000000003</v>
      </c>
    </row>
    <row r="13" spans="1:17" ht="15" x14ac:dyDescent="0.25">
      <c r="A13" s="12">
        <v>2012</v>
      </c>
      <c r="B13" s="7"/>
      <c r="C13" s="15">
        <v>1.0652999999999999</v>
      </c>
      <c r="D13" s="15">
        <v>-2.6526000000000001</v>
      </c>
      <c r="E13" s="15">
        <v>3.49E-2</v>
      </c>
      <c r="F13" s="15">
        <v>-1.5524</v>
      </c>
      <c r="G13" s="7"/>
      <c r="H13" s="15">
        <v>2.48</v>
      </c>
      <c r="I13" s="15">
        <v>4.3346999999999998</v>
      </c>
      <c r="J13" s="15">
        <v>4.05</v>
      </c>
      <c r="K13" s="18">
        <v>96.66</v>
      </c>
      <c r="L13" s="15">
        <v>5.6462000000000003</v>
      </c>
      <c r="M13" s="19">
        <v>1.9098059661416228E-2</v>
      </c>
      <c r="N13" s="7">
        <v>447</v>
      </c>
      <c r="P13" s="5">
        <v>8</v>
      </c>
      <c r="Q13" s="3">
        <f t="shared" si="0"/>
        <v>-4.0677000000000003</v>
      </c>
    </row>
    <row r="14" spans="1:17" ht="15" x14ac:dyDescent="0.25">
      <c r="A14" s="12">
        <v>2013</v>
      </c>
      <c r="B14" s="7"/>
      <c r="C14" s="15">
        <v>1.0745</v>
      </c>
      <c r="D14" s="15">
        <v>-2.9495999999999998</v>
      </c>
      <c r="E14" s="15">
        <v>3.9800000000000002E-2</v>
      </c>
      <c r="F14" s="15">
        <v>-1.8352999999999999</v>
      </c>
      <c r="G14" s="7"/>
      <c r="H14" s="15">
        <v>2.57</v>
      </c>
      <c r="I14" s="15">
        <v>4.3476999999999997</v>
      </c>
      <c r="J14" s="15">
        <v>3.94</v>
      </c>
      <c r="K14" s="18">
        <v>96.49</v>
      </c>
      <c r="L14" s="15">
        <v>5.8754</v>
      </c>
      <c r="M14" s="19">
        <v>5.9172630341543846E-2</v>
      </c>
      <c r="N14" s="7">
        <v>1120</v>
      </c>
      <c r="P14" s="5">
        <v>10</v>
      </c>
      <c r="Q14" s="3">
        <f t="shared" si="0"/>
        <v>-4.0677000000000003</v>
      </c>
    </row>
    <row r="15" spans="1:17" ht="15" x14ac:dyDescent="0.25">
      <c r="A15" s="12">
        <v>2014</v>
      </c>
      <c r="B15" s="7"/>
      <c r="C15" s="15">
        <v>1.048</v>
      </c>
      <c r="D15" s="15">
        <v>-3.653</v>
      </c>
      <c r="E15" s="15">
        <v>4.7600000000000003E-2</v>
      </c>
      <c r="F15" s="15">
        <v>-2.5573999999999999</v>
      </c>
      <c r="G15" s="7"/>
      <c r="H15" s="15">
        <v>3.15</v>
      </c>
      <c r="I15" s="15">
        <v>4.2144000000000004</v>
      </c>
      <c r="J15" s="15">
        <v>4.59</v>
      </c>
      <c r="K15" s="18">
        <v>94.86</v>
      </c>
      <c r="L15" s="15">
        <v>5.9794</v>
      </c>
      <c r="M15" s="19">
        <v>6.5812653456350775E-2</v>
      </c>
      <c r="N15" s="7">
        <v>1007</v>
      </c>
      <c r="P15" s="5">
        <v>12</v>
      </c>
      <c r="Q15" s="3">
        <f t="shared" si="0"/>
        <v>-4.0677000000000003</v>
      </c>
    </row>
    <row r="16" spans="1:17" ht="15" x14ac:dyDescent="0.25">
      <c r="A16" s="12">
        <v>2015</v>
      </c>
      <c r="B16" s="7"/>
      <c r="C16" s="15">
        <v>0.99019999999999997</v>
      </c>
      <c r="D16" s="15">
        <v>-3.9434</v>
      </c>
      <c r="E16" s="15">
        <v>5.4599999999999996E-2</v>
      </c>
      <c r="F16" s="15">
        <v>-2.8986000000000001</v>
      </c>
      <c r="G16" s="7"/>
      <c r="H16" s="15">
        <v>3.49</v>
      </c>
      <c r="I16" s="15">
        <v>3.9514999999999998</v>
      </c>
      <c r="J16" s="15">
        <v>4.97</v>
      </c>
      <c r="K16" s="18">
        <v>93.27</v>
      </c>
      <c r="L16" s="15">
        <v>5.9683999999999999</v>
      </c>
      <c r="M16" s="19">
        <v>8.8229774147624659E-2</v>
      </c>
      <c r="N16" s="7">
        <v>1400</v>
      </c>
      <c r="P16" s="5">
        <v>14</v>
      </c>
      <c r="Q16" s="3">
        <f t="shared" si="0"/>
        <v>-4.0677000000000003</v>
      </c>
    </row>
    <row r="17" spans="1:17" ht="15" x14ac:dyDescent="0.25">
      <c r="A17" s="12">
        <v>2016</v>
      </c>
      <c r="B17" s="7"/>
      <c r="C17" s="15">
        <v>0.96160000000000001</v>
      </c>
      <c r="D17" s="15">
        <v>-4.3419999999999996</v>
      </c>
      <c r="E17" s="15">
        <v>6.2199999999999998E-2</v>
      </c>
      <c r="F17" s="15">
        <v>-3.3182</v>
      </c>
      <c r="G17" s="7"/>
      <c r="H17" s="15">
        <v>3.84</v>
      </c>
      <c r="I17" s="15">
        <v>3.7925</v>
      </c>
      <c r="J17" s="15">
        <v>5.46</v>
      </c>
      <c r="K17" s="18">
        <v>91.95</v>
      </c>
      <c r="L17" s="15">
        <v>5.9965999999999999</v>
      </c>
      <c r="M17" s="19">
        <v>0.1007663733698954</v>
      </c>
      <c r="N17" s="7">
        <v>1346</v>
      </c>
      <c r="P17" s="5">
        <v>16</v>
      </c>
      <c r="Q17" s="3">
        <f t="shared" si="0"/>
        <v>-4.0677000000000003</v>
      </c>
    </row>
    <row r="18" spans="1:17" ht="15" x14ac:dyDescent="0.25">
      <c r="A18" s="12">
        <v>2017</v>
      </c>
      <c r="B18" s="7"/>
      <c r="C18" s="15">
        <v>0.99760000000000004</v>
      </c>
      <c r="D18" s="15">
        <v>-4.6430999999999996</v>
      </c>
      <c r="E18" s="15">
        <v>5.4599999999999996E-2</v>
      </c>
      <c r="F18" s="15">
        <v>-3.5909</v>
      </c>
      <c r="G18" s="7"/>
      <c r="H18" s="15">
        <v>4.21</v>
      </c>
      <c r="I18" s="15">
        <v>3.9641000000000002</v>
      </c>
      <c r="J18" s="15">
        <v>5.74</v>
      </c>
      <c r="K18" s="18">
        <v>92.04</v>
      </c>
      <c r="L18" s="15">
        <v>5.9390999999999998</v>
      </c>
      <c r="M18" s="19">
        <v>9.8025713967570982E-2</v>
      </c>
      <c r="N18" s="7">
        <v>1356</v>
      </c>
      <c r="P18" s="5">
        <v>18</v>
      </c>
      <c r="Q18" s="3">
        <f t="shared" si="0"/>
        <v>-4.0677000000000003</v>
      </c>
    </row>
    <row r="19" spans="1:17" ht="15" x14ac:dyDescent="0.25">
      <c r="A19" s="12">
        <v>2018</v>
      </c>
      <c r="B19" s="7"/>
      <c r="C19" s="15">
        <v>1.0782</v>
      </c>
      <c r="D19" s="15">
        <v>-5.3859000000000004</v>
      </c>
      <c r="E19" s="15">
        <v>5.0200000000000002E-2</v>
      </c>
      <c r="F19" s="15">
        <v>-4.2575000000000003</v>
      </c>
      <c r="G19" s="7"/>
      <c r="H19" s="15">
        <v>5.01</v>
      </c>
      <c r="I19" s="15">
        <v>4.3616000000000001</v>
      </c>
      <c r="J19" s="15">
        <v>7.05</v>
      </c>
      <c r="K19" s="18">
        <v>92.71</v>
      </c>
      <c r="L19" s="15">
        <v>5.9048999999999996</v>
      </c>
      <c r="M19" s="19">
        <v>0.13019875332401853</v>
      </c>
      <c r="N19" s="7">
        <v>1508</v>
      </c>
      <c r="P19" s="5">
        <v>20</v>
      </c>
      <c r="Q19" s="3">
        <f t="shared" si="0"/>
        <v>-4.0677000000000003</v>
      </c>
    </row>
    <row r="20" spans="1:17" ht="15" x14ac:dyDescent="0.25">
      <c r="A20" s="12">
        <v>2019</v>
      </c>
      <c r="B20" s="7"/>
      <c r="C20" s="15">
        <v>0.97099999999999997</v>
      </c>
      <c r="D20" s="15">
        <v>-5.8441999999999998</v>
      </c>
      <c r="E20" s="15">
        <v>5.7200000000000001E-2</v>
      </c>
      <c r="F20" s="15">
        <v>-4.8159999999999998</v>
      </c>
      <c r="G20" s="7"/>
      <c r="H20" s="15">
        <v>5.7</v>
      </c>
      <c r="I20" s="15">
        <v>3.7896999999999998</v>
      </c>
      <c r="J20" s="15">
        <v>7.93</v>
      </c>
      <c r="K20" s="18">
        <v>88.58</v>
      </c>
      <c r="L20" s="15">
        <v>5.8917000000000002</v>
      </c>
      <c r="M20" s="19">
        <v>0.11607342155824676</v>
      </c>
      <c r="N20" s="7">
        <v>1425</v>
      </c>
      <c r="P20" s="5" t="str">
        <f>"&gt;20"</f>
        <v>&gt;20</v>
      </c>
      <c r="Q20" s="3">
        <f t="shared" si="0"/>
        <v>-4.0677000000000003</v>
      </c>
    </row>
    <row r="21" spans="1:17" ht="15" x14ac:dyDescent="0.25">
      <c r="A21" s="12">
        <v>2020</v>
      </c>
      <c r="B21" s="7"/>
      <c r="C21" s="15">
        <v>0.83560000000000001</v>
      </c>
      <c r="D21" s="15">
        <v>-6.12</v>
      </c>
      <c r="E21" s="15">
        <v>6.3700000000000007E-2</v>
      </c>
      <c r="F21" s="15">
        <v>-5.2206999999999999</v>
      </c>
      <c r="G21" s="7"/>
      <c r="H21" s="15">
        <v>6.17</v>
      </c>
      <c r="I21" s="15">
        <v>3.1234999999999999</v>
      </c>
      <c r="J21" s="15">
        <v>8.44</v>
      </c>
      <c r="K21" s="18">
        <v>84.32</v>
      </c>
      <c r="L21" s="15">
        <v>5.8319000000000001</v>
      </c>
      <c r="M21" s="19">
        <v>8.1587356033917105E-2</v>
      </c>
      <c r="N21" s="7">
        <v>1124</v>
      </c>
      <c r="P21" s="5"/>
      <c r="Q21" s="3">
        <f t="shared" si="0"/>
        <v>-4.0677000000000003</v>
      </c>
    </row>
    <row r="22" spans="1:17" ht="15" x14ac:dyDescent="0.25">
      <c r="A22" s="12">
        <v>2021</v>
      </c>
      <c r="B22" s="7"/>
      <c r="C22" s="15">
        <v>0.82230000000000003</v>
      </c>
      <c r="D22" s="15">
        <v>-6.6244000000000005</v>
      </c>
      <c r="E22" s="15">
        <v>5.8300000000000005E-2</v>
      </c>
      <c r="F22" s="15">
        <v>-5.7438000000000002</v>
      </c>
      <c r="G22" s="7"/>
      <c r="H22" s="15">
        <v>6.77</v>
      </c>
      <c r="I22" s="15">
        <v>3.032</v>
      </c>
      <c r="J22" s="15">
        <v>8.89</v>
      </c>
      <c r="K22" s="18">
        <v>82.7</v>
      </c>
      <c r="L22" s="15">
        <v>5.8196000000000003</v>
      </c>
      <c r="M22" s="19">
        <v>0.12956218806476133</v>
      </c>
      <c r="N22" s="7">
        <v>1511</v>
      </c>
      <c r="P22" s="5"/>
      <c r="Q22" s="3">
        <f t="shared" si="0"/>
        <v>-4.0677000000000003</v>
      </c>
    </row>
    <row r="23" spans="1:17" ht="15" x14ac:dyDescent="0.25">
      <c r="A23" s="12">
        <v>2022</v>
      </c>
      <c r="B23" s="7"/>
      <c r="C23" s="15">
        <v>1.0270999999999999</v>
      </c>
      <c r="D23" s="15">
        <v>-7.0029999999999992</v>
      </c>
      <c r="E23" s="15">
        <v>5.9199999999999996E-2</v>
      </c>
      <c r="F23" s="15">
        <v>-5.9166999999999996</v>
      </c>
      <c r="G23" s="7"/>
      <c r="H23" s="15">
        <v>7.06</v>
      </c>
      <c r="I23" s="15">
        <v>4.117</v>
      </c>
      <c r="J23" s="15">
        <v>9.66</v>
      </c>
      <c r="K23" s="18">
        <v>87.7</v>
      </c>
      <c r="L23" s="15">
        <v>5.8819999999999997</v>
      </c>
      <c r="M23" s="19">
        <v>7.6528694973837422E-2</v>
      </c>
      <c r="N23" s="7">
        <v>700</v>
      </c>
      <c r="P23" s="5"/>
      <c r="Q23" s="3">
        <f t="shared" si="0"/>
        <v>-4.0677000000000003</v>
      </c>
    </row>
    <row r="24" spans="1:17" ht="15" x14ac:dyDescent="0.25">
      <c r="A24" s="13" t="s">
        <v>8</v>
      </c>
      <c r="B24" s="7"/>
      <c r="C24" s="15">
        <v>0.98880000000000001</v>
      </c>
      <c r="D24" s="15">
        <v>-5.1094000000000008</v>
      </c>
      <c r="E24" s="15">
        <v>5.2900000000000003E-2</v>
      </c>
      <c r="F24" s="15">
        <v>-4.0677000000000003</v>
      </c>
      <c r="G24" s="7"/>
      <c r="H24" s="15">
        <v>4.8499999999999996</v>
      </c>
      <c r="I24" s="15">
        <v>3.9125000000000001</v>
      </c>
      <c r="J24" s="15">
        <v>6.76</v>
      </c>
      <c r="K24" s="18">
        <v>90.23</v>
      </c>
      <c r="L24" s="15">
        <v>5.9005000000000001</v>
      </c>
      <c r="M24" s="19">
        <v>1</v>
      </c>
      <c r="N24" s="7">
        <v>16016</v>
      </c>
    </row>
    <row r="34" spans="1:1" x14ac:dyDescent="0.2">
      <c r="A34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6" ma:contentTypeDescription="Create a new document." ma:contentTypeScope="" ma:versionID="06f3c6b6e6b17b86de24c6bcabcac6aa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d85b9b6f4c95f3a40f4e0ca451ec5a86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bb9fbf-0e89-45b0-a3cf-cdefa6d17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e4c1a1-25f6-4c82-a6c5-d390927796a4}" ma:internalName="TaxCatchAll" ma:showField="CatchAllData" ma:web="260f0ded-529c-47ef-9161-d699068475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9517C-CB66-47FC-88EC-B3C54A8F6C56}"/>
</file>

<file path=customXml/itemProps2.xml><?xml version="1.0" encoding="utf-8"?>
<ds:datastoreItem xmlns:ds="http://schemas.openxmlformats.org/officeDocument/2006/customXml" ds:itemID="{1F4A5078-BB98-4698-8321-C100CEBC34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RSector (2)</vt:lpstr>
      <vt:lpstr>RSector</vt:lpstr>
      <vt:lpstr>RLTV (2)</vt:lpstr>
      <vt:lpstr>RCoup</vt:lpstr>
      <vt:lpstr>RTerm</vt:lpstr>
      <vt:lpstr>RDur</vt:lpstr>
      <vt:lpstr>RVinYr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Michael Giliberto</dc:creator>
  <cp:lastModifiedBy>Michael Giliberto</cp:lastModifiedBy>
  <cp:lastPrinted>2014-04-29T14:27:02Z</cp:lastPrinted>
  <dcterms:created xsi:type="dcterms:W3CDTF">1999-12-17T17:19:59Z</dcterms:created>
  <dcterms:modified xsi:type="dcterms:W3CDTF">2022-10-26T17:56:51Z</dcterms:modified>
</cp:coreProperties>
</file>