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iliberto-Levy Index/Current Data/Q4-2022/Final Results/"/>
    </mc:Choice>
  </mc:AlternateContent>
  <xr:revisionPtr revIDLastSave="0" documentId="8_{8ACAEA3E-3AFD-4CD0-AA8F-A93A4A2912B0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8" l="1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P18" i="20"/>
  <c r="A26" i="20"/>
  <c r="A25" i="20"/>
  <c r="A24" i="20"/>
  <c r="P14" i="7"/>
  <c r="P18" i="7"/>
  <c r="P18" i="1"/>
  <c r="P19" i="1" s="1"/>
  <c r="P20" i="1" s="1"/>
  <c r="P21" i="1" s="1"/>
  <c r="P22" i="1" s="1"/>
  <c r="P23" i="1" s="1"/>
  <c r="P24" i="1" s="1"/>
  <c r="P11" i="7"/>
  <c r="P12" i="7"/>
  <c r="P13" i="7"/>
  <c r="P15" i="7"/>
  <c r="P16" i="7"/>
  <c r="P17" i="7"/>
  <c r="P19" i="7"/>
  <c r="P20" i="7" s="1"/>
  <c r="Q16" i="7"/>
  <c r="P21" i="5"/>
  <c r="Q20" i="5"/>
  <c r="Q15" i="5"/>
  <c r="P19" i="14"/>
  <c r="Q19" i="14"/>
  <c r="P20" i="14"/>
  <c r="Q20" i="14"/>
  <c r="P21" i="14"/>
  <c r="Q21" i="14"/>
  <c r="P22" i="14"/>
  <c r="Q22" i="14"/>
  <c r="P23" i="14"/>
  <c r="Q23" i="14"/>
  <c r="P21" i="13"/>
  <c r="Q17" i="13"/>
  <c r="Q11" i="13"/>
  <c r="P21" i="18"/>
  <c r="Q12" i="5"/>
  <c r="Q18" i="5"/>
  <c r="Q13" i="5"/>
  <c r="Q21" i="13"/>
  <c r="Q19" i="7"/>
  <c r="Q13" i="13"/>
  <c r="Q18" i="13"/>
  <c r="Q20" i="7"/>
  <c r="Q12" i="13"/>
  <c r="Q14" i="13"/>
  <c r="Q16" i="13"/>
  <c r="P16" i="20"/>
  <c r="P17" i="20"/>
  <c r="Q18" i="7"/>
  <c r="Q14" i="7"/>
  <c r="Q13" i="7"/>
  <c r="Q11" i="7"/>
  <c r="Q12" i="7"/>
  <c r="Q15" i="7"/>
  <c r="Q21" i="5"/>
  <c r="Q20" i="13"/>
  <c r="Q19" i="13"/>
  <c r="Q15" i="13"/>
  <c r="Q17" i="7"/>
  <c r="Q14" i="5"/>
  <c r="Q16" i="5"/>
  <c r="Q19" i="5"/>
  <c r="Q11" i="5"/>
  <c r="Q17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<sst xmlns="http://schemas.openxmlformats.org/spreadsheetml/2006/main" count="223" uniqueCount="95">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</sst>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(2)'!$A$19:$A$23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(2)'!$H$19:$H$23</c:f>
              <c:numCache>
                <c:formatCode>0.00</c:formatCode>
                <c:ptCount val="5"/>
                <c:pt idx="0">
                  <c:v>-7.6221311235528999</c:v>
                </c:pt>
                <c:pt idx="1">
                  <c:v>-9.8417613811853659</c:v>
                </c:pt>
                <c:pt idx="2">
                  <c:v>-7.6157628970344611</c:v>
                </c:pt>
                <c:pt idx="3">
                  <c:v>-9.4682158606313465</c:v>
                </c:pt>
                <c:pt idx="4">
                  <c:v>-8.1900762255266777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(2)'!$P$19:$P$23</c:f>
              <c:numCache>
                <c:formatCode>0.00</c:formatCode>
                <c:ptCount val="5"/>
                <c:pt idx="0">
                  <c:v>-8.9772009278507596</c:v>
                </c:pt>
                <c:pt idx="1">
                  <c:v>-8.9772009278507596</c:v>
                </c:pt>
                <c:pt idx="2">
                  <c:v>-8.9772009278507596</c:v>
                </c:pt>
                <c:pt idx="3">
                  <c:v>-8.9772009278507596</c:v>
                </c:pt>
                <c:pt idx="4">
                  <c:v>-8.9772009278507596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RTerm!$P$11:$P$21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RTerm!$F$11:$F$21</c:f>
              <c:numCache>
                <c:formatCode>0.00</c:formatCode>
                <c:ptCount val="11"/>
                <c:pt idx="0">
                  <c:v>0.99950000000000006</c:v>
                </c:pt>
                <c:pt idx="1">
                  <c:v>1.4216</c:v>
                </c:pt>
                <c:pt idx="2">
                  <c:v>1.5609999999999999</c:v>
                </c:pt>
                <c:pt idx="3">
                  <c:v>1.3606</c:v>
                </c:pt>
                <c:pt idx="4">
                  <c:v>1.0071000000000001</c:v>
                </c:pt>
                <c:pt idx="5">
                  <c:v>0.92879999999999996</c:v>
                </c:pt>
                <c:pt idx="6">
                  <c:v>0.94230000000000003</c:v>
                </c:pt>
                <c:pt idx="7">
                  <c:v>0.92430000000000001</c:v>
                </c:pt>
                <c:pt idx="8">
                  <c:v>0.9002</c:v>
                </c:pt>
                <c:pt idx="9">
                  <c:v>0.91890000000000005</c:v>
                </c:pt>
                <c:pt idx="10">
                  <c:v>0.42749999999999999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RTerm!$Q$11:$Q$21</c:f>
              <c:numCache>
                <c:formatCode>0.00</c:formatCode>
                <c:ptCount val="11"/>
                <c:pt idx="0">
                  <c:v>1.2242999999999999</c:v>
                </c:pt>
                <c:pt idx="1">
                  <c:v>1.2242999999999999</c:v>
                </c:pt>
                <c:pt idx="2">
                  <c:v>1.2242999999999999</c:v>
                </c:pt>
                <c:pt idx="3">
                  <c:v>1.2242999999999999</c:v>
                </c:pt>
                <c:pt idx="4">
                  <c:v>1.2242999999999999</c:v>
                </c:pt>
                <c:pt idx="5">
                  <c:v>1.2242999999999999</c:v>
                </c:pt>
                <c:pt idx="6">
                  <c:v>1.2242999999999999</c:v>
                </c:pt>
                <c:pt idx="7">
                  <c:v>1.2242999999999999</c:v>
                </c:pt>
                <c:pt idx="8">
                  <c:v>1.2242999999999999</c:v>
                </c:pt>
                <c:pt idx="9">
                  <c:v>1.2242999999999999</c:v>
                </c:pt>
                <c:pt idx="10">
                  <c:v>1.2242999999999999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RDur!$P$11:$P$21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RDur!$M$11:$M$21</c:f>
              <c:numCache>
                <c:formatCode>0.0%</c:formatCode>
                <c:ptCount val="11"/>
                <c:pt idx="0">
                  <c:v>6.8016793019087682E-2</c:v>
                </c:pt>
                <c:pt idx="1">
                  <c:v>8.6377001404690915E-2</c:v>
                </c:pt>
                <c:pt idx="2">
                  <c:v>0.11475314485923951</c:v>
                </c:pt>
                <c:pt idx="3">
                  <c:v>0.13158804362553456</c:v>
                </c:pt>
                <c:pt idx="4">
                  <c:v>0.13217017328117583</c:v>
                </c:pt>
                <c:pt idx="5">
                  <c:v>0.13285178012720691</c:v>
                </c:pt>
                <c:pt idx="6">
                  <c:v>0.1103552155310733</c:v>
                </c:pt>
                <c:pt idx="7">
                  <c:v>0.12365798045505787</c:v>
                </c:pt>
                <c:pt idx="8">
                  <c:v>4.5635992191282067E-2</c:v>
                </c:pt>
                <c:pt idx="9">
                  <c:v>2.9811691172701365E-2</c:v>
                </c:pt>
                <c:pt idx="10">
                  <c:v>2.4782184332949955E-2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RDur!$P$11:$P$21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RDur!$F$11:$F$21</c:f>
              <c:numCache>
                <c:formatCode>0.00</c:formatCode>
                <c:ptCount val="11"/>
                <c:pt idx="0">
                  <c:v>1.2279</c:v>
                </c:pt>
                <c:pt idx="1">
                  <c:v>0.81179999999999997</c:v>
                </c:pt>
                <c:pt idx="2">
                  <c:v>1.3955</c:v>
                </c:pt>
                <c:pt idx="3">
                  <c:v>1.4842</c:v>
                </c:pt>
                <c:pt idx="4">
                  <c:v>1.5478000000000001</c:v>
                </c:pt>
                <c:pt idx="5">
                  <c:v>1.4381999999999999</c:v>
                </c:pt>
                <c:pt idx="6">
                  <c:v>1.1501999999999999</c:v>
                </c:pt>
                <c:pt idx="7">
                  <c:v>0.97599999999999998</c:v>
                </c:pt>
                <c:pt idx="8">
                  <c:v>0.93210000000000004</c:v>
                </c:pt>
                <c:pt idx="9">
                  <c:v>0.82310000000000005</c:v>
                </c:pt>
                <c:pt idx="10">
                  <c:v>0.48530000000000001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RDur!$Q$11:$Q$21</c:f>
              <c:numCache>
                <c:formatCode>0.00</c:formatCode>
                <c:ptCount val="11"/>
                <c:pt idx="0">
                  <c:v>1.2242999999999999</c:v>
                </c:pt>
                <c:pt idx="1">
                  <c:v>1.2242999999999999</c:v>
                </c:pt>
                <c:pt idx="2">
                  <c:v>1.2242999999999999</c:v>
                </c:pt>
                <c:pt idx="3">
                  <c:v>1.2242999999999999</c:v>
                </c:pt>
                <c:pt idx="4">
                  <c:v>1.2242999999999999</c:v>
                </c:pt>
                <c:pt idx="5">
                  <c:v>1.2242999999999999</c:v>
                </c:pt>
                <c:pt idx="6">
                  <c:v>1.2242999999999999</c:v>
                </c:pt>
                <c:pt idx="7">
                  <c:v>1.2242999999999999</c:v>
                </c:pt>
                <c:pt idx="8">
                  <c:v>1.2242999999999999</c:v>
                </c:pt>
                <c:pt idx="9">
                  <c:v>1.2242999999999999</c:v>
                </c:pt>
                <c:pt idx="10">
                  <c:v>1.2242999999999999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RVinYr!$A$11:$A$24</c:f>
              <c:strCache>
                <c:ptCount val="14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RVinYr!$M$11:$M$24</c:f>
              <c:numCache>
                <c:formatCode>0.0%</c:formatCode>
                <c:ptCount val="14"/>
                <c:pt idx="0">
                  <c:v>1.6132302019991732E-2</c:v>
                </c:pt>
                <c:pt idx="1">
                  <c:v>5.5040789747427665E-3</c:v>
                </c:pt>
                <c:pt idx="2">
                  <c:v>1.1302220154226893E-2</c:v>
                </c:pt>
                <c:pt idx="3">
                  <c:v>1.2854924671919916E-2</c:v>
                </c:pt>
                <c:pt idx="4">
                  <c:v>5.8568979894157921E-2</c:v>
                </c:pt>
                <c:pt idx="5">
                  <c:v>6.5490677034306291E-2</c:v>
                </c:pt>
                <c:pt idx="6">
                  <c:v>8.2485406293014152E-2</c:v>
                </c:pt>
                <c:pt idx="7">
                  <c:v>0.10076416919371396</c:v>
                </c:pt>
                <c:pt idx="8">
                  <c:v>9.5154792955676887E-2</c:v>
                </c:pt>
                <c:pt idx="9">
                  <c:v>0.13060440740109688</c:v>
                </c:pt>
                <c:pt idx="10">
                  <c:v>0.11630620598375259</c:v>
                </c:pt>
                <c:pt idx="11">
                  <c:v>8.1961416093822029E-2</c:v>
                </c:pt>
                <c:pt idx="12">
                  <c:v>0.13022404452944178</c:v>
                </c:pt>
                <c:pt idx="13">
                  <c:v>9.2646374800136155E-2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RVinYr!$A$11:$A$23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RVinYr!$F$11:$F$24</c:f>
              <c:numCache>
                <c:formatCode>0.00</c:formatCode>
                <c:ptCount val="14"/>
                <c:pt idx="0">
                  <c:v>1.1600999999999999</c:v>
                </c:pt>
                <c:pt idx="1">
                  <c:v>1.2338</c:v>
                </c:pt>
                <c:pt idx="2">
                  <c:v>1.1458999999999999</c:v>
                </c:pt>
                <c:pt idx="3">
                  <c:v>1.1677</c:v>
                </c:pt>
                <c:pt idx="4">
                  <c:v>1.1950000000000001</c:v>
                </c:pt>
                <c:pt idx="5">
                  <c:v>1.0547</c:v>
                </c:pt>
                <c:pt idx="6">
                  <c:v>1.3696999999999999</c:v>
                </c:pt>
                <c:pt idx="7">
                  <c:v>1.3088</c:v>
                </c:pt>
                <c:pt idx="8">
                  <c:v>1.3254999999999999</c:v>
                </c:pt>
                <c:pt idx="9">
                  <c:v>1.3232999999999999</c:v>
                </c:pt>
                <c:pt idx="10">
                  <c:v>1.2210000000000001</c:v>
                </c:pt>
                <c:pt idx="11">
                  <c:v>1.1623000000000001</c:v>
                </c:pt>
                <c:pt idx="12">
                  <c:v>1.1342000000000001</c:v>
                </c:pt>
                <c:pt idx="13">
                  <c:v>1.0541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RVinYr!$A$11:$A$24</c:f>
              <c:strCache>
                <c:ptCount val="14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RVinYr!$Q$11:$Q$24</c:f>
              <c:numCache>
                <c:formatCode>0.00</c:formatCode>
                <c:ptCount val="14"/>
                <c:pt idx="0">
                  <c:v>1.2242999999999999</c:v>
                </c:pt>
                <c:pt idx="1">
                  <c:v>1.2242999999999999</c:v>
                </c:pt>
                <c:pt idx="2">
                  <c:v>1.2242999999999999</c:v>
                </c:pt>
                <c:pt idx="3">
                  <c:v>1.2242999999999999</c:v>
                </c:pt>
                <c:pt idx="4">
                  <c:v>1.2242999999999999</c:v>
                </c:pt>
                <c:pt idx="5">
                  <c:v>1.2242999999999999</c:v>
                </c:pt>
                <c:pt idx="6">
                  <c:v>1.2242999999999999</c:v>
                </c:pt>
                <c:pt idx="7">
                  <c:v>1.2242999999999999</c:v>
                </c:pt>
                <c:pt idx="8">
                  <c:v>1.2242999999999999</c:v>
                </c:pt>
                <c:pt idx="9">
                  <c:v>1.2242999999999999</c:v>
                </c:pt>
                <c:pt idx="10">
                  <c:v>1.2242999999999999</c:v>
                </c:pt>
                <c:pt idx="11">
                  <c:v>1.2242999999999999</c:v>
                </c:pt>
                <c:pt idx="12">
                  <c:v>1.2242999999999999</c:v>
                </c:pt>
                <c:pt idx="13">
                  <c:v>1.2242999999999999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(2)'!$A$19:$A$23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(2)'!$N$19:$N$23</c:f>
              <c:numCache>
                <c:formatCode>0</c:formatCode>
                <c:ptCount val="5"/>
                <c:pt idx="0">
                  <c:v>5.46</c:v>
                </c:pt>
                <c:pt idx="1">
                  <c:v>2.7</c:v>
                </c:pt>
                <c:pt idx="2">
                  <c:v>6.7200000000000006</c:v>
                </c:pt>
                <c:pt idx="3">
                  <c:v>1.44</c:v>
                </c:pt>
                <c:pt idx="4">
                  <c:v>4.5030272982120545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(2)'!$Q$19:$Q$23</c:f>
              <c:numCache>
                <c:formatCode>0</c:formatCode>
                <c:ptCount val="5"/>
                <c:pt idx="0">
                  <c:v>3.6399999999999997</c:v>
                </c:pt>
                <c:pt idx="1">
                  <c:v>3.6399999999999997</c:v>
                </c:pt>
                <c:pt idx="2">
                  <c:v>3.6399999999999997</c:v>
                </c:pt>
                <c:pt idx="3">
                  <c:v>3.6399999999999997</c:v>
                </c:pt>
                <c:pt idx="4">
                  <c:v>3.6399999999999997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RSector!$A$18:$A$22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RSector!$M$18:$M$22</c:f>
              <c:numCache>
                <c:formatCode>0.0%</c:formatCode>
                <c:ptCount val="5"/>
                <c:pt idx="0">
                  <c:v>0.1595113545920907</c:v>
                </c:pt>
                <c:pt idx="1">
                  <c:v>0.4604922846745102</c:v>
                </c:pt>
                <c:pt idx="2">
                  <c:v>0.14052886759880495</c:v>
                </c:pt>
                <c:pt idx="3">
                  <c:v>0.17489912285644882</c:v>
                </c:pt>
                <c:pt idx="4">
                  <c:v>6.4568370278145326E-2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RSector!$A$18:$A$22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RSector!$F$18:$F$22</c:f>
              <c:numCache>
                <c:formatCode>0.00</c:formatCode>
                <c:ptCount val="5"/>
                <c:pt idx="0">
                  <c:v>1.085</c:v>
                </c:pt>
                <c:pt idx="1">
                  <c:v>1.2441</c:v>
                </c:pt>
                <c:pt idx="2">
                  <c:v>1.3092999999999999</c:v>
                </c:pt>
                <c:pt idx="3">
                  <c:v>1.1665000000000001</c:v>
                </c:pt>
                <c:pt idx="4">
                  <c:v>1.3959611224671662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RSector!$P$18:$P$22</c:f>
              <c:numCache>
                <c:formatCode>0.00</c:formatCode>
                <c:ptCount val="5"/>
                <c:pt idx="0">
                  <c:v>1.2242999999999999</c:v>
                </c:pt>
                <c:pt idx="1">
                  <c:v>1.2242999999999999</c:v>
                </c:pt>
                <c:pt idx="2">
                  <c:v>1.2242999999999999</c:v>
                </c:pt>
                <c:pt idx="3">
                  <c:v>1.2242999999999999</c:v>
                </c:pt>
                <c:pt idx="4">
                  <c:v>1.2242999999999999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(2)'!$A$16:$A$18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(2)'!$M$16:$M$18</c:f>
              <c:numCache>
                <c:formatCode>0.0%</c:formatCode>
                <c:ptCount val="3"/>
                <c:pt idx="0">
                  <c:v>0.97340357935190158</c:v>
                </c:pt>
                <c:pt idx="1">
                  <c:v>2.6047960596952302E-2</c:v>
                </c:pt>
                <c:pt idx="2">
                  <c:v>5.4846005114607334E-4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(2)'!$A$16:$A$18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(2)'!$F$16:$F$18</c:f>
              <c:numCache>
                <c:formatCode>0.00</c:formatCode>
                <c:ptCount val="3"/>
                <c:pt idx="0">
                  <c:v>1.2265999999999999</c:v>
                </c:pt>
                <c:pt idx="1">
                  <c:v>1.3219000000000001</c:v>
                </c:pt>
                <c:pt idx="2">
                  <c:v>-4.4606000000000003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(2)'!$P$16:$P$18</c:f>
              <c:numCache>
                <c:formatCode>0.00</c:formatCode>
                <c:ptCount val="3"/>
                <c:pt idx="0">
                  <c:v>1.2242999999999999</c:v>
                </c:pt>
                <c:pt idx="1">
                  <c:v>1.2242999999999999</c:v>
                </c:pt>
                <c:pt idx="2">
                  <c:v>1.2242999999999999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RCoup!$P$11:$P$20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RCoup!$M$11:$M$20</c:f>
              <c:numCache>
                <c:formatCode>0.0%</c:formatCode>
                <c:ptCount val="10"/>
                <c:pt idx="0">
                  <c:v>0.10621891067300421</c:v>
                </c:pt>
                <c:pt idx="1">
                  <c:v>0.18195166945433253</c:v>
                </c:pt>
                <c:pt idx="2">
                  <c:v>0.2779315450005479</c:v>
                </c:pt>
                <c:pt idx="3">
                  <c:v>0.2590416869686018</c:v>
                </c:pt>
                <c:pt idx="4">
                  <c:v>0.10564568538332567</c:v>
                </c:pt>
                <c:pt idx="5">
                  <c:v>2.906213668353495E-2</c:v>
                </c:pt>
                <c:pt idx="6">
                  <c:v>2.0396798419650832E-2</c:v>
                </c:pt>
                <c:pt idx="7">
                  <c:v>1.0583313847850152E-2</c:v>
                </c:pt>
                <c:pt idx="8">
                  <c:v>4.0503748624084466E-3</c:v>
                </c:pt>
                <c:pt idx="9">
                  <c:v>5.1178787067434443E-3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RCoup!$P$11:$P$20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RCoup!$F$11:$F$20</c:f>
              <c:numCache>
                <c:formatCode>0.00</c:formatCode>
                <c:ptCount val="10"/>
                <c:pt idx="0">
                  <c:v>1.2478</c:v>
                </c:pt>
                <c:pt idx="1">
                  <c:v>1.1579999999999999</c:v>
                </c:pt>
                <c:pt idx="2">
                  <c:v>1.2637</c:v>
                </c:pt>
                <c:pt idx="3">
                  <c:v>1.2345999999999999</c:v>
                </c:pt>
                <c:pt idx="4">
                  <c:v>1.1967000000000001</c:v>
                </c:pt>
                <c:pt idx="5">
                  <c:v>1.1768000000000001</c:v>
                </c:pt>
                <c:pt idx="6">
                  <c:v>1.258</c:v>
                </c:pt>
                <c:pt idx="7">
                  <c:v>1.2467999999999999</c:v>
                </c:pt>
                <c:pt idx="8">
                  <c:v>1.3774</c:v>
                </c:pt>
                <c:pt idx="9">
                  <c:v>1.2051000000000001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RCoup!$Q$11:$Q$20</c:f>
              <c:numCache>
                <c:formatCode>0.00</c:formatCode>
                <c:ptCount val="10"/>
                <c:pt idx="0">
                  <c:v>1.2242999999999999</c:v>
                </c:pt>
                <c:pt idx="1">
                  <c:v>1.2242999999999999</c:v>
                </c:pt>
                <c:pt idx="2">
                  <c:v>1.2242999999999999</c:v>
                </c:pt>
                <c:pt idx="3">
                  <c:v>1.2242999999999999</c:v>
                </c:pt>
                <c:pt idx="4">
                  <c:v>1.2242999999999999</c:v>
                </c:pt>
                <c:pt idx="5">
                  <c:v>1.2242999999999999</c:v>
                </c:pt>
                <c:pt idx="6">
                  <c:v>1.2242999999999999</c:v>
                </c:pt>
                <c:pt idx="7">
                  <c:v>1.2242999999999999</c:v>
                </c:pt>
                <c:pt idx="8">
                  <c:v>1.2242999999999999</c:v>
                </c:pt>
                <c:pt idx="9">
                  <c:v>1.2242999999999999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RTerm!$P$11:$P$21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RTerm!$M$11:$M$21</c:f>
              <c:numCache>
                <c:formatCode>0.0%</c:formatCode>
                <c:ptCount val="11"/>
                <c:pt idx="0">
                  <c:v>0.1482139714648664</c:v>
                </c:pt>
                <c:pt idx="1">
                  <c:v>0.20140197108231156</c:v>
                </c:pt>
                <c:pt idx="2">
                  <c:v>0.19283896901224501</c:v>
                </c:pt>
                <c:pt idx="3">
                  <c:v>0.14879397390326923</c:v>
                </c:pt>
                <c:pt idx="4">
                  <c:v>0.14043260680856939</c:v>
                </c:pt>
                <c:pt idx="5">
                  <c:v>5.1329253118061309E-2</c:v>
                </c:pt>
                <c:pt idx="6">
                  <c:v>3.8053546220610003E-2</c:v>
                </c:pt>
                <c:pt idx="7">
                  <c:v>2.6546134547239055E-2</c:v>
                </c:pt>
                <c:pt idx="8">
                  <c:v>1.5341078012934464E-2</c:v>
                </c:pt>
                <c:pt idx="9">
                  <c:v>1.1554639289824571E-2</c:v>
                </c:pt>
                <c:pt idx="10">
                  <c:v>2.5493856540068978E-2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152400</xdr:rowOff>
    </xdr:from>
    <xdr:to>
      <xdr:col>7</xdr:col>
      <xdr:colOff>594360</xdr:colOff>
      <xdr:row>52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32</xdr:row>
      <xdr:rowOff>156882</xdr:rowOff>
    </xdr:from>
    <xdr:to>
      <xdr:col>16</xdr:col>
      <xdr:colOff>449580</xdr:colOff>
      <xdr:row>53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381001</xdr:colOff>
      <xdr:row>0</xdr:row>
      <xdr:rowOff>0</xdr:rowOff>
    </xdr:from>
    <xdr:to>
      <xdr:col>13</xdr:col>
      <xdr:colOff>320866</xdr:colOff>
      <xdr:row>7</xdr:row>
      <xdr:rowOff>78442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38FF7A-C50D-9B20-095B-240C541B1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1" y="0"/>
          <a:ext cx="7257306" cy="11766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24</xdr:row>
      <xdr:rowOff>0</xdr:rowOff>
    </xdr:from>
    <xdr:to>
      <xdr:col>14</xdr:col>
      <xdr:colOff>0</xdr:colOff>
      <xdr:row>45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23</xdr:row>
      <xdr:rowOff>134469</xdr:rowOff>
    </xdr:from>
    <xdr:to>
      <xdr:col>6</xdr:col>
      <xdr:colOff>18825</xdr:colOff>
      <xdr:row>45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134471</xdr:colOff>
      <xdr:row>0</xdr:row>
      <xdr:rowOff>0</xdr:rowOff>
    </xdr:from>
    <xdr:to>
      <xdr:col>12</xdr:col>
      <xdr:colOff>307222</xdr:colOff>
      <xdr:row>0</xdr:row>
      <xdr:rowOff>1176630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F5F1FB-F1E5-F669-C4AC-183BF4FFA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471" y="0"/>
          <a:ext cx="7254869" cy="1176630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24</xdr:row>
      <xdr:rowOff>0</xdr:rowOff>
    </xdr:from>
    <xdr:to>
      <xdr:col>13</xdr:col>
      <xdr:colOff>592455</xdr:colOff>
      <xdr:row>44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152400</xdr:rowOff>
    </xdr:from>
    <xdr:to>
      <xdr:col>6</xdr:col>
      <xdr:colOff>448</xdr:colOff>
      <xdr:row>44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280147</xdr:colOff>
      <xdr:row>0</xdr:row>
      <xdr:rowOff>0</xdr:rowOff>
    </xdr:from>
    <xdr:to>
      <xdr:col>12</xdr:col>
      <xdr:colOff>452898</xdr:colOff>
      <xdr:row>0</xdr:row>
      <xdr:rowOff>1176630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51017-3740-38C1-8EA4-ACBCD6382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0147" y="0"/>
          <a:ext cx="7254869" cy="1176630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24</xdr:row>
      <xdr:rowOff>0</xdr:rowOff>
    </xdr:from>
    <xdr:to>
      <xdr:col>13</xdr:col>
      <xdr:colOff>586740</xdr:colOff>
      <xdr:row>44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6</xdr:col>
      <xdr:colOff>448</xdr:colOff>
      <xdr:row>44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302559</xdr:colOff>
      <xdr:row>0</xdr:row>
      <xdr:rowOff>33618</xdr:rowOff>
    </xdr:from>
    <xdr:to>
      <xdr:col>12</xdr:col>
      <xdr:colOff>475310</xdr:colOff>
      <xdr:row>0</xdr:row>
      <xdr:rowOff>1210248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E967DB-3CE9-94E4-1A4F-970C9F300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2559" y="33618"/>
          <a:ext cx="7254869" cy="117663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0</xdr:rowOff>
    </xdr:from>
    <xdr:to>
      <xdr:col>14</xdr:col>
      <xdr:colOff>425824</xdr:colOff>
      <xdr:row>48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156881</xdr:rowOff>
    </xdr:from>
    <xdr:to>
      <xdr:col>6</xdr:col>
      <xdr:colOff>448</xdr:colOff>
      <xdr:row>48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156882</xdr:colOff>
      <xdr:row>0</xdr:row>
      <xdr:rowOff>33618</xdr:rowOff>
    </xdr:from>
    <xdr:to>
      <xdr:col>12</xdr:col>
      <xdr:colOff>329633</xdr:colOff>
      <xdr:row>0</xdr:row>
      <xdr:rowOff>1210248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A04E29-F71B-F979-0993-25E54D13C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882" y="33618"/>
          <a:ext cx="7254869" cy="117663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31</xdr:row>
      <xdr:rowOff>7620</xdr:rowOff>
    </xdr:from>
    <xdr:to>
      <xdr:col>14</xdr:col>
      <xdr:colOff>0</xdr:colOff>
      <xdr:row>51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7620</xdr:rowOff>
    </xdr:from>
    <xdr:to>
      <xdr:col>5</xdr:col>
      <xdr:colOff>579120</xdr:colOff>
      <xdr:row>51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381000</xdr:colOff>
      <xdr:row>0</xdr:row>
      <xdr:rowOff>78441</xdr:rowOff>
    </xdr:from>
    <xdr:to>
      <xdr:col>12</xdr:col>
      <xdr:colOff>553751</xdr:colOff>
      <xdr:row>8</xdr:row>
      <xdr:rowOff>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E6E509-6FBC-FEFB-4C99-4AABCB19B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78441"/>
          <a:ext cx="7254869" cy="1176630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29</xdr:row>
      <xdr:rowOff>3138</xdr:rowOff>
    </xdr:from>
    <xdr:to>
      <xdr:col>13</xdr:col>
      <xdr:colOff>592455</xdr:colOff>
      <xdr:row>50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152400</xdr:rowOff>
    </xdr:from>
    <xdr:to>
      <xdr:col>6</xdr:col>
      <xdr:colOff>30480</xdr:colOff>
      <xdr:row>50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20</xdr:row>
      <xdr:rowOff>11206</xdr:rowOff>
    </xdr:from>
    <xdr:to>
      <xdr:col>9</xdr:col>
      <xdr:colOff>134471</xdr:colOff>
      <xdr:row>26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  <xdr:twoCellAnchor editAs="oneCell">
    <xdr:from>
      <xdr:col>0</xdr:col>
      <xdr:colOff>246530</xdr:colOff>
      <xdr:row>0</xdr:row>
      <xdr:rowOff>22411</xdr:rowOff>
    </xdr:from>
    <xdr:to>
      <xdr:col>12</xdr:col>
      <xdr:colOff>172752</xdr:colOff>
      <xdr:row>4</xdr:row>
      <xdr:rowOff>67247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2902E6-2340-FB94-8160-56B327A86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6530" y="22411"/>
          <a:ext cx="7254869" cy="117663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Q38"/>
  <sheetViews>
    <sheetView showGridLines="0" tabSelected="1" zoomScale="85" workbookViewId="0">
      <selection activeCell="R24" sqref="R24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0" spans="1:14" ht="21" x14ac:dyDescent="0.35">
      <c r="A10" s="31" t="s">
        <v>87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21" x14ac:dyDescent="0.35">
      <c r="A11" s="31" t="s">
        <v>81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5.75" x14ac:dyDescent="0.25">
      <c r="A12" s="2"/>
    </row>
    <row r="13" spans="1:14" ht="15" x14ac:dyDescent="0.25">
      <c r="A13" s="6" t="s">
        <v>94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" x14ac:dyDescent="0.25">
      <c r="A15" s="7"/>
      <c r="B15" s="7"/>
      <c r="C15" s="8" t="s">
        <v>26</v>
      </c>
      <c r="D15" s="9"/>
      <c r="E15" s="9"/>
      <c r="F15" s="9"/>
      <c r="G15" s="7"/>
      <c r="H15" s="7"/>
      <c r="I15" s="7"/>
      <c r="J15" s="7"/>
      <c r="K15" s="7"/>
      <c r="L15" s="8" t="s">
        <v>93</v>
      </c>
      <c r="M15" s="9"/>
      <c r="N15" s="9"/>
    </row>
    <row r="16" spans="1:14" ht="15" x14ac:dyDescent="0.25">
      <c r="A16" s="7"/>
      <c r="B16" s="7"/>
      <c r="C16" s="10" t="s">
        <v>27</v>
      </c>
      <c r="D16" s="10"/>
      <c r="E16" s="10"/>
      <c r="F16" s="10"/>
      <c r="G16" s="11" t="s">
        <v>28</v>
      </c>
      <c r="H16" s="11" t="s">
        <v>29</v>
      </c>
      <c r="I16" s="7"/>
      <c r="J16" s="12" t="s">
        <v>30</v>
      </c>
      <c r="K16" s="7"/>
      <c r="L16" s="12" t="s">
        <v>32</v>
      </c>
      <c r="M16" s="12"/>
      <c r="N16" s="12" t="s">
        <v>29</v>
      </c>
    </row>
    <row r="17" spans="1:17" ht="15.75" thickBot="1" x14ac:dyDescent="0.3">
      <c r="A17" s="13" t="s">
        <v>20</v>
      </c>
      <c r="B17" s="7"/>
      <c r="C17" s="14" t="s">
        <v>5</v>
      </c>
      <c r="D17" s="14" t="s">
        <v>6</v>
      </c>
      <c r="E17" s="14" t="s">
        <v>7</v>
      </c>
      <c r="F17" s="14" t="s">
        <v>8</v>
      </c>
      <c r="G17" s="14" t="s">
        <v>8</v>
      </c>
      <c r="H17" s="14" t="s">
        <v>31</v>
      </c>
      <c r="I17" s="7"/>
      <c r="J17" s="14" t="s">
        <v>34</v>
      </c>
      <c r="K17" s="7"/>
      <c r="L17" s="14" t="s">
        <v>31</v>
      </c>
      <c r="M17" s="14" t="s">
        <v>28</v>
      </c>
      <c r="N17" s="14" t="s">
        <v>31</v>
      </c>
    </row>
    <row r="18" spans="1:17" ht="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7" ht="15" x14ac:dyDescent="0.25">
      <c r="A19" s="7" t="s">
        <v>14</v>
      </c>
      <c r="B19" s="7"/>
      <c r="C19" s="15">
        <v>1.1157999999999999</v>
      </c>
      <c r="D19" s="15">
        <v>-7.169999999999993E-2</v>
      </c>
      <c r="E19" s="15">
        <v>4.0899999999999999E-2</v>
      </c>
      <c r="F19" s="15">
        <v>1.085</v>
      </c>
      <c r="G19" s="15">
        <v>-7.6221311235528999</v>
      </c>
      <c r="H19" s="15">
        <v>-7.6221311235528999</v>
      </c>
      <c r="I19" s="15"/>
      <c r="J19" s="15">
        <v>2256.7982206935112</v>
      </c>
      <c r="K19" s="7"/>
      <c r="L19" s="16">
        <v>2.46</v>
      </c>
      <c r="M19" s="16">
        <v>5.46</v>
      </c>
      <c r="N19" s="16">
        <v>5.46</v>
      </c>
      <c r="P19" s="3">
        <f>$H$24</f>
        <v>-8.9772009278507596</v>
      </c>
      <c r="Q19" s="4">
        <f>$N$24</f>
        <v>3.6399999999999997</v>
      </c>
    </row>
    <row r="20" spans="1:17" ht="15" x14ac:dyDescent="0.25">
      <c r="A20" s="7" t="s">
        <v>15</v>
      </c>
      <c r="B20" s="7"/>
      <c r="C20" s="15">
        <v>1.0626</v>
      </c>
      <c r="D20" s="15">
        <v>0.1552</v>
      </c>
      <c r="E20" s="15">
        <v>2.63E-2</v>
      </c>
      <c r="F20" s="15">
        <v>1.2441</v>
      </c>
      <c r="G20" s="15">
        <v>-9.8417613811853659</v>
      </c>
      <c r="H20" s="15">
        <v>-9.8417613811853659</v>
      </c>
      <c r="I20" s="15"/>
      <c r="J20" s="15">
        <v>2878.9527396294725</v>
      </c>
      <c r="K20" s="7"/>
      <c r="L20" s="16">
        <v>0.94</v>
      </c>
      <c r="M20" s="16">
        <v>2.7</v>
      </c>
      <c r="N20" s="16">
        <v>2.7</v>
      </c>
      <c r="P20" s="3">
        <f>$H$24</f>
        <v>-8.9772009278507596</v>
      </c>
      <c r="Q20" s="4">
        <f>$N$24</f>
        <v>3.6399999999999997</v>
      </c>
    </row>
    <row r="21" spans="1:17" ht="15" x14ac:dyDescent="0.25">
      <c r="A21" s="7" t="s">
        <v>17</v>
      </c>
      <c r="B21" s="7"/>
      <c r="C21" s="15">
        <v>1.1453</v>
      </c>
      <c r="D21" s="15">
        <v>0.11439999999999992</v>
      </c>
      <c r="E21" s="15">
        <v>4.9599999999999998E-2</v>
      </c>
      <c r="F21" s="15">
        <v>1.3092999999999999</v>
      </c>
      <c r="G21" s="15">
        <v>-7.6157628970344611</v>
      </c>
      <c r="H21" s="15">
        <v>-7.6157628970344611</v>
      </c>
      <c r="I21" s="15"/>
      <c r="J21" s="15">
        <v>2686.0939740636213</v>
      </c>
      <c r="K21" s="7"/>
      <c r="L21" s="16">
        <v>2.08</v>
      </c>
      <c r="M21" s="16">
        <v>6.7200000000000006</v>
      </c>
      <c r="N21" s="16">
        <v>6.7200000000000006</v>
      </c>
      <c r="P21" s="3">
        <f>$H$24</f>
        <v>-8.9772009278507596</v>
      </c>
      <c r="Q21" s="4">
        <f>$N$24</f>
        <v>3.6399999999999997</v>
      </c>
    </row>
    <row r="22" spans="1:17" ht="15" x14ac:dyDescent="0.25">
      <c r="A22" s="7" t="s">
        <v>16</v>
      </c>
      <c r="B22" s="7"/>
      <c r="C22" s="15">
        <v>1.0262</v>
      </c>
      <c r="D22" s="15">
        <v>0.10690000000000009</v>
      </c>
      <c r="E22" s="15">
        <v>3.3399999999999999E-2</v>
      </c>
      <c r="F22" s="15">
        <v>1.1665000000000001</v>
      </c>
      <c r="G22" s="15">
        <v>-9.4682158606313465</v>
      </c>
      <c r="H22" s="15">
        <v>-9.4682158606313465</v>
      </c>
      <c r="I22" s="15"/>
      <c r="J22" s="15">
        <v>2594.2582322155417</v>
      </c>
      <c r="K22" s="7"/>
      <c r="L22" s="16">
        <v>0.24</v>
      </c>
      <c r="M22" s="16">
        <v>1.44</v>
      </c>
      <c r="N22" s="16">
        <v>1.44</v>
      </c>
      <c r="P22" s="3">
        <f>$H$24</f>
        <v>-8.9772009278507596</v>
      </c>
      <c r="Q22" s="4">
        <f>$N$24</f>
        <v>3.6399999999999997</v>
      </c>
    </row>
    <row r="23" spans="1:17" ht="15" x14ac:dyDescent="0.25">
      <c r="A23" s="7" t="s">
        <v>41</v>
      </c>
      <c r="B23" s="7"/>
      <c r="C23" s="15">
        <v>1.1671924042427098</v>
      </c>
      <c r="D23" s="15">
        <v>0.17750046300371944</v>
      </c>
      <c r="E23" s="15">
        <v>5.126825522073699E-2</v>
      </c>
      <c r="F23" s="15">
        <v>1.3959611224671662</v>
      </c>
      <c r="G23" s="15">
        <v>-8.1900762255266777</v>
      </c>
      <c r="H23" s="15">
        <v>-8.1900762255266777</v>
      </c>
      <c r="I23" s="15"/>
      <c r="J23" s="17" t="s">
        <v>43</v>
      </c>
      <c r="K23" s="7"/>
      <c r="L23" s="16">
        <v>1.4882337652810724</v>
      </c>
      <c r="M23" s="16">
        <v>4.5030272982120545</v>
      </c>
      <c r="N23" s="16">
        <v>4.5030272982120545</v>
      </c>
      <c r="P23" s="3">
        <f>$H$24</f>
        <v>-8.9772009278507596</v>
      </c>
      <c r="Q23" s="4">
        <f>$N$24</f>
        <v>3.6399999999999997</v>
      </c>
    </row>
    <row r="24" spans="1:17" ht="15" x14ac:dyDescent="0.25">
      <c r="A24" s="13" t="s">
        <v>8</v>
      </c>
      <c r="B24" s="7"/>
      <c r="C24" s="15">
        <v>1.0833999999999999</v>
      </c>
      <c r="D24" s="15">
        <v>0.10620000000000002</v>
      </c>
      <c r="E24" s="15">
        <v>3.4700000000000002E-2</v>
      </c>
      <c r="F24" s="15">
        <v>1.2242999999999999</v>
      </c>
      <c r="G24" s="15">
        <v>-8.9772009278507596</v>
      </c>
      <c r="H24" s="15">
        <v>-8.9772009278507596</v>
      </c>
      <c r="I24" s="15"/>
      <c r="J24" s="15">
        <v>2437.059175660479</v>
      </c>
      <c r="K24" s="7"/>
      <c r="L24" s="16">
        <v>1.26</v>
      </c>
      <c r="M24" s="16">
        <v>3.6399999999999997</v>
      </c>
      <c r="N24" s="16">
        <v>3.6399999999999997</v>
      </c>
    </row>
    <row r="25" spans="1:17" ht="15" x14ac:dyDescent="0.25">
      <c r="A25" s="7" t="s">
        <v>35</v>
      </c>
      <c r="B25" s="7"/>
      <c r="C25" s="15">
        <v>1.0777948836978701</v>
      </c>
      <c r="D25" s="15">
        <v>0.10016247883908028</v>
      </c>
      <c r="E25" s="15">
        <v>3.3721572312935356E-2</v>
      </c>
      <c r="F25" s="15">
        <v>1.2116789348498858</v>
      </c>
      <c r="G25" s="15">
        <v>-9.0249454303965351</v>
      </c>
      <c r="H25" s="15">
        <v>-9.0249454303965351</v>
      </c>
      <c r="I25" s="15"/>
      <c r="J25" s="15">
        <v>3940.7986893319671</v>
      </c>
      <c r="K25" s="7"/>
      <c r="L25" s="16">
        <v>1.2445160182003447</v>
      </c>
      <c r="M25" s="16">
        <v>3.5794735278063485</v>
      </c>
      <c r="N25" s="16">
        <v>3.5794735278063485</v>
      </c>
    </row>
    <row r="26" spans="1:17" ht="15" x14ac:dyDescent="0.25">
      <c r="A26" s="7"/>
      <c r="B26" s="7"/>
      <c r="C26" s="7"/>
      <c r="D26" s="7"/>
      <c r="E26" s="7"/>
      <c r="F26" s="7"/>
      <c r="G26" s="15"/>
      <c r="H26" s="15"/>
      <c r="I26" s="15"/>
      <c r="J26" s="15"/>
      <c r="K26" s="7"/>
      <c r="L26" s="16"/>
      <c r="M26" s="16"/>
      <c r="N26" s="16"/>
    </row>
    <row r="27" spans="1:17" ht="15" x14ac:dyDescent="0.25">
      <c r="A27" s="7" t="s">
        <v>42</v>
      </c>
      <c r="B27" s="7"/>
      <c r="C27" s="7"/>
      <c r="D27" s="7"/>
      <c r="E27" s="7"/>
      <c r="F27" s="7"/>
      <c r="G27" s="15"/>
      <c r="H27" s="15"/>
      <c r="I27" s="15"/>
      <c r="J27" s="15"/>
      <c r="K27" s="7"/>
      <c r="L27" s="16"/>
      <c r="M27" s="16"/>
      <c r="N27" s="16"/>
    </row>
    <row r="28" spans="1:17" ht="15" x14ac:dyDescent="0.25">
      <c r="A28" s="7" t="s">
        <v>44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7" ht="15" x14ac:dyDescent="0.25">
      <c r="A29" s="7" t="s">
        <v>76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7" ht="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7" ht="15" x14ac:dyDescent="0.25">
      <c r="A31" s="7" t="s">
        <v>33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8" spans="1:1" x14ac:dyDescent="0.2">
      <c r="A38" s="1" t="s">
        <v>25</v>
      </c>
    </row>
  </sheetData>
  <mergeCells count="2">
    <mergeCell ref="A10:N10"/>
    <mergeCell ref="A11:N11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P38"/>
  <sheetViews>
    <sheetView showGridLines="0" zoomScale="85" zoomScaleNormal="85" workbookViewId="0">
      <selection activeCell="W24" sqref="W24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9" spans="1:14" ht="21" x14ac:dyDescent="0.35">
      <c r="A9" s="31" t="s">
        <v>87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ht="21" x14ac:dyDescent="0.35">
      <c r="A10" s="31" t="s">
        <v>81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5.75" x14ac:dyDescent="0.25">
      <c r="A11" s="2"/>
    </row>
    <row r="12" spans="1:14" ht="15" x14ac:dyDescent="0.25">
      <c r="A12" s="6" t="s">
        <v>94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5" x14ac:dyDescent="0.25">
      <c r="A14" s="7"/>
      <c r="B14" s="7"/>
      <c r="C14" s="8" t="s">
        <v>26</v>
      </c>
      <c r="D14" s="9"/>
      <c r="E14" s="9"/>
      <c r="F14" s="9"/>
      <c r="G14" s="7"/>
      <c r="H14" s="8" t="s">
        <v>9</v>
      </c>
      <c r="I14" s="9"/>
      <c r="J14" s="9" t="s">
        <v>13</v>
      </c>
      <c r="K14" s="9"/>
      <c r="L14" s="9"/>
      <c r="M14" s="7"/>
      <c r="N14" s="7"/>
    </row>
    <row r="15" spans="1:14" ht="15" x14ac:dyDescent="0.25">
      <c r="A15" s="7"/>
      <c r="B15" s="7"/>
      <c r="C15" s="7"/>
      <c r="D15" s="7"/>
      <c r="E15" s="7"/>
      <c r="F15" s="7"/>
      <c r="G15" s="7"/>
      <c r="H15" s="12" t="s">
        <v>80</v>
      </c>
      <c r="I15" s="12"/>
      <c r="J15" s="12"/>
      <c r="K15" s="12"/>
      <c r="L15" s="12"/>
      <c r="M15" s="12" t="s">
        <v>1</v>
      </c>
      <c r="N15" s="12" t="s">
        <v>2</v>
      </c>
    </row>
    <row r="16" spans="1:14" ht="15.75" thickBot="1" x14ac:dyDescent="0.3">
      <c r="A16" s="13" t="s">
        <v>20</v>
      </c>
      <c r="B16" s="7"/>
      <c r="C16" s="14" t="s">
        <v>5</v>
      </c>
      <c r="D16" s="14" t="s">
        <v>6</v>
      </c>
      <c r="E16" s="14" t="s">
        <v>7</v>
      </c>
      <c r="F16" s="14" t="s">
        <v>8</v>
      </c>
      <c r="G16" s="7"/>
      <c r="H16" s="14" t="s">
        <v>3</v>
      </c>
      <c r="I16" s="14" t="s">
        <v>10</v>
      </c>
      <c r="J16" s="14" t="s">
        <v>11</v>
      </c>
      <c r="K16" s="14" t="s">
        <v>6</v>
      </c>
      <c r="L16" s="14" t="s">
        <v>4</v>
      </c>
      <c r="M16" s="14" t="s">
        <v>0</v>
      </c>
      <c r="N16" s="14" t="s">
        <v>47</v>
      </c>
    </row>
    <row r="17" spans="1:16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6" ht="15" x14ac:dyDescent="0.25">
      <c r="A18" s="7" t="s">
        <v>14</v>
      </c>
      <c r="B18" s="7"/>
      <c r="C18" s="15">
        <v>1.1157999999999999</v>
      </c>
      <c r="D18" s="15">
        <v>-7.169999999999993E-2</v>
      </c>
      <c r="E18" s="15">
        <v>4.0899999999999999E-2</v>
      </c>
      <c r="F18" s="15">
        <v>1.085</v>
      </c>
      <c r="G18" s="7"/>
      <c r="H18" s="15">
        <v>4.13</v>
      </c>
      <c r="I18" s="15">
        <v>4.1214000000000004</v>
      </c>
      <c r="J18" s="15">
        <v>5.9</v>
      </c>
      <c r="K18" s="18">
        <v>91.55</v>
      </c>
      <c r="L18" s="15">
        <v>6.2279</v>
      </c>
      <c r="M18" s="19">
        <v>0.1595113545920907</v>
      </c>
      <c r="N18" s="7">
        <v>2094</v>
      </c>
      <c r="P18" s="3">
        <f>F23</f>
        <v>1.2242999999999999</v>
      </c>
    </row>
    <row r="19" spans="1:16" ht="15" x14ac:dyDescent="0.25">
      <c r="A19" s="7" t="s">
        <v>15</v>
      </c>
      <c r="B19" s="7"/>
      <c r="C19" s="15">
        <v>1.0626</v>
      </c>
      <c r="D19" s="15">
        <v>0.1552</v>
      </c>
      <c r="E19" s="15">
        <v>2.63E-2</v>
      </c>
      <c r="F19" s="15">
        <v>1.2441</v>
      </c>
      <c r="G19" s="7"/>
      <c r="H19" s="15">
        <v>5.09</v>
      </c>
      <c r="I19" s="15">
        <v>3.8323</v>
      </c>
      <c r="J19" s="15">
        <v>6.93</v>
      </c>
      <c r="K19" s="18">
        <v>89.65</v>
      </c>
      <c r="L19" s="15">
        <v>5.9282000000000004</v>
      </c>
      <c r="M19" s="19">
        <v>0.4604922846745102</v>
      </c>
      <c r="N19" s="7">
        <v>6354</v>
      </c>
      <c r="P19" s="3">
        <f t="shared" ref="P19:P24" si="0">P18</f>
        <v>1.2242999999999999</v>
      </c>
    </row>
    <row r="20" spans="1:16" ht="15" x14ac:dyDescent="0.25">
      <c r="A20" s="7" t="s">
        <v>17</v>
      </c>
      <c r="B20" s="7"/>
      <c r="C20" s="15">
        <v>1.1453</v>
      </c>
      <c r="D20" s="15">
        <v>0.11439999999999992</v>
      </c>
      <c r="E20" s="15">
        <v>4.9599999999999998E-2</v>
      </c>
      <c r="F20" s="15">
        <v>1.3092999999999999</v>
      </c>
      <c r="G20" s="7"/>
      <c r="H20" s="15">
        <v>4.2699999999999996</v>
      </c>
      <c r="I20" s="15">
        <v>4.2144000000000004</v>
      </c>
      <c r="J20" s="15">
        <v>6.11</v>
      </c>
      <c r="K20" s="18">
        <v>91.37</v>
      </c>
      <c r="L20" s="15">
        <v>6.2737999999999996</v>
      </c>
      <c r="M20" s="19">
        <v>0.14052886759880495</v>
      </c>
      <c r="N20" s="7">
        <v>3406</v>
      </c>
      <c r="P20" s="3">
        <f t="shared" si="0"/>
        <v>1.2242999999999999</v>
      </c>
    </row>
    <row r="21" spans="1:16" ht="15" x14ac:dyDescent="0.25">
      <c r="A21" s="7" t="s">
        <v>16</v>
      </c>
      <c r="B21" s="7"/>
      <c r="C21" s="15">
        <v>1.0262</v>
      </c>
      <c r="D21" s="15">
        <v>0.10690000000000009</v>
      </c>
      <c r="E21" s="15">
        <v>3.3399999999999999E-2</v>
      </c>
      <c r="F21" s="15">
        <v>1.1665000000000001</v>
      </c>
      <c r="G21" s="7"/>
      <c r="H21" s="15">
        <v>4.8</v>
      </c>
      <c r="I21" s="15">
        <v>3.7399</v>
      </c>
      <c r="J21" s="15">
        <v>6.53</v>
      </c>
      <c r="K21" s="18">
        <v>90.36</v>
      </c>
      <c r="L21" s="15">
        <v>5.7939999999999996</v>
      </c>
      <c r="M21" s="19">
        <v>0.17489912285644882</v>
      </c>
      <c r="N21" s="7">
        <v>2916</v>
      </c>
      <c r="P21" s="3">
        <f t="shared" si="0"/>
        <v>1.2242999999999999</v>
      </c>
    </row>
    <row r="22" spans="1:16" ht="15" x14ac:dyDescent="0.25">
      <c r="A22" s="7" t="s">
        <v>77</v>
      </c>
      <c r="B22" s="7"/>
      <c r="C22" s="15">
        <v>1.1671924042427098</v>
      </c>
      <c r="D22" s="15">
        <v>0.17750046300371944</v>
      </c>
      <c r="E22" s="15">
        <v>5.126825522073699E-2</v>
      </c>
      <c r="F22" s="15">
        <v>1.3959611224671662</v>
      </c>
      <c r="G22" s="7"/>
      <c r="H22" s="15">
        <v>5.0691950224542452</v>
      </c>
      <c r="I22" s="15">
        <v>4.1905605940076951</v>
      </c>
      <c r="J22" s="15">
        <v>7.8568863377588753</v>
      </c>
      <c r="K22" s="18">
        <v>89.365750212072257</v>
      </c>
      <c r="L22" s="15">
        <v>6.3505410950310273</v>
      </c>
      <c r="M22" s="19">
        <v>6.4568370278145326E-2</v>
      </c>
      <c r="N22" s="7">
        <v>1136</v>
      </c>
      <c r="P22" s="3">
        <f t="shared" si="0"/>
        <v>1.2242999999999999</v>
      </c>
    </row>
    <row r="23" spans="1:16" ht="15" x14ac:dyDescent="0.25">
      <c r="A23" s="13" t="s">
        <v>8</v>
      </c>
      <c r="B23" s="7"/>
      <c r="C23" s="15">
        <v>1.0833999999999999</v>
      </c>
      <c r="D23" s="15">
        <v>0.10620000000000002</v>
      </c>
      <c r="E23" s="15">
        <v>3.4700000000000002E-2</v>
      </c>
      <c r="F23" s="15">
        <v>1.2242999999999999</v>
      </c>
      <c r="G23" s="7"/>
      <c r="H23" s="15">
        <v>4.7699999999999996</v>
      </c>
      <c r="I23" s="15">
        <v>3.9390999999999998</v>
      </c>
      <c r="J23" s="15">
        <v>6.64</v>
      </c>
      <c r="K23" s="18">
        <v>90.29</v>
      </c>
      <c r="L23" s="15">
        <v>6.0284000000000004</v>
      </c>
      <c r="M23" s="20">
        <v>1</v>
      </c>
      <c r="N23" s="21">
        <v>15906</v>
      </c>
      <c r="P23" s="3">
        <f t="shared" si="0"/>
        <v>1.2242999999999999</v>
      </c>
    </row>
    <row r="24" spans="1:16" ht="15" x14ac:dyDescent="0.25">
      <c r="A24" s="7" t="s">
        <v>35</v>
      </c>
      <c r="B24" s="7"/>
      <c r="C24" s="15">
        <v>1.0777948836978701</v>
      </c>
      <c r="D24" s="15">
        <v>0.10016247883908028</v>
      </c>
      <c r="E24" s="15">
        <v>3.3721572312935356E-2</v>
      </c>
      <c r="F24" s="15">
        <v>1.2116789348498858</v>
      </c>
      <c r="G24" s="7"/>
      <c r="H24" s="15">
        <v>4.7488897495772351</v>
      </c>
      <c r="I24" s="15">
        <v>3.9217241025343705</v>
      </c>
      <c r="J24" s="15">
        <v>6.5563863603720858</v>
      </c>
      <c r="K24" s="18">
        <v>90.365134684318846</v>
      </c>
      <c r="L24" s="15">
        <v>6.0061328654385324</v>
      </c>
      <c r="M24" s="19">
        <v>0.93543162972185467</v>
      </c>
      <c r="N24" s="7">
        <v>14770</v>
      </c>
      <c r="P24" s="3">
        <f t="shared" si="0"/>
        <v>1.2242999999999999</v>
      </c>
    </row>
    <row r="25" spans="1:16" ht="1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6" ht="15" x14ac:dyDescent="0.25">
      <c r="A26" s="7" t="s">
        <v>42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38" spans="1:1" x14ac:dyDescent="0.2">
      <c r="A38" s="1" t="s">
        <v>25</v>
      </c>
    </row>
  </sheetData>
  <mergeCells count="2">
    <mergeCell ref="A9:N9"/>
    <mergeCell ref="A10:N10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showGridLines="0" zoomScale="85" workbookViewId="0">
      <selection activeCell="V23" sqref="V2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51.75" customHeight="1" x14ac:dyDescent="0.2"/>
    <row r="7" spans="1:16" ht="21" x14ac:dyDescent="0.35">
      <c r="A7" s="31" t="s">
        <v>87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6" ht="21" x14ac:dyDescent="0.35">
      <c r="A8" s="31" t="s">
        <v>86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6" x14ac:dyDescent="0.2">
      <c r="A9"/>
    </row>
    <row r="10" spans="1:16" ht="15" x14ac:dyDescent="0.25">
      <c r="A10" s="6" t="s">
        <v>94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6" ht="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15" x14ac:dyDescent="0.25">
      <c r="A12" s="7"/>
      <c r="B12" s="7"/>
      <c r="C12" s="8" t="s">
        <v>12</v>
      </c>
      <c r="D12" s="9"/>
      <c r="E12" s="9"/>
      <c r="F12" s="9"/>
      <c r="G12" s="7"/>
      <c r="H12" s="8" t="s">
        <v>9</v>
      </c>
      <c r="I12" s="9"/>
      <c r="J12" s="9" t="s">
        <v>13</v>
      </c>
      <c r="K12" s="9"/>
      <c r="L12" s="9"/>
      <c r="M12" s="7"/>
      <c r="N12" s="7"/>
    </row>
    <row r="13" spans="1:16" ht="15" x14ac:dyDescent="0.25">
      <c r="A13" s="13" t="s">
        <v>23</v>
      </c>
      <c r="B13" s="7"/>
      <c r="C13" s="7"/>
      <c r="D13" s="7"/>
      <c r="E13" s="7"/>
      <c r="F13" s="7"/>
      <c r="G13" s="7"/>
      <c r="H13" s="12" t="s">
        <v>80</v>
      </c>
      <c r="I13" s="12"/>
      <c r="J13" s="12"/>
      <c r="K13" s="12"/>
      <c r="L13" s="12"/>
      <c r="M13" s="12" t="s">
        <v>1</v>
      </c>
      <c r="N13" s="12" t="s">
        <v>2</v>
      </c>
    </row>
    <row r="14" spans="1:16" ht="15.75" thickBot="1" x14ac:dyDescent="0.3">
      <c r="A14" s="13" t="s">
        <v>46</v>
      </c>
      <c r="B14" s="7"/>
      <c r="C14" s="14" t="s">
        <v>5</v>
      </c>
      <c r="D14" s="14" t="s">
        <v>6</v>
      </c>
      <c r="E14" s="14" t="s">
        <v>7</v>
      </c>
      <c r="F14" s="14" t="s">
        <v>8</v>
      </c>
      <c r="G14" s="7"/>
      <c r="H14" s="14" t="s">
        <v>3</v>
      </c>
      <c r="I14" s="14" t="s">
        <v>10</v>
      </c>
      <c r="J14" s="14" t="s">
        <v>11</v>
      </c>
      <c r="K14" s="14" t="s">
        <v>6</v>
      </c>
      <c r="L14" s="14" t="s">
        <v>4</v>
      </c>
      <c r="M14" s="14" t="s">
        <v>0</v>
      </c>
      <c r="N14" s="14" t="s">
        <v>47</v>
      </c>
    </row>
    <row r="15" spans="1:16" ht="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P15" s="5"/>
    </row>
    <row r="16" spans="1:16" ht="15" x14ac:dyDescent="0.25">
      <c r="A16" s="7" t="s">
        <v>21</v>
      </c>
      <c r="B16" s="7"/>
      <c r="C16" s="15">
        <v>1.0809</v>
      </c>
      <c r="D16" s="15">
        <v>0.11119999999999994</v>
      </c>
      <c r="E16" s="15">
        <v>3.4500000000000003E-2</v>
      </c>
      <c r="F16" s="15">
        <v>1.2265999999999999</v>
      </c>
      <c r="G16" s="7"/>
      <c r="H16" s="15">
        <v>4.75</v>
      </c>
      <c r="I16" s="15">
        <v>3.9316</v>
      </c>
      <c r="J16" s="15">
        <v>6.61</v>
      </c>
      <c r="K16" s="18">
        <v>90.37</v>
      </c>
      <c r="L16" s="15">
        <v>6.0148999999999999</v>
      </c>
      <c r="M16" s="19">
        <v>0.97340357935190158</v>
      </c>
      <c r="N16" s="7">
        <v>15536</v>
      </c>
      <c r="P16" s="3">
        <f>$F$19</f>
        <v>1.2242999999999999</v>
      </c>
    </row>
    <row r="17" spans="1:16" ht="15" x14ac:dyDescent="0.25">
      <c r="A17" s="7" t="s">
        <v>40</v>
      </c>
      <c r="B17" s="7"/>
      <c r="C17" s="15">
        <v>1.1829000000000001</v>
      </c>
      <c r="D17" s="15">
        <v>9.5700000000000007E-2</v>
      </c>
      <c r="E17" s="15">
        <v>4.3299999999999998E-2</v>
      </c>
      <c r="F17" s="15">
        <v>1.3219000000000001</v>
      </c>
      <c r="G17" s="7"/>
      <c r="H17" s="15">
        <v>5.37</v>
      </c>
      <c r="I17" s="15">
        <v>4.2024999999999997</v>
      </c>
      <c r="J17" s="15">
        <v>7.58</v>
      </c>
      <c r="K17" s="18">
        <v>88.15</v>
      </c>
      <c r="L17" s="15">
        <v>6.4423000000000004</v>
      </c>
      <c r="M17" s="19">
        <v>2.6047960596952302E-2</v>
      </c>
      <c r="N17" s="7">
        <v>366</v>
      </c>
      <c r="P17" s="3">
        <f>$F$19</f>
        <v>1.2242999999999999</v>
      </c>
    </row>
    <row r="18" spans="1:16" ht="15" x14ac:dyDescent="0.25">
      <c r="A18" s="7" t="s">
        <v>22</v>
      </c>
      <c r="B18" s="7"/>
      <c r="C18" s="15">
        <v>1.6608000000000001</v>
      </c>
      <c r="D18" s="15">
        <v>-6.1978</v>
      </c>
      <c r="E18" s="15">
        <v>7.6399999999999996E-2</v>
      </c>
      <c r="F18" s="15">
        <v>-4.4606000000000003</v>
      </c>
      <c r="G18" s="7"/>
      <c r="H18" s="15">
        <v>4.97</v>
      </c>
      <c r="I18" s="15">
        <v>4.7461000000000002</v>
      </c>
      <c r="J18" s="15">
        <v>10.47</v>
      </c>
      <c r="K18" s="18">
        <v>66.180000000000007</v>
      </c>
      <c r="L18" s="15">
        <v>10.2163</v>
      </c>
      <c r="M18" s="19">
        <v>5.4846005114607334E-4</v>
      </c>
      <c r="N18" s="7">
        <v>4</v>
      </c>
      <c r="P18" s="3">
        <f>$F$19</f>
        <v>1.2242999999999999</v>
      </c>
    </row>
    <row r="19" spans="1:16" ht="15" x14ac:dyDescent="0.25">
      <c r="A19" s="13" t="s">
        <v>8</v>
      </c>
      <c r="B19" s="7"/>
      <c r="C19" s="15">
        <v>1.0833999999999999</v>
      </c>
      <c r="D19" s="15">
        <v>0.10620000000000002</v>
      </c>
      <c r="E19" s="15">
        <v>3.4700000000000002E-2</v>
      </c>
      <c r="F19" s="15">
        <v>1.2242999999999999</v>
      </c>
      <c r="G19" s="7"/>
      <c r="H19" s="15">
        <v>4.7699999999999996</v>
      </c>
      <c r="I19" s="15">
        <v>3.9390999999999998</v>
      </c>
      <c r="J19" s="15">
        <v>6.64</v>
      </c>
      <c r="K19" s="18">
        <v>90.29</v>
      </c>
      <c r="L19" s="15">
        <v>6.0284000000000004</v>
      </c>
      <c r="M19" s="19">
        <v>1</v>
      </c>
      <c r="N19" s="7">
        <v>15906</v>
      </c>
      <c r="P19" s="5"/>
    </row>
    <row r="20" spans="1:16" ht="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6" ht="15" x14ac:dyDescent="0.25">
      <c r="A21" s="32" t="s">
        <v>39</v>
      </c>
      <c r="B21" s="33"/>
      <c r="C21" s="33"/>
      <c r="D21" s="22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6" ht="15" x14ac:dyDescent="0.25">
      <c r="A22" s="23"/>
      <c r="B22" s="7"/>
      <c r="C22" s="34" t="s">
        <v>45</v>
      </c>
      <c r="D22" s="35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6" ht="15" x14ac:dyDescent="0.25">
      <c r="A23" s="23"/>
      <c r="B23" s="7"/>
      <c r="C23" s="7" t="s">
        <v>36</v>
      </c>
      <c r="D23" s="24" t="s">
        <v>37</v>
      </c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6" ht="15" x14ac:dyDescent="0.25">
      <c r="A24" s="23" t="str">
        <f>A16</f>
        <v>Investment-grade</v>
      </c>
      <c r="B24" s="7"/>
      <c r="C24" s="30" t="s">
        <v>38</v>
      </c>
      <c r="D24" s="26">
        <v>0.7</v>
      </c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6" ht="15" x14ac:dyDescent="0.25">
      <c r="A25" s="23" t="str">
        <f>A17</f>
        <v>Crossover</v>
      </c>
      <c r="B25" s="7"/>
      <c r="C25" s="25">
        <v>0.70099999999999996</v>
      </c>
      <c r="D25" s="26">
        <v>0.85</v>
      </c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6" ht="15" x14ac:dyDescent="0.25">
      <c r="A26" s="27" t="str">
        <f>A18</f>
        <v>High-yield</v>
      </c>
      <c r="B26" s="9"/>
      <c r="C26" s="28">
        <v>0.85099999999999998</v>
      </c>
      <c r="D26" s="29" t="s">
        <v>38</v>
      </c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6" ht="1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37" spans="1:1" x14ac:dyDescent="0.2">
      <c r="A37" s="1" t="s">
        <v>25</v>
      </c>
    </row>
  </sheetData>
  <mergeCells count="4">
    <mergeCell ref="A7:N7"/>
    <mergeCell ref="A21:C21"/>
    <mergeCell ref="C22:D22"/>
    <mergeCell ref="A8:N8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5"/>
  <sheetViews>
    <sheetView showGridLines="0" zoomScale="85" workbookViewId="0">
      <selection activeCell="U11" sqref="U1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106.5" customHeight="1" x14ac:dyDescent="0.2"/>
    <row r="2" spans="1:18" ht="21" x14ac:dyDescent="0.35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21" x14ac:dyDescent="0.35">
      <c r="A3" s="31" t="s">
        <v>82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8" ht="15.75" x14ac:dyDescent="0.25">
      <c r="A4" s="2"/>
    </row>
    <row r="5" spans="1:18" ht="15" x14ac:dyDescent="0.25">
      <c r="A5" s="6" t="s">
        <v>94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8" ht="15" x14ac:dyDescent="0.25">
      <c r="A7" s="7"/>
      <c r="B7" s="7"/>
      <c r="C7" s="8" t="s">
        <v>12</v>
      </c>
      <c r="D7" s="9"/>
      <c r="E7" s="9"/>
      <c r="F7" s="9"/>
      <c r="G7" s="7"/>
      <c r="H7" s="8" t="s">
        <v>9</v>
      </c>
      <c r="I7" s="9"/>
      <c r="J7" s="9" t="s">
        <v>13</v>
      </c>
      <c r="K7" s="9"/>
      <c r="L7" s="9"/>
      <c r="M7" s="7"/>
      <c r="N7" s="7"/>
    </row>
    <row r="8" spans="1:18" ht="15" x14ac:dyDescent="0.25">
      <c r="A8" s="7"/>
      <c r="B8" s="7"/>
      <c r="C8" s="7"/>
      <c r="D8" s="7"/>
      <c r="E8" s="7"/>
      <c r="F8" s="7"/>
      <c r="G8" s="7"/>
      <c r="H8" s="12" t="s">
        <v>80</v>
      </c>
      <c r="I8" s="12"/>
      <c r="J8" s="12"/>
      <c r="K8" s="12"/>
      <c r="L8" s="12"/>
      <c r="M8" s="12" t="s">
        <v>1</v>
      </c>
      <c r="N8" s="12" t="s">
        <v>2</v>
      </c>
    </row>
    <row r="9" spans="1:18" ht="15.75" thickBot="1" x14ac:dyDescent="0.3">
      <c r="A9" s="13" t="s">
        <v>19</v>
      </c>
      <c r="B9" s="7"/>
      <c r="C9" s="14" t="s">
        <v>5</v>
      </c>
      <c r="D9" s="14" t="s">
        <v>6</v>
      </c>
      <c r="E9" s="14" t="s">
        <v>7</v>
      </c>
      <c r="F9" s="14" t="s">
        <v>8</v>
      </c>
      <c r="G9" s="7"/>
      <c r="H9" s="14" t="s">
        <v>3</v>
      </c>
      <c r="I9" s="14" t="s">
        <v>10</v>
      </c>
      <c r="J9" s="14" t="s">
        <v>11</v>
      </c>
      <c r="K9" s="14" t="s">
        <v>6</v>
      </c>
      <c r="L9" s="14" t="s">
        <v>4</v>
      </c>
      <c r="M9" s="14" t="s">
        <v>0</v>
      </c>
      <c r="N9" s="14" t="s">
        <v>47</v>
      </c>
    </row>
    <row r="10" spans="1:18" ht="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P10" s="5"/>
      <c r="Q10" s="5"/>
      <c r="R10" s="5"/>
    </row>
    <row r="11" spans="1:18" ht="15" x14ac:dyDescent="0.25">
      <c r="A11" s="7" t="s">
        <v>88</v>
      </c>
      <c r="B11" s="7"/>
      <c r="C11" s="15">
        <v>0.82969999999999999</v>
      </c>
      <c r="D11" s="15">
        <v>0.38670000000000004</v>
      </c>
      <c r="E11" s="15">
        <v>3.1399999999999997E-2</v>
      </c>
      <c r="F11" s="15">
        <v>1.2478</v>
      </c>
      <c r="G11" s="7"/>
      <c r="H11" s="15">
        <v>5.85</v>
      </c>
      <c r="I11" s="15">
        <v>2.7395999999999998</v>
      </c>
      <c r="J11" s="15">
        <v>7.39</v>
      </c>
      <c r="K11" s="18">
        <v>83.32</v>
      </c>
      <c r="L11" s="15">
        <v>5.8421000000000003</v>
      </c>
      <c r="M11" s="19">
        <v>0.10621891067300421</v>
      </c>
      <c r="N11" s="7">
        <v>1121</v>
      </c>
      <c r="P11" s="5" t="str">
        <f>RIGHT(A11,4)</f>
        <v>3.0%</v>
      </c>
      <c r="Q11" s="3">
        <f>$F$21</f>
        <v>1.2242999999999999</v>
      </c>
      <c r="R11" s="5"/>
    </row>
    <row r="12" spans="1:18" ht="15" x14ac:dyDescent="0.25">
      <c r="A12" s="7" t="s">
        <v>89</v>
      </c>
      <c r="B12" s="7"/>
      <c r="C12" s="15">
        <v>0.9607</v>
      </c>
      <c r="D12" s="15">
        <v>0.15729999999999991</v>
      </c>
      <c r="E12" s="15">
        <v>0.04</v>
      </c>
      <c r="F12" s="15">
        <v>1.1579999999999999</v>
      </c>
      <c r="G12" s="7"/>
      <c r="H12" s="15">
        <v>5.78</v>
      </c>
      <c r="I12" s="15">
        <v>3.2784</v>
      </c>
      <c r="J12" s="15">
        <v>7.74</v>
      </c>
      <c r="K12" s="18">
        <v>85.56</v>
      </c>
      <c r="L12" s="15">
        <v>5.9377000000000004</v>
      </c>
      <c r="M12" s="19">
        <v>0.18195166945433253</v>
      </c>
      <c r="N12" s="7">
        <v>2195</v>
      </c>
      <c r="P12" s="5" t="str">
        <f t="shared" ref="P12:P19" si="0">RIGHT(A12,4)</f>
        <v>3.5%</v>
      </c>
      <c r="Q12" s="3">
        <f t="shared" ref="Q12:Q20" si="1">$F$21</f>
        <v>1.2242999999999999</v>
      </c>
      <c r="R12" s="5"/>
    </row>
    <row r="13" spans="1:18" ht="15" x14ac:dyDescent="0.25">
      <c r="A13" s="7" t="s">
        <v>79</v>
      </c>
      <c r="B13" s="7"/>
      <c r="C13" s="15">
        <v>1.0382</v>
      </c>
      <c r="D13" s="15">
        <v>0.18530000000000002</v>
      </c>
      <c r="E13" s="15">
        <v>4.02E-2</v>
      </c>
      <c r="F13" s="15">
        <v>1.2637</v>
      </c>
      <c r="G13" s="7"/>
      <c r="H13" s="15">
        <v>4.0599999999999996</v>
      </c>
      <c r="I13" s="15">
        <v>3.7797999999999998</v>
      </c>
      <c r="J13" s="15">
        <v>5.46</v>
      </c>
      <c r="K13" s="18">
        <v>91.28</v>
      </c>
      <c r="L13" s="15">
        <v>6.0777000000000001</v>
      </c>
      <c r="M13" s="19">
        <v>0.2779315450005479</v>
      </c>
      <c r="N13" s="7">
        <v>3732</v>
      </c>
      <c r="P13" s="5" t="str">
        <f t="shared" si="0"/>
        <v>4.0%</v>
      </c>
      <c r="Q13" s="3">
        <f t="shared" si="1"/>
        <v>1.2242999999999999</v>
      </c>
      <c r="R13" s="5"/>
    </row>
    <row r="14" spans="1:18" ht="15" x14ac:dyDescent="0.25">
      <c r="A14" s="7" t="s">
        <v>48</v>
      </c>
      <c r="B14" s="7"/>
      <c r="C14" s="15">
        <v>1.1533</v>
      </c>
      <c r="D14" s="15">
        <v>4.4999999999999929E-2</v>
      </c>
      <c r="E14" s="15">
        <v>3.6299999999999999E-2</v>
      </c>
      <c r="F14" s="15">
        <v>1.2345999999999999</v>
      </c>
      <c r="G14" s="7"/>
      <c r="H14" s="15">
        <v>4.53</v>
      </c>
      <c r="I14" s="15">
        <v>4.2487000000000004</v>
      </c>
      <c r="J14" s="15">
        <v>6.61</v>
      </c>
      <c r="K14" s="18">
        <v>92.37</v>
      </c>
      <c r="L14" s="15">
        <v>6.0656999999999996</v>
      </c>
      <c r="M14" s="19">
        <v>0.2590416869686018</v>
      </c>
      <c r="N14" s="7">
        <v>3646</v>
      </c>
      <c r="P14" s="5" t="str">
        <f t="shared" si="0"/>
        <v>4.5%</v>
      </c>
      <c r="Q14" s="3">
        <f t="shared" si="1"/>
        <v>1.2242999999999999</v>
      </c>
      <c r="R14" s="5"/>
    </row>
    <row r="15" spans="1:18" ht="15" x14ac:dyDescent="0.25">
      <c r="A15" s="7" t="s">
        <v>49</v>
      </c>
      <c r="B15" s="7"/>
      <c r="C15" s="15">
        <v>1.2572000000000001</v>
      </c>
      <c r="D15" s="15">
        <v>-9.0799999999999992E-2</v>
      </c>
      <c r="E15" s="15">
        <v>3.0300000000000001E-2</v>
      </c>
      <c r="F15" s="15">
        <v>1.1967000000000001</v>
      </c>
      <c r="G15" s="7"/>
      <c r="H15" s="15">
        <v>4.71</v>
      </c>
      <c r="I15" s="15">
        <v>4.7215999999999996</v>
      </c>
      <c r="J15" s="15">
        <v>7.01</v>
      </c>
      <c r="K15" s="18">
        <v>94.01</v>
      </c>
      <c r="L15" s="15">
        <v>6.0976999999999997</v>
      </c>
      <c r="M15" s="19">
        <v>0.10564568538332567</v>
      </c>
      <c r="N15" s="7">
        <v>1752</v>
      </c>
      <c r="P15" s="5" t="str">
        <f t="shared" si="0"/>
        <v>5.0%</v>
      </c>
      <c r="Q15" s="3">
        <f t="shared" si="1"/>
        <v>1.2242999999999999</v>
      </c>
      <c r="R15" s="5"/>
    </row>
    <row r="16" spans="1:18" ht="15" x14ac:dyDescent="0.25">
      <c r="A16" s="7" t="s">
        <v>50</v>
      </c>
      <c r="B16" s="7"/>
      <c r="C16" s="15">
        <v>1.3571</v>
      </c>
      <c r="D16" s="15">
        <v>-0.20419999999999991</v>
      </c>
      <c r="E16" s="15">
        <v>2.3900000000000001E-2</v>
      </c>
      <c r="F16" s="15">
        <v>1.1768000000000001</v>
      </c>
      <c r="G16" s="7"/>
      <c r="H16" s="15">
        <v>4.76</v>
      </c>
      <c r="I16" s="15">
        <v>5.2351000000000001</v>
      </c>
      <c r="J16" s="15">
        <v>7.53</v>
      </c>
      <c r="K16" s="18">
        <v>96.43</v>
      </c>
      <c r="L16" s="15">
        <v>6.1101999999999999</v>
      </c>
      <c r="M16" s="19">
        <v>2.906213668353495E-2</v>
      </c>
      <c r="N16" s="7">
        <v>675</v>
      </c>
      <c r="P16" s="5" t="str">
        <f t="shared" si="0"/>
        <v>5.5%</v>
      </c>
      <c r="Q16" s="3">
        <f t="shared" si="1"/>
        <v>1.2242999999999999</v>
      </c>
      <c r="R16" s="5"/>
    </row>
    <row r="17" spans="1:18" ht="15" x14ac:dyDescent="0.25">
      <c r="A17" s="7" t="s">
        <v>51</v>
      </c>
      <c r="B17" s="7"/>
      <c r="C17" s="15">
        <v>1.4472</v>
      </c>
      <c r="D17" s="15">
        <v>-0.20320000000000005</v>
      </c>
      <c r="E17" s="15">
        <v>1.4E-2</v>
      </c>
      <c r="F17" s="15">
        <v>1.258</v>
      </c>
      <c r="G17" s="7"/>
      <c r="H17" s="15">
        <v>4.54</v>
      </c>
      <c r="I17" s="15">
        <v>5.7427999999999999</v>
      </c>
      <c r="J17" s="15">
        <v>7.42</v>
      </c>
      <c r="K17" s="18">
        <v>99.08</v>
      </c>
      <c r="L17" s="15">
        <v>6.0788000000000002</v>
      </c>
      <c r="M17" s="19">
        <v>2.0396798419650832E-2</v>
      </c>
      <c r="N17" s="7">
        <v>888</v>
      </c>
      <c r="P17" s="5" t="str">
        <f t="shared" si="0"/>
        <v>6.0%</v>
      </c>
      <c r="Q17" s="3">
        <f t="shared" si="1"/>
        <v>1.2242999999999999</v>
      </c>
      <c r="R17" s="5"/>
    </row>
    <row r="18" spans="1:18" ht="15" x14ac:dyDescent="0.25">
      <c r="A18" s="7" t="s">
        <v>52</v>
      </c>
      <c r="B18" s="7"/>
      <c r="C18" s="15">
        <v>1.5448</v>
      </c>
      <c r="D18" s="15">
        <v>-0.29490000000000005</v>
      </c>
      <c r="E18" s="15">
        <v>-3.1000000000000003E-3</v>
      </c>
      <c r="F18" s="15">
        <v>1.2467999999999999</v>
      </c>
      <c r="G18" s="7"/>
      <c r="H18" s="15">
        <v>3.29</v>
      </c>
      <c r="I18" s="15">
        <v>6.2347000000000001</v>
      </c>
      <c r="J18" s="15">
        <v>5.49</v>
      </c>
      <c r="K18" s="18">
        <v>100.67</v>
      </c>
      <c r="L18" s="15">
        <v>6.1167999999999996</v>
      </c>
      <c r="M18" s="19">
        <v>1.0583313847850152E-2</v>
      </c>
      <c r="N18" s="7">
        <v>745</v>
      </c>
      <c r="P18" s="5" t="str">
        <f t="shared" si="0"/>
        <v>6.5%</v>
      </c>
      <c r="Q18" s="3">
        <f t="shared" si="1"/>
        <v>1.2242999999999999</v>
      </c>
      <c r="R18" s="5"/>
    </row>
    <row r="19" spans="1:18" ht="15" x14ac:dyDescent="0.25">
      <c r="A19" s="7" t="s">
        <v>53</v>
      </c>
      <c r="B19" s="7"/>
      <c r="C19" s="15">
        <v>1.6355999999999999</v>
      </c>
      <c r="D19" s="15">
        <v>-0.23799999999999999</v>
      </c>
      <c r="E19" s="15">
        <v>-2.0199999999999999E-2</v>
      </c>
      <c r="F19" s="15">
        <v>1.3774</v>
      </c>
      <c r="G19" s="7"/>
      <c r="H19" s="15">
        <v>3.55</v>
      </c>
      <c r="I19" s="15">
        <v>6.6913</v>
      </c>
      <c r="J19" s="15">
        <v>5.62</v>
      </c>
      <c r="K19" s="18">
        <v>102.44</v>
      </c>
      <c r="L19" s="15">
        <v>6.1637000000000004</v>
      </c>
      <c r="M19" s="19">
        <v>4.0503748624084466E-3</v>
      </c>
      <c r="N19" s="7">
        <v>280</v>
      </c>
      <c r="P19" s="5" t="str">
        <f t="shared" si="0"/>
        <v>7.0%</v>
      </c>
      <c r="Q19" s="3">
        <f t="shared" si="1"/>
        <v>1.2242999999999999</v>
      </c>
      <c r="R19" s="5"/>
    </row>
    <row r="20" spans="1:18" ht="15" x14ac:dyDescent="0.25">
      <c r="A20" s="7" t="s">
        <v>90</v>
      </c>
      <c r="B20" s="7"/>
      <c r="C20" s="15">
        <v>1.8283</v>
      </c>
      <c r="D20" s="15">
        <v>-0.53589999999999993</v>
      </c>
      <c r="E20" s="15">
        <v>-8.7300000000000003E-2</v>
      </c>
      <c r="F20" s="15">
        <v>1.2051000000000001</v>
      </c>
      <c r="G20" s="7"/>
      <c r="H20" s="15">
        <v>2.8</v>
      </c>
      <c r="I20" s="15">
        <v>7.6757999999999997</v>
      </c>
      <c r="J20" s="15">
        <v>4.95</v>
      </c>
      <c r="K20" s="18">
        <v>104.37</v>
      </c>
      <c r="L20" s="15">
        <v>6.1623999999999999</v>
      </c>
      <c r="M20" s="19">
        <v>5.1178787067434443E-3</v>
      </c>
      <c r="N20" s="7">
        <v>872</v>
      </c>
      <c r="P20" s="5" t="str">
        <f>"&gt;"&amp;P19</f>
        <v>&gt;7.0%</v>
      </c>
      <c r="Q20" s="3">
        <f t="shared" si="1"/>
        <v>1.2242999999999999</v>
      </c>
      <c r="R20" s="5"/>
    </row>
    <row r="21" spans="1:18" ht="15" x14ac:dyDescent="0.25">
      <c r="A21" s="13" t="s">
        <v>8</v>
      </c>
      <c r="B21" s="7"/>
      <c r="C21" s="15">
        <v>1.0833999999999999</v>
      </c>
      <c r="D21" s="15">
        <v>0.10620000000000002</v>
      </c>
      <c r="E21" s="15">
        <v>3.4700000000000002E-2</v>
      </c>
      <c r="F21" s="15">
        <v>1.2242999999999999</v>
      </c>
      <c r="G21" s="7"/>
      <c r="H21" s="15">
        <v>4.7699999999999996</v>
      </c>
      <c r="I21" s="15">
        <v>3.9390999999999998</v>
      </c>
      <c r="J21" s="15">
        <v>6.64</v>
      </c>
      <c r="K21" s="18">
        <v>90.29</v>
      </c>
      <c r="L21" s="15">
        <v>6.0284000000000004</v>
      </c>
      <c r="M21" s="19">
        <v>1</v>
      </c>
      <c r="N21" s="7">
        <v>15906</v>
      </c>
      <c r="P21" s="5"/>
      <c r="Q21" s="5"/>
      <c r="R21" s="5"/>
    </row>
    <row r="25" spans="1:18" x14ac:dyDescent="0.2">
      <c r="A25" s="1" t="s">
        <v>25</v>
      </c>
    </row>
  </sheetData>
  <mergeCells count="2">
    <mergeCell ref="A2:N2"/>
    <mergeCell ref="A3:N3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showGridLines="0" zoomScale="85" workbookViewId="0">
      <selection activeCell="R7" sqref="R7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119.25" customHeight="1" x14ac:dyDescent="0.2"/>
    <row r="2" spans="1:17" ht="21" x14ac:dyDescent="0.35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21" x14ac:dyDescent="0.35">
      <c r="A3" s="31" t="s">
        <v>83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75" x14ac:dyDescent="0.25">
      <c r="A4" s="2"/>
    </row>
    <row r="5" spans="1:17" ht="15" x14ac:dyDescent="0.25">
      <c r="A5" s="6" t="s">
        <v>94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7" ht="15" x14ac:dyDescent="0.25">
      <c r="A7" s="7"/>
      <c r="B7" s="7"/>
      <c r="C7" s="8" t="s">
        <v>12</v>
      </c>
      <c r="D7" s="9"/>
      <c r="E7" s="9"/>
      <c r="F7" s="9"/>
      <c r="G7" s="7"/>
      <c r="H7" s="8" t="s">
        <v>9</v>
      </c>
      <c r="I7" s="9"/>
      <c r="J7" s="9" t="s">
        <v>13</v>
      </c>
      <c r="K7" s="9"/>
      <c r="L7" s="9"/>
      <c r="M7" s="7"/>
      <c r="N7" s="7"/>
    </row>
    <row r="8" spans="1:17" ht="15" x14ac:dyDescent="0.25">
      <c r="A8" s="7"/>
      <c r="B8" s="7"/>
      <c r="C8" s="7"/>
      <c r="D8" s="7"/>
      <c r="E8" s="7"/>
      <c r="F8" s="7"/>
      <c r="G8" s="7"/>
      <c r="H8" s="12" t="s">
        <v>80</v>
      </c>
      <c r="I8" s="12"/>
      <c r="J8" s="12"/>
      <c r="K8" s="12"/>
      <c r="L8" s="12"/>
      <c r="M8" s="12" t="s">
        <v>1</v>
      </c>
      <c r="N8" s="12" t="s">
        <v>2</v>
      </c>
    </row>
    <row r="9" spans="1:17" ht="15.75" thickBot="1" x14ac:dyDescent="0.3">
      <c r="A9" s="13" t="s">
        <v>24</v>
      </c>
      <c r="B9" s="7"/>
      <c r="C9" s="14" t="s">
        <v>5</v>
      </c>
      <c r="D9" s="14" t="s">
        <v>6</v>
      </c>
      <c r="E9" s="14" t="s">
        <v>7</v>
      </c>
      <c r="F9" s="14" t="s">
        <v>8</v>
      </c>
      <c r="G9" s="7"/>
      <c r="H9" s="14" t="s">
        <v>3</v>
      </c>
      <c r="I9" s="14" t="s">
        <v>10</v>
      </c>
      <c r="J9" s="14" t="s">
        <v>11</v>
      </c>
      <c r="K9" s="14" t="s">
        <v>6</v>
      </c>
      <c r="L9" s="14" t="s">
        <v>4</v>
      </c>
      <c r="M9" s="14" t="s">
        <v>0</v>
      </c>
      <c r="N9" s="14" t="s">
        <v>47</v>
      </c>
    </row>
    <row r="10" spans="1:17" ht="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7" ht="15" x14ac:dyDescent="0.25">
      <c r="A11" s="7" t="s">
        <v>54</v>
      </c>
      <c r="B11" s="7"/>
      <c r="C11" s="15">
        <v>1.0578000000000001</v>
      </c>
      <c r="D11" s="15">
        <v>-8.3100000000000021E-2</v>
      </c>
      <c r="E11" s="15">
        <v>2.4800000000000003E-2</v>
      </c>
      <c r="F11" s="15">
        <v>0.99950000000000006</v>
      </c>
      <c r="G11" s="7"/>
      <c r="H11" s="15">
        <v>1.01</v>
      </c>
      <c r="I11" s="15">
        <v>4.1463999999999999</v>
      </c>
      <c r="J11" s="15">
        <v>1.06</v>
      </c>
      <c r="K11" s="18">
        <v>97.62</v>
      </c>
      <c r="L11" s="15">
        <v>6.5011999999999999</v>
      </c>
      <c r="M11" s="19">
        <v>0.1482139714648664</v>
      </c>
      <c r="N11" s="7">
        <v>2857</v>
      </c>
      <c r="P11" s="5">
        <v>2</v>
      </c>
      <c r="Q11" s="3">
        <f>$F$22</f>
        <v>1.2242999999999999</v>
      </c>
    </row>
    <row r="12" spans="1:17" ht="15" x14ac:dyDescent="0.25">
      <c r="A12" s="7" t="s">
        <v>55</v>
      </c>
      <c r="B12" s="7"/>
      <c r="C12" s="15">
        <v>1.0412999999999999</v>
      </c>
      <c r="D12" s="15">
        <v>0.35830000000000006</v>
      </c>
      <c r="E12" s="15">
        <v>2.1999999999999999E-2</v>
      </c>
      <c r="F12" s="15">
        <v>1.4216</v>
      </c>
      <c r="G12" s="7"/>
      <c r="H12" s="15">
        <v>2.78</v>
      </c>
      <c r="I12" s="15">
        <v>3.9138999999999999</v>
      </c>
      <c r="J12" s="15">
        <v>3.09</v>
      </c>
      <c r="K12" s="18">
        <v>93.91</v>
      </c>
      <c r="L12" s="15">
        <v>6.1192000000000002</v>
      </c>
      <c r="M12" s="19">
        <v>0.20140197108231156</v>
      </c>
      <c r="N12" s="7">
        <v>3201</v>
      </c>
      <c r="P12" s="5">
        <v>4</v>
      </c>
      <c r="Q12" s="3">
        <f t="shared" ref="Q12:Q21" si="0">$F$22</f>
        <v>1.2242999999999999</v>
      </c>
    </row>
    <row r="13" spans="1:17" ht="15" x14ac:dyDescent="0.25">
      <c r="A13" s="7" t="s">
        <v>56</v>
      </c>
      <c r="B13" s="7"/>
      <c r="C13" s="15">
        <v>1.0911</v>
      </c>
      <c r="D13" s="15">
        <v>0.44869999999999999</v>
      </c>
      <c r="E13" s="15">
        <v>2.12E-2</v>
      </c>
      <c r="F13" s="15">
        <v>1.5609999999999999</v>
      </c>
      <c r="G13" s="7"/>
      <c r="H13" s="15">
        <v>4.37</v>
      </c>
      <c r="I13" s="15">
        <v>4.0156000000000001</v>
      </c>
      <c r="J13" s="15">
        <v>5.1100000000000003</v>
      </c>
      <c r="K13" s="18">
        <v>91.74</v>
      </c>
      <c r="L13" s="15">
        <v>5.9382999999999999</v>
      </c>
      <c r="M13" s="19">
        <v>0.19283896901224501</v>
      </c>
      <c r="N13" s="7">
        <v>2631</v>
      </c>
      <c r="P13" s="5">
        <v>6</v>
      </c>
      <c r="Q13" s="3">
        <f t="shared" si="0"/>
        <v>1.2242999999999999</v>
      </c>
    </row>
    <row r="14" spans="1:17" ht="15" x14ac:dyDescent="0.25">
      <c r="A14" s="7" t="s">
        <v>57</v>
      </c>
      <c r="B14" s="7"/>
      <c r="C14" s="15">
        <v>1.0738000000000001</v>
      </c>
      <c r="D14" s="15">
        <v>0.25989999999999996</v>
      </c>
      <c r="E14" s="15">
        <v>2.69E-2</v>
      </c>
      <c r="F14" s="15">
        <v>1.3606</v>
      </c>
      <c r="G14" s="7"/>
      <c r="H14" s="15">
        <v>5.68</v>
      </c>
      <c r="I14" s="15">
        <v>3.7892000000000001</v>
      </c>
      <c r="J14" s="15">
        <v>6.97</v>
      </c>
      <c r="K14" s="18">
        <v>88.28</v>
      </c>
      <c r="L14" s="15">
        <v>5.8935000000000004</v>
      </c>
      <c r="M14" s="19">
        <v>0.14879397390326923</v>
      </c>
      <c r="N14" s="7">
        <v>2070</v>
      </c>
      <c r="P14" s="5">
        <v>8</v>
      </c>
      <c r="Q14" s="3">
        <f t="shared" si="0"/>
        <v>1.2242999999999999</v>
      </c>
    </row>
    <row r="15" spans="1:17" ht="15" x14ac:dyDescent="0.25">
      <c r="A15" s="7" t="s">
        <v>58</v>
      </c>
      <c r="B15" s="7"/>
      <c r="C15" s="15">
        <v>1.0657000000000001</v>
      </c>
      <c r="D15" s="15">
        <v>-9.0999999999999998E-2</v>
      </c>
      <c r="E15" s="15">
        <v>3.2400000000000005E-2</v>
      </c>
      <c r="F15" s="15">
        <v>1.0071000000000001</v>
      </c>
      <c r="G15" s="7"/>
      <c r="H15" s="15">
        <v>6.92</v>
      </c>
      <c r="I15" s="15">
        <v>3.7244999999999999</v>
      </c>
      <c r="J15" s="15">
        <v>8.94</v>
      </c>
      <c r="K15" s="18">
        <v>85.81</v>
      </c>
      <c r="L15" s="15">
        <v>5.8548999999999998</v>
      </c>
      <c r="M15" s="19">
        <v>0.14043260680856939</v>
      </c>
      <c r="N15" s="7">
        <v>1948</v>
      </c>
      <c r="P15" s="5">
        <v>10</v>
      </c>
      <c r="Q15" s="3">
        <f t="shared" si="0"/>
        <v>1.2242999999999999</v>
      </c>
    </row>
    <row r="16" spans="1:17" ht="15" x14ac:dyDescent="0.25">
      <c r="A16" s="7" t="s">
        <v>59</v>
      </c>
      <c r="B16" s="7"/>
      <c r="C16" s="15">
        <v>1.1505000000000001</v>
      </c>
      <c r="D16" s="15">
        <v>-0.27560000000000012</v>
      </c>
      <c r="E16" s="15">
        <v>5.3900000000000003E-2</v>
      </c>
      <c r="F16" s="15">
        <v>0.92879999999999996</v>
      </c>
      <c r="G16" s="7"/>
      <c r="H16" s="15">
        <v>7.44</v>
      </c>
      <c r="I16" s="15">
        <v>4.0560999999999998</v>
      </c>
      <c r="J16" s="15">
        <v>10.95</v>
      </c>
      <c r="K16" s="18">
        <v>87.15</v>
      </c>
      <c r="L16" s="15">
        <v>5.8060999999999998</v>
      </c>
      <c r="M16" s="19">
        <v>5.1329253118061309E-2</v>
      </c>
      <c r="N16" s="7">
        <v>863</v>
      </c>
      <c r="P16" s="5">
        <v>12</v>
      </c>
      <c r="Q16" s="3">
        <f t="shared" si="0"/>
        <v>1.2242999999999999</v>
      </c>
    </row>
    <row r="17" spans="1:17" ht="15" x14ac:dyDescent="0.25">
      <c r="A17" s="7" t="s">
        <v>60</v>
      </c>
      <c r="B17" s="7"/>
      <c r="C17" s="15">
        <v>1.1065</v>
      </c>
      <c r="D17" s="15">
        <v>-0.25460000000000005</v>
      </c>
      <c r="E17" s="15">
        <v>9.0400000000000008E-2</v>
      </c>
      <c r="F17" s="15">
        <v>0.94230000000000003</v>
      </c>
      <c r="G17" s="7"/>
      <c r="H17" s="15">
        <v>8.02</v>
      </c>
      <c r="I17" s="15">
        <v>3.7545999999999999</v>
      </c>
      <c r="J17" s="15">
        <v>13.07</v>
      </c>
      <c r="K17" s="18">
        <v>83.69</v>
      </c>
      <c r="L17" s="15">
        <v>5.8353000000000002</v>
      </c>
      <c r="M17" s="19">
        <v>3.8053546220610003E-2</v>
      </c>
      <c r="N17" s="7">
        <v>803</v>
      </c>
      <c r="P17" s="5">
        <v>14</v>
      </c>
      <c r="Q17" s="3">
        <f t="shared" si="0"/>
        <v>1.2242999999999999</v>
      </c>
    </row>
    <row r="18" spans="1:17" ht="15" x14ac:dyDescent="0.25">
      <c r="A18" s="7" t="s">
        <v>61</v>
      </c>
      <c r="B18" s="7"/>
      <c r="C18" s="15">
        <v>1.2289000000000001</v>
      </c>
      <c r="D18" s="15">
        <v>-0.37800000000000011</v>
      </c>
      <c r="E18" s="15">
        <v>7.3399999999999993E-2</v>
      </c>
      <c r="F18" s="15">
        <v>0.92430000000000001</v>
      </c>
      <c r="G18" s="7"/>
      <c r="H18" s="15">
        <v>8.15</v>
      </c>
      <c r="I18" s="15">
        <v>4.3658000000000001</v>
      </c>
      <c r="J18" s="15">
        <v>14.83</v>
      </c>
      <c r="K18" s="18">
        <v>87.63</v>
      </c>
      <c r="L18" s="15">
        <v>5.8936000000000002</v>
      </c>
      <c r="M18" s="19">
        <v>2.6546134547239055E-2</v>
      </c>
      <c r="N18" s="7">
        <v>506</v>
      </c>
      <c r="P18" s="5">
        <v>16</v>
      </c>
      <c r="Q18" s="3">
        <f t="shared" si="0"/>
        <v>1.2242999999999999</v>
      </c>
    </row>
    <row r="19" spans="1:17" ht="15" x14ac:dyDescent="0.25">
      <c r="A19" s="7" t="s">
        <v>62</v>
      </c>
      <c r="B19" s="7"/>
      <c r="C19" s="15">
        <v>1.1574</v>
      </c>
      <c r="D19" s="15">
        <v>-0.37859999999999999</v>
      </c>
      <c r="E19" s="15">
        <v>0.12140000000000001</v>
      </c>
      <c r="F19" s="15">
        <v>0.9002</v>
      </c>
      <c r="G19" s="7"/>
      <c r="H19" s="15">
        <v>8.3699999999999992</v>
      </c>
      <c r="I19" s="15">
        <v>3.8620999999999999</v>
      </c>
      <c r="J19" s="15">
        <v>17.05</v>
      </c>
      <c r="K19" s="18">
        <v>83.32</v>
      </c>
      <c r="L19" s="15">
        <v>5.9073000000000002</v>
      </c>
      <c r="M19" s="19">
        <v>1.5341078012934464E-2</v>
      </c>
      <c r="N19" s="7">
        <v>349</v>
      </c>
      <c r="P19" s="5">
        <v>18</v>
      </c>
      <c r="Q19" s="3">
        <f t="shared" si="0"/>
        <v>1.2242999999999999</v>
      </c>
    </row>
    <row r="20" spans="1:17" ht="15" x14ac:dyDescent="0.25">
      <c r="A20" s="7" t="s">
        <v>63</v>
      </c>
      <c r="B20" s="7"/>
      <c r="C20" s="15">
        <v>1.1391</v>
      </c>
      <c r="D20" s="15">
        <v>-0.35539999999999994</v>
      </c>
      <c r="E20" s="15">
        <v>0.13519999999999999</v>
      </c>
      <c r="F20" s="15">
        <v>0.91890000000000005</v>
      </c>
      <c r="G20" s="7"/>
      <c r="H20" s="15">
        <v>8.91</v>
      </c>
      <c r="I20" s="15">
        <v>3.7259000000000002</v>
      </c>
      <c r="J20" s="15">
        <v>18.78</v>
      </c>
      <c r="K20" s="18">
        <v>80.88</v>
      </c>
      <c r="L20" s="15">
        <v>5.9419000000000004</v>
      </c>
      <c r="M20" s="19">
        <v>1.1554639289824571E-2</v>
      </c>
      <c r="N20" s="7">
        <v>276</v>
      </c>
      <c r="P20" s="5">
        <v>20</v>
      </c>
      <c r="Q20" s="3">
        <f t="shared" si="0"/>
        <v>1.2242999999999999</v>
      </c>
    </row>
    <row r="21" spans="1:17" ht="15" x14ac:dyDescent="0.25">
      <c r="A21" s="7" t="s">
        <v>64</v>
      </c>
      <c r="B21" s="7"/>
      <c r="C21" s="15">
        <v>1.2585999999999999</v>
      </c>
      <c r="D21" s="15">
        <v>-0.92979999999999996</v>
      </c>
      <c r="E21" s="15">
        <v>9.8699999999999996E-2</v>
      </c>
      <c r="F21" s="15">
        <v>0.42749999999999999</v>
      </c>
      <c r="G21" s="7"/>
      <c r="H21" s="15">
        <v>10.34</v>
      </c>
      <c r="I21" s="15">
        <v>4.1489000000000003</v>
      </c>
      <c r="J21" s="15">
        <v>25.48</v>
      </c>
      <c r="K21" s="18">
        <v>80.989999999999995</v>
      </c>
      <c r="L21" s="15">
        <v>5.9737</v>
      </c>
      <c r="M21" s="19">
        <v>2.5493856540068978E-2</v>
      </c>
      <c r="N21" s="7">
        <v>402</v>
      </c>
      <c r="P21" s="5" t="str">
        <f>"&gt;20"</f>
        <v>&gt;20</v>
      </c>
      <c r="Q21" s="3">
        <f t="shared" si="0"/>
        <v>1.2242999999999999</v>
      </c>
    </row>
    <row r="22" spans="1:17" ht="15" x14ac:dyDescent="0.25">
      <c r="A22" s="13" t="s">
        <v>8</v>
      </c>
      <c r="B22" s="7"/>
      <c r="C22" s="15">
        <v>1.0833999999999999</v>
      </c>
      <c r="D22" s="15">
        <v>0.10620000000000002</v>
      </c>
      <c r="E22" s="15">
        <v>3.4700000000000002E-2</v>
      </c>
      <c r="F22" s="15">
        <v>1.2242999999999999</v>
      </c>
      <c r="G22" s="7"/>
      <c r="H22" s="15">
        <v>4.7699999999999996</v>
      </c>
      <c r="I22" s="15">
        <v>3.9390999999999998</v>
      </c>
      <c r="J22" s="15">
        <v>6.64</v>
      </c>
      <c r="K22" s="18">
        <v>90.29</v>
      </c>
      <c r="L22" s="15">
        <v>6.0284000000000004</v>
      </c>
      <c r="M22" s="19">
        <v>1</v>
      </c>
      <c r="N22" s="7">
        <v>15906</v>
      </c>
    </row>
    <row r="32" spans="1:17" x14ac:dyDescent="0.2">
      <c r="A32" s="1" t="s">
        <v>25</v>
      </c>
    </row>
  </sheetData>
  <mergeCells count="2">
    <mergeCell ref="A2:N2"/>
    <mergeCell ref="A3:N3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showGridLines="0" zoomScale="85" workbookViewId="0"/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111" customHeight="1" x14ac:dyDescent="0.2"/>
    <row r="2" spans="1:17" ht="21" x14ac:dyDescent="0.35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21" x14ac:dyDescent="0.35">
      <c r="A3" s="31" t="s">
        <v>84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75" x14ac:dyDescent="0.25">
      <c r="A4" s="2"/>
    </row>
    <row r="5" spans="1:17" ht="15" x14ac:dyDescent="0.25">
      <c r="A5" s="6" t="s">
        <v>94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7" ht="15" x14ac:dyDescent="0.25">
      <c r="A7" s="7"/>
      <c r="B7" s="7"/>
      <c r="C7" s="8" t="s">
        <v>12</v>
      </c>
      <c r="D7" s="9"/>
      <c r="E7" s="9"/>
      <c r="F7" s="9"/>
      <c r="G7" s="7"/>
      <c r="H7" s="8" t="s">
        <v>9</v>
      </c>
      <c r="I7" s="9"/>
      <c r="J7" s="9" t="s">
        <v>13</v>
      </c>
      <c r="K7" s="9"/>
      <c r="L7" s="9"/>
      <c r="M7" s="7"/>
      <c r="N7" s="7"/>
    </row>
    <row r="8" spans="1:17" ht="15" x14ac:dyDescent="0.25">
      <c r="A8" s="7"/>
      <c r="B8" s="7"/>
      <c r="C8" s="7"/>
      <c r="D8" s="7"/>
      <c r="E8" s="7"/>
      <c r="F8" s="7"/>
      <c r="G8" s="7"/>
      <c r="H8" s="12" t="s">
        <v>80</v>
      </c>
      <c r="I8" s="12"/>
      <c r="J8" s="12"/>
      <c r="K8" s="12"/>
      <c r="L8" s="12"/>
      <c r="M8" s="12" t="s">
        <v>1</v>
      </c>
      <c r="N8" s="12" t="s">
        <v>2</v>
      </c>
    </row>
    <row r="9" spans="1:17" ht="15.75" thickBot="1" x14ac:dyDescent="0.3">
      <c r="A9" s="13" t="s">
        <v>18</v>
      </c>
      <c r="B9" s="7"/>
      <c r="C9" s="14" t="s">
        <v>5</v>
      </c>
      <c r="D9" s="14" t="s">
        <v>6</v>
      </c>
      <c r="E9" s="14" t="s">
        <v>7</v>
      </c>
      <c r="F9" s="14" t="s">
        <v>8</v>
      </c>
      <c r="G9" s="7"/>
      <c r="H9" s="14" t="s">
        <v>3</v>
      </c>
      <c r="I9" s="14" t="s">
        <v>10</v>
      </c>
      <c r="J9" s="14" t="s">
        <v>11</v>
      </c>
      <c r="K9" s="14" t="s">
        <v>6</v>
      </c>
      <c r="L9" s="14" t="s">
        <v>4</v>
      </c>
      <c r="M9" s="14" t="s">
        <v>0</v>
      </c>
      <c r="N9" s="14" t="s">
        <v>47</v>
      </c>
    </row>
    <row r="10" spans="1:17" ht="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7" ht="15" x14ac:dyDescent="0.25">
      <c r="A11" s="7" t="s">
        <v>65</v>
      </c>
      <c r="B11" s="7"/>
      <c r="C11" s="15">
        <v>1.0450999999999999</v>
      </c>
      <c r="D11" s="15">
        <v>0.15080000000000007</v>
      </c>
      <c r="E11" s="15">
        <v>3.2000000000000001E-2</v>
      </c>
      <c r="F11" s="15">
        <v>1.2279</v>
      </c>
      <c r="G11" s="7"/>
      <c r="H11" s="15">
        <v>0.49</v>
      </c>
      <c r="I11" s="15">
        <v>4.1851000000000003</v>
      </c>
      <c r="J11" s="15">
        <v>0.52</v>
      </c>
      <c r="K11" s="18">
        <v>98.87</v>
      </c>
      <c r="L11" s="15">
        <v>6.5171999999999999</v>
      </c>
      <c r="M11" s="19">
        <v>6.8016793019087682E-2</v>
      </c>
      <c r="N11" s="7">
        <v>1709</v>
      </c>
      <c r="P11" s="5">
        <v>1</v>
      </c>
      <c r="Q11" s="3">
        <f>$F$22</f>
        <v>1.2242999999999999</v>
      </c>
    </row>
    <row r="12" spans="1:17" ht="15" x14ac:dyDescent="0.25">
      <c r="A12" s="7" t="s">
        <v>66</v>
      </c>
      <c r="B12" s="7"/>
      <c r="C12" s="15">
        <v>1.091</v>
      </c>
      <c r="D12" s="15">
        <v>-0.30259999999999998</v>
      </c>
      <c r="E12" s="15">
        <v>2.3399999999999997E-2</v>
      </c>
      <c r="F12" s="15">
        <v>0.81179999999999997</v>
      </c>
      <c r="G12" s="7"/>
      <c r="H12" s="15">
        <v>1.46</v>
      </c>
      <c r="I12" s="15">
        <v>4.1996000000000002</v>
      </c>
      <c r="J12" s="15">
        <v>1.64</v>
      </c>
      <c r="K12" s="18">
        <v>96.71</v>
      </c>
      <c r="L12" s="15">
        <v>6.4728000000000003</v>
      </c>
      <c r="M12" s="19">
        <v>8.6377001404690915E-2</v>
      </c>
      <c r="N12" s="7">
        <v>2037</v>
      </c>
      <c r="P12" s="5">
        <v>2</v>
      </c>
      <c r="Q12" s="3">
        <f t="shared" ref="Q12:Q21" si="0">$F$22</f>
        <v>1.2242999999999999</v>
      </c>
    </row>
    <row r="13" spans="1:17" ht="15" x14ac:dyDescent="0.25">
      <c r="A13" s="7" t="s">
        <v>67</v>
      </c>
      <c r="B13" s="7"/>
      <c r="C13" s="15">
        <v>1.0728</v>
      </c>
      <c r="D13" s="15">
        <v>0.2974</v>
      </c>
      <c r="E13" s="15">
        <v>2.53E-2</v>
      </c>
      <c r="F13" s="15">
        <v>1.3955</v>
      </c>
      <c r="G13" s="7"/>
      <c r="H13" s="15">
        <v>2.44</v>
      </c>
      <c r="I13" s="15">
        <v>4.0810000000000004</v>
      </c>
      <c r="J13" s="15">
        <v>2.78</v>
      </c>
      <c r="K13" s="18">
        <v>95.09</v>
      </c>
      <c r="L13" s="15">
        <v>6.1403999999999996</v>
      </c>
      <c r="M13" s="19">
        <v>0.11475314485923951</v>
      </c>
      <c r="N13" s="7">
        <v>1957</v>
      </c>
      <c r="P13" s="5">
        <v>3</v>
      </c>
      <c r="Q13" s="3">
        <f t="shared" si="0"/>
        <v>1.2242999999999999</v>
      </c>
    </row>
    <row r="14" spans="1:17" ht="15" x14ac:dyDescent="0.25">
      <c r="A14" s="7" t="s">
        <v>68</v>
      </c>
      <c r="B14" s="7"/>
      <c r="C14" s="15">
        <v>1.0410999999999999</v>
      </c>
      <c r="D14" s="15">
        <v>0.41360000000000008</v>
      </c>
      <c r="E14" s="15">
        <v>2.9499999999999998E-2</v>
      </c>
      <c r="F14" s="15">
        <v>1.4842</v>
      </c>
      <c r="G14" s="7"/>
      <c r="H14" s="15">
        <v>3.43</v>
      </c>
      <c r="I14" s="15">
        <v>3.8588</v>
      </c>
      <c r="J14" s="15">
        <v>4.05</v>
      </c>
      <c r="K14" s="18">
        <v>92.69</v>
      </c>
      <c r="L14" s="15">
        <v>6.0575000000000001</v>
      </c>
      <c r="M14" s="19">
        <v>0.13158804362553456</v>
      </c>
      <c r="N14" s="7">
        <v>1920</v>
      </c>
      <c r="P14" s="5">
        <v>4</v>
      </c>
      <c r="Q14" s="3">
        <f t="shared" si="0"/>
        <v>1.2242999999999999</v>
      </c>
    </row>
    <row r="15" spans="1:17" ht="15" x14ac:dyDescent="0.25">
      <c r="A15" s="7" t="s">
        <v>69</v>
      </c>
      <c r="B15" s="7"/>
      <c r="C15" s="15">
        <v>1.1146</v>
      </c>
      <c r="D15" s="15">
        <v>0.40350000000000003</v>
      </c>
      <c r="E15" s="15">
        <v>2.9700000000000001E-2</v>
      </c>
      <c r="F15" s="15">
        <v>1.5478000000000001</v>
      </c>
      <c r="G15" s="7"/>
      <c r="H15" s="15">
        <v>4.45</v>
      </c>
      <c r="I15" s="15">
        <v>4.1182999999999996</v>
      </c>
      <c r="J15" s="15">
        <v>5.56</v>
      </c>
      <c r="K15" s="18">
        <v>92.19</v>
      </c>
      <c r="L15" s="15">
        <v>5.9212999999999996</v>
      </c>
      <c r="M15" s="19">
        <v>0.13217017328117583</v>
      </c>
      <c r="N15" s="7">
        <v>1917</v>
      </c>
      <c r="P15" s="5">
        <v>5</v>
      </c>
      <c r="Q15" s="3">
        <f t="shared" si="0"/>
        <v>1.2242999999999999</v>
      </c>
    </row>
    <row r="16" spans="1:17" ht="15" x14ac:dyDescent="0.25">
      <c r="A16" s="7" t="s">
        <v>70</v>
      </c>
      <c r="B16" s="7"/>
      <c r="C16" s="15">
        <v>1.0936999999999999</v>
      </c>
      <c r="D16" s="15">
        <v>0.31120000000000003</v>
      </c>
      <c r="E16" s="15">
        <v>3.3300000000000003E-2</v>
      </c>
      <c r="F16" s="15">
        <v>1.4381999999999999</v>
      </c>
      <c r="G16" s="7"/>
      <c r="H16" s="15">
        <v>5.41</v>
      </c>
      <c r="I16" s="15">
        <v>3.9262000000000001</v>
      </c>
      <c r="J16" s="15">
        <v>7.03</v>
      </c>
      <c r="K16" s="18">
        <v>89.72</v>
      </c>
      <c r="L16" s="15">
        <v>5.8978000000000002</v>
      </c>
      <c r="M16" s="19">
        <v>0.13285178012720691</v>
      </c>
      <c r="N16" s="7">
        <v>1805</v>
      </c>
      <c r="P16" s="5">
        <v>6</v>
      </c>
      <c r="Q16" s="3">
        <f t="shared" si="0"/>
        <v>1.2242999999999999</v>
      </c>
    </row>
    <row r="17" spans="1:17" ht="15" x14ac:dyDescent="0.25">
      <c r="A17" s="7" t="s">
        <v>71</v>
      </c>
      <c r="B17" s="7"/>
      <c r="C17" s="15">
        <v>1.0547</v>
      </c>
      <c r="D17" s="15">
        <v>4.6899999999999921E-2</v>
      </c>
      <c r="E17" s="15">
        <v>4.8599999999999997E-2</v>
      </c>
      <c r="F17" s="15">
        <v>1.1501999999999999</v>
      </c>
      <c r="G17" s="7"/>
      <c r="H17" s="15">
        <v>6.43</v>
      </c>
      <c r="I17" s="15">
        <v>3.6732</v>
      </c>
      <c r="J17" s="15">
        <v>8.9600000000000009</v>
      </c>
      <c r="K17" s="18">
        <v>86.6</v>
      </c>
      <c r="L17" s="15">
        <v>5.8707000000000003</v>
      </c>
      <c r="M17" s="19">
        <v>0.1103552155310733</v>
      </c>
      <c r="N17" s="7">
        <v>1676</v>
      </c>
      <c r="P17" s="5">
        <v>7</v>
      </c>
      <c r="Q17" s="3">
        <f t="shared" si="0"/>
        <v>1.2242999999999999</v>
      </c>
    </row>
    <row r="18" spans="1:17" ht="15" x14ac:dyDescent="0.25">
      <c r="A18" s="7" t="s">
        <v>72</v>
      </c>
      <c r="B18" s="7"/>
      <c r="C18" s="15">
        <v>1.0766</v>
      </c>
      <c r="D18" s="15">
        <v>-0.13700000000000001</v>
      </c>
      <c r="E18" s="15">
        <v>3.6400000000000002E-2</v>
      </c>
      <c r="F18" s="15">
        <v>0.97599999999999998</v>
      </c>
      <c r="G18" s="7"/>
      <c r="H18" s="15">
        <v>7.41</v>
      </c>
      <c r="I18" s="15">
        <v>3.7191000000000001</v>
      </c>
      <c r="J18" s="15">
        <v>10.4</v>
      </c>
      <c r="K18" s="18">
        <v>85.07</v>
      </c>
      <c r="L18" s="15">
        <v>5.8464999999999998</v>
      </c>
      <c r="M18" s="19">
        <v>0.12365798045505787</v>
      </c>
      <c r="N18" s="7">
        <v>1473</v>
      </c>
      <c r="P18" s="5">
        <v>8</v>
      </c>
      <c r="Q18" s="3">
        <f t="shared" si="0"/>
        <v>1.2242999999999999</v>
      </c>
    </row>
    <row r="19" spans="1:17" ht="15" x14ac:dyDescent="0.25">
      <c r="A19" s="7" t="s">
        <v>73</v>
      </c>
      <c r="B19" s="7"/>
      <c r="C19" s="15">
        <v>1.1298999999999999</v>
      </c>
      <c r="D19" s="15">
        <v>-0.2629999999999999</v>
      </c>
      <c r="E19" s="15">
        <v>6.5200000000000008E-2</v>
      </c>
      <c r="F19" s="15">
        <v>0.93210000000000004</v>
      </c>
      <c r="G19" s="7"/>
      <c r="H19" s="15">
        <v>8.41</v>
      </c>
      <c r="I19" s="15">
        <v>3.8472</v>
      </c>
      <c r="J19" s="15">
        <v>13.84</v>
      </c>
      <c r="K19" s="18">
        <v>84.18</v>
      </c>
      <c r="L19" s="15">
        <v>5.8240999999999996</v>
      </c>
      <c r="M19" s="19">
        <v>4.5635992191282067E-2</v>
      </c>
      <c r="N19" s="7">
        <v>659</v>
      </c>
      <c r="P19" s="5">
        <v>9</v>
      </c>
      <c r="Q19" s="3">
        <f t="shared" si="0"/>
        <v>1.2242999999999999</v>
      </c>
    </row>
    <row r="20" spans="1:17" ht="15" x14ac:dyDescent="0.25">
      <c r="A20" s="7" t="s">
        <v>74</v>
      </c>
      <c r="B20" s="7"/>
      <c r="C20" s="15">
        <v>1.1678999999999999</v>
      </c>
      <c r="D20" s="15">
        <v>-0.40079999999999988</v>
      </c>
      <c r="E20" s="15">
        <v>5.6000000000000001E-2</v>
      </c>
      <c r="F20" s="15">
        <v>0.82310000000000005</v>
      </c>
      <c r="G20" s="7"/>
      <c r="H20" s="15">
        <v>9.31</v>
      </c>
      <c r="I20" s="15">
        <v>3.8769</v>
      </c>
      <c r="J20" s="15">
        <v>17.41</v>
      </c>
      <c r="K20" s="18">
        <v>82.11</v>
      </c>
      <c r="L20" s="15">
        <v>5.8837999999999999</v>
      </c>
      <c r="M20" s="19">
        <v>2.9811691172701365E-2</v>
      </c>
      <c r="N20" s="7">
        <v>441</v>
      </c>
      <c r="P20" s="5">
        <v>10</v>
      </c>
      <c r="Q20" s="3">
        <f t="shared" si="0"/>
        <v>1.2242999999999999</v>
      </c>
    </row>
    <row r="21" spans="1:17" ht="15" x14ac:dyDescent="0.25">
      <c r="A21" s="7" t="s">
        <v>75</v>
      </c>
      <c r="B21" s="7"/>
      <c r="C21" s="15">
        <v>1.2033</v>
      </c>
      <c r="D21" s="15">
        <v>-0.75369999999999993</v>
      </c>
      <c r="E21" s="15">
        <v>3.5700000000000003E-2</v>
      </c>
      <c r="F21" s="15">
        <v>0.48530000000000001</v>
      </c>
      <c r="G21" s="7"/>
      <c r="H21" s="15">
        <v>11.33</v>
      </c>
      <c r="I21" s="15">
        <v>3.7639999999999998</v>
      </c>
      <c r="J21" s="15">
        <v>20.88</v>
      </c>
      <c r="K21" s="18">
        <v>77.31</v>
      </c>
      <c r="L21" s="15">
        <v>5.8955000000000002</v>
      </c>
      <c r="M21" s="19">
        <v>2.4782184332949955E-2</v>
      </c>
      <c r="N21" s="7">
        <v>312</v>
      </c>
      <c r="P21" s="5" t="str">
        <f>"&gt;10"</f>
        <v>&gt;10</v>
      </c>
      <c r="Q21" s="3">
        <f t="shared" si="0"/>
        <v>1.2242999999999999</v>
      </c>
    </row>
    <row r="22" spans="1:17" ht="15" x14ac:dyDescent="0.25">
      <c r="A22" s="13" t="s">
        <v>8</v>
      </c>
      <c r="B22" s="7"/>
      <c r="C22" s="15">
        <v>1.0833999999999999</v>
      </c>
      <c r="D22" s="15">
        <v>0.10620000000000002</v>
      </c>
      <c r="E22" s="15">
        <v>3.4700000000000002E-2</v>
      </c>
      <c r="F22" s="15">
        <v>1.2242999999999999</v>
      </c>
      <c r="G22" s="7"/>
      <c r="H22" s="15">
        <v>4.7699999999999996</v>
      </c>
      <c r="I22" s="15">
        <v>3.9390999999999998</v>
      </c>
      <c r="J22" s="15">
        <v>6.64</v>
      </c>
      <c r="K22" s="18">
        <v>90.29</v>
      </c>
      <c r="L22" s="15">
        <v>6.0284000000000004</v>
      </c>
      <c r="M22" s="19">
        <v>1</v>
      </c>
      <c r="N22" s="7">
        <v>15906</v>
      </c>
    </row>
    <row r="26" spans="1:17" x14ac:dyDescent="0.2">
      <c r="I26"/>
      <c r="J26"/>
    </row>
  </sheetData>
  <mergeCells count="2">
    <mergeCell ref="A2:N2"/>
    <mergeCell ref="A3:N3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showGridLines="0" zoomScale="85" workbookViewId="0">
      <selection activeCell="S24" sqref="S24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99.75" customHeight="1" x14ac:dyDescent="0.2"/>
    <row r="2" spans="1:17" ht="21" x14ac:dyDescent="0.35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21" x14ac:dyDescent="0.35">
      <c r="A3" s="31" t="s">
        <v>85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75" x14ac:dyDescent="0.25">
      <c r="A4" s="2"/>
    </row>
    <row r="5" spans="1:17" ht="15" x14ac:dyDescent="0.25">
      <c r="A5" s="6" t="s">
        <v>94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7" ht="15" x14ac:dyDescent="0.25">
      <c r="A7" s="7"/>
      <c r="B7" s="7"/>
      <c r="C7" s="8" t="s">
        <v>12</v>
      </c>
      <c r="D7" s="9"/>
      <c r="E7" s="9"/>
      <c r="F7" s="9"/>
      <c r="G7" s="7"/>
      <c r="H7" s="8" t="s">
        <v>9</v>
      </c>
      <c r="I7" s="9"/>
      <c r="J7" s="9" t="s">
        <v>13</v>
      </c>
      <c r="K7" s="9"/>
      <c r="L7" s="9"/>
      <c r="M7" s="7"/>
      <c r="N7" s="7"/>
    </row>
    <row r="8" spans="1:17" ht="15" x14ac:dyDescent="0.25">
      <c r="A8" s="7"/>
      <c r="B8" s="7"/>
      <c r="C8" s="7"/>
      <c r="D8" s="7"/>
      <c r="E8" s="7"/>
      <c r="F8" s="7"/>
      <c r="G8" s="7"/>
      <c r="H8" s="12" t="s">
        <v>80</v>
      </c>
      <c r="I8" s="12"/>
      <c r="J8" s="12"/>
      <c r="K8" s="12"/>
      <c r="L8" s="12"/>
      <c r="M8" s="12" t="s">
        <v>1</v>
      </c>
      <c r="N8" s="12" t="s">
        <v>2</v>
      </c>
    </row>
    <row r="9" spans="1:17" ht="15.75" thickBot="1" x14ac:dyDescent="0.3">
      <c r="A9" s="13" t="s">
        <v>78</v>
      </c>
      <c r="B9" s="7"/>
      <c r="C9" s="14" t="s">
        <v>5</v>
      </c>
      <c r="D9" s="14" t="s">
        <v>6</v>
      </c>
      <c r="E9" s="14" t="s">
        <v>7</v>
      </c>
      <c r="F9" s="14" t="s">
        <v>8</v>
      </c>
      <c r="G9" s="7"/>
      <c r="H9" s="14" t="s">
        <v>3</v>
      </c>
      <c r="I9" s="14" t="s">
        <v>10</v>
      </c>
      <c r="J9" s="14" t="s">
        <v>11</v>
      </c>
      <c r="K9" s="14" t="s">
        <v>6</v>
      </c>
      <c r="L9" s="14" t="s">
        <v>4</v>
      </c>
      <c r="M9" s="14" t="s">
        <v>0</v>
      </c>
      <c r="N9" s="14" t="s">
        <v>47</v>
      </c>
    </row>
    <row r="10" spans="1:17" ht="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7" ht="15" x14ac:dyDescent="0.25">
      <c r="A11" s="12" t="s">
        <v>91</v>
      </c>
      <c r="B11" s="7"/>
      <c r="C11" s="15">
        <v>1.5510999999999999</v>
      </c>
      <c r="D11" s="15">
        <v>-0.38200000000000001</v>
      </c>
      <c r="E11" s="15">
        <v>-9.0000000000000011E-3</v>
      </c>
      <c r="F11" s="15">
        <v>1.1600999999999999</v>
      </c>
      <c r="G11" s="7"/>
      <c r="H11" s="15">
        <v>2.48</v>
      </c>
      <c r="I11" s="15">
        <v>6.2891000000000004</v>
      </c>
      <c r="J11" s="15">
        <v>4.59</v>
      </c>
      <c r="K11" s="18">
        <v>100.71</v>
      </c>
      <c r="L11" s="15">
        <v>6.1378000000000004</v>
      </c>
      <c r="M11" s="19">
        <v>1.6132302019991732E-2</v>
      </c>
      <c r="N11" s="7">
        <v>2413</v>
      </c>
      <c r="P11" s="5">
        <v>2</v>
      </c>
      <c r="Q11" s="3">
        <f t="shared" ref="Q11:Q24" si="0">$F$25</f>
        <v>1.2242999999999999</v>
      </c>
    </row>
    <row r="12" spans="1:17" ht="15" x14ac:dyDescent="0.25">
      <c r="A12" s="12" t="s">
        <v>92</v>
      </c>
      <c r="B12" s="7"/>
      <c r="C12" s="15">
        <v>1.5264</v>
      </c>
      <c r="D12" s="15">
        <v>-0.28559999999999997</v>
      </c>
      <c r="E12" s="15">
        <v>-7.000000000000001E-3</v>
      </c>
      <c r="F12" s="15">
        <v>1.2338</v>
      </c>
      <c r="G12" s="7"/>
      <c r="H12" s="15">
        <v>3.5</v>
      </c>
      <c r="I12" s="15">
        <v>6.2348999999999997</v>
      </c>
      <c r="J12" s="15">
        <v>6.81</v>
      </c>
      <c r="K12" s="18">
        <v>100.85</v>
      </c>
      <c r="L12" s="15">
        <v>6.0468999999999999</v>
      </c>
      <c r="M12" s="19">
        <v>5.5040789747427665E-3</v>
      </c>
      <c r="N12" s="7">
        <v>324</v>
      </c>
      <c r="P12" s="5">
        <v>4</v>
      </c>
      <c r="Q12" s="3">
        <f t="shared" si="0"/>
        <v>1.2242999999999999</v>
      </c>
    </row>
    <row r="13" spans="1:17" ht="15" x14ac:dyDescent="0.25">
      <c r="A13" s="12">
        <v>2011</v>
      </c>
      <c r="B13" s="7"/>
      <c r="C13" s="15">
        <v>1.2997000000000001</v>
      </c>
      <c r="D13" s="15">
        <v>-0.18770000000000014</v>
      </c>
      <c r="E13" s="15">
        <v>3.39E-2</v>
      </c>
      <c r="F13" s="15">
        <v>1.1458999999999999</v>
      </c>
      <c r="G13" s="7"/>
      <c r="H13" s="15">
        <v>2.68</v>
      </c>
      <c r="I13" s="15">
        <v>5.1093000000000002</v>
      </c>
      <c r="J13" s="15">
        <v>4.2699999999999996</v>
      </c>
      <c r="K13" s="18">
        <v>97.94</v>
      </c>
      <c r="L13" s="15">
        <v>6.2169999999999996</v>
      </c>
      <c r="M13" s="19">
        <v>1.1302220154226893E-2</v>
      </c>
      <c r="N13" s="7">
        <v>266</v>
      </c>
      <c r="P13" s="5">
        <v>6</v>
      </c>
      <c r="Q13" s="3">
        <f t="shared" si="0"/>
        <v>1.2242999999999999</v>
      </c>
    </row>
    <row r="14" spans="1:17" ht="15" x14ac:dyDescent="0.25">
      <c r="A14" s="12">
        <v>2012</v>
      </c>
      <c r="B14" s="7"/>
      <c r="C14" s="15">
        <v>1.135</v>
      </c>
      <c r="D14" s="15">
        <v>-7.6200000000000045E-2</v>
      </c>
      <c r="E14" s="15">
        <v>0.1089</v>
      </c>
      <c r="F14" s="15">
        <v>1.1677</v>
      </c>
      <c r="G14" s="7"/>
      <c r="H14" s="15">
        <v>3.41</v>
      </c>
      <c r="I14" s="15">
        <v>4.5414000000000003</v>
      </c>
      <c r="J14" s="15">
        <v>5.61</v>
      </c>
      <c r="K14" s="18">
        <v>95.2</v>
      </c>
      <c r="L14" s="15">
        <v>6.1230000000000002</v>
      </c>
      <c r="M14" s="19">
        <v>1.2854924671919916E-2</v>
      </c>
      <c r="N14" s="7">
        <v>330</v>
      </c>
      <c r="P14" s="5">
        <v>8</v>
      </c>
      <c r="Q14" s="3">
        <f t="shared" si="0"/>
        <v>1.2242999999999999</v>
      </c>
    </row>
    <row r="15" spans="1:17" ht="15" x14ac:dyDescent="0.25">
      <c r="A15" s="12">
        <v>2013</v>
      </c>
      <c r="B15" s="7"/>
      <c r="C15" s="15">
        <v>1.1264000000000001</v>
      </c>
      <c r="D15" s="15">
        <v>3.1699999999999992E-2</v>
      </c>
      <c r="E15" s="15">
        <v>3.6900000000000002E-2</v>
      </c>
      <c r="F15" s="15">
        <v>1.1950000000000001</v>
      </c>
      <c r="G15" s="7"/>
      <c r="H15" s="15">
        <v>2.39</v>
      </c>
      <c r="I15" s="15">
        <v>4.3540000000000001</v>
      </c>
      <c r="J15" s="15">
        <v>3.7</v>
      </c>
      <c r="K15" s="18">
        <v>96.53</v>
      </c>
      <c r="L15" s="15">
        <v>6.2491000000000003</v>
      </c>
      <c r="M15" s="19">
        <v>5.8568979894157921E-2</v>
      </c>
      <c r="N15" s="7">
        <v>1117</v>
      </c>
      <c r="P15" s="5">
        <v>10</v>
      </c>
      <c r="Q15" s="3">
        <f t="shared" si="0"/>
        <v>1.2242999999999999</v>
      </c>
    </row>
    <row r="16" spans="1:17" ht="15" x14ac:dyDescent="0.25">
      <c r="A16" s="12">
        <v>2014</v>
      </c>
      <c r="B16" s="7"/>
      <c r="C16" s="15">
        <v>1.1115999999999999</v>
      </c>
      <c r="D16" s="15">
        <v>-9.7899999999999945E-2</v>
      </c>
      <c r="E16" s="15">
        <v>4.0999999999999995E-2</v>
      </c>
      <c r="F16" s="15">
        <v>1.0547</v>
      </c>
      <c r="G16" s="7"/>
      <c r="H16" s="15">
        <v>2.96</v>
      </c>
      <c r="I16" s="15">
        <v>4.2150999999999996</v>
      </c>
      <c r="J16" s="15">
        <v>4.34</v>
      </c>
      <c r="K16" s="18">
        <v>94.77</v>
      </c>
      <c r="L16" s="15">
        <v>6.2594000000000003</v>
      </c>
      <c r="M16" s="19">
        <v>6.5490677034306291E-2</v>
      </c>
      <c r="N16" s="7">
        <v>1005</v>
      </c>
      <c r="P16" s="5">
        <v>12</v>
      </c>
      <c r="Q16" s="3">
        <f t="shared" si="0"/>
        <v>1.2242999999999999</v>
      </c>
    </row>
    <row r="17" spans="1:17" ht="15" x14ac:dyDescent="0.25">
      <c r="A17" s="12">
        <v>2015</v>
      </c>
      <c r="B17" s="7"/>
      <c r="C17" s="15">
        <v>1.0651999999999999</v>
      </c>
      <c r="D17" s="15">
        <v>0.2525</v>
      </c>
      <c r="E17" s="15">
        <v>5.2000000000000005E-2</v>
      </c>
      <c r="F17" s="15">
        <v>1.3696999999999999</v>
      </c>
      <c r="G17" s="7"/>
      <c r="H17" s="15">
        <v>3.53</v>
      </c>
      <c r="I17" s="15">
        <v>3.9590999999999998</v>
      </c>
      <c r="J17" s="15">
        <v>5.05</v>
      </c>
      <c r="K17" s="18">
        <v>93.06</v>
      </c>
      <c r="L17" s="15">
        <v>6.1039000000000003</v>
      </c>
      <c r="M17" s="19">
        <v>8.2485406293014152E-2</v>
      </c>
      <c r="N17" s="7">
        <v>1363</v>
      </c>
      <c r="P17" s="5">
        <v>14</v>
      </c>
      <c r="Q17" s="3">
        <f t="shared" si="0"/>
        <v>1.2242999999999999</v>
      </c>
    </row>
    <row r="18" spans="1:17" ht="15" x14ac:dyDescent="0.25">
      <c r="A18" s="12">
        <v>2016</v>
      </c>
      <c r="B18" s="7"/>
      <c r="C18" s="15">
        <v>1.0328999999999999</v>
      </c>
      <c r="D18" s="15">
        <v>0.22420000000000004</v>
      </c>
      <c r="E18" s="15">
        <v>5.1700000000000003E-2</v>
      </c>
      <c r="F18" s="15">
        <v>1.3088</v>
      </c>
      <c r="G18" s="7"/>
      <c r="H18" s="15">
        <v>3.66</v>
      </c>
      <c r="I18" s="15">
        <v>3.7923</v>
      </c>
      <c r="J18" s="15">
        <v>5.2</v>
      </c>
      <c r="K18" s="18">
        <v>92.16</v>
      </c>
      <c r="L18" s="15">
        <v>6.1271000000000004</v>
      </c>
      <c r="M18" s="19">
        <v>0.10076416919371396</v>
      </c>
      <c r="N18" s="7">
        <v>1344</v>
      </c>
      <c r="P18" s="5">
        <v>16</v>
      </c>
      <c r="Q18" s="3">
        <f t="shared" si="0"/>
        <v>1.2242999999999999</v>
      </c>
    </row>
    <row r="19" spans="1:17" ht="15" x14ac:dyDescent="0.25">
      <c r="A19" s="12">
        <v>2017</v>
      </c>
      <c r="B19" s="7"/>
      <c r="C19" s="15">
        <v>1.0815999999999999</v>
      </c>
      <c r="D19" s="15">
        <v>0.2009</v>
      </c>
      <c r="E19" s="15">
        <v>4.3000000000000003E-2</v>
      </c>
      <c r="F19" s="15">
        <v>1.3254999999999999</v>
      </c>
      <c r="G19" s="7"/>
      <c r="H19" s="15">
        <v>4.16</v>
      </c>
      <c r="I19" s="15">
        <v>3.9729000000000001</v>
      </c>
      <c r="J19" s="15">
        <v>5.66</v>
      </c>
      <c r="K19" s="18">
        <v>92</v>
      </c>
      <c r="L19" s="15">
        <v>6.0693999999999999</v>
      </c>
      <c r="M19" s="19">
        <v>9.5154792955676887E-2</v>
      </c>
      <c r="N19" s="7">
        <v>1335</v>
      </c>
      <c r="P19" s="5">
        <v>18</v>
      </c>
      <c r="Q19" s="3">
        <f t="shared" si="0"/>
        <v>1.2242999999999999</v>
      </c>
    </row>
    <row r="20" spans="1:17" ht="15" x14ac:dyDescent="0.25">
      <c r="A20" s="12">
        <v>2018</v>
      </c>
      <c r="B20" s="7"/>
      <c r="C20" s="15">
        <v>1.1797</v>
      </c>
      <c r="D20" s="15">
        <v>0.12319999999999995</v>
      </c>
      <c r="E20" s="15">
        <v>2.0399999999999998E-2</v>
      </c>
      <c r="F20" s="15">
        <v>1.3232999999999999</v>
      </c>
      <c r="G20" s="7"/>
      <c r="H20" s="15">
        <v>4.82</v>
      </c>
      <c r="I20" s="15">
        <v>4.3611000000000004</v>
      </c>
      <c r="J20" s="15">
        <v>6.78</v>
      </c>
      <c r="K20" s="18">
        <v>92.83</v>
      </c>
      <c r="L20" s="15">
        <v>5.9782000000000002</v>
      </c>
      <c r="M20" s="19">
        <v>0.13060440740109688</v>
      </c>
      <c r="N20" s="7">
        <v>1508</v>
      </c>
      <c r="P20" s="5">
        <v>20</v>
      </c>
      <c r="Q20" s="3">
        <f t="shared" si="0"/>
        <v>1.2242999999999999</v>
      </c>
    </row>
    <row r="21" spans="1:17" ht="15" x14ac:dyDescent="0.25">
      <c r="A21" s="12">
        <v>2019</v>
      </c>
      <c r="B21" s="7"/>
      <c r="C21" s="15">
        <v>1.0716000000000001</v>
      </c>
      <c r="D21" s="15">
        <v>0.11999999999999998</v>
      </c>
      <c r="E21" s="15">
        <v>2.9399999999999999E-2</v>
      </c>
      <c r="F21" s="15">
        <v>1.2210000000000001</v>
      </c>
      <c r="G21" s="7"/>
      <c r="H21" s="15">
        <v>5.52</v>
      </c>
      <c r="I21" s="15">
        <v>3.7875000000000001</v>
      </c>
      <c r="J21" s="15">
        <v>7.67</v>
      </c>
      <c r="K21" s="18">
        <v>88.67</v>
      </c>
      <c r="L21" s="15">
        <v>5.9630999999999998</v>
      </c>
      <c r="M21" s="19">
        <v>0.11630620598375259</v>
      </c>
      <c r="N21" s="7">
        <v>1423</v>
      </c>
      <c r="P21" s="5" t="str">
        <f>"&gt;20"</f>
        <v>&gt;20</v>
      </c>
      <c r="Q21" s="3">
        <f t="shared" si="0"/>
        <v>1.2242999999999999</v>
      </c>
    </row>
    <row r="22" spans="1:17" ht="15" x14ac:dyDescent="0.25">
      <c r="A22" s="12">
        <v>2020</v>
      </c>
      <c r="B22" s="7"/>
      <c r="C22" s="15">
        <v>0.9274</v>
      </c>
      <c r="D22" s="15">
        <v>0.19510000000000011</v>
      </c>
      <c r="E22" s="15">
        <v>3.9800000000000002E-2</v>
      </c>
      <c r="F22" s="15">
        <v>1.1623000000000001</v>
      </c>
      <c r="G22" s="7"/>
      <c r="H22" s="15">
        <v>5.97</v>
      </c>
      <c r="I22" s="15">
        <v>3.1225999999999998</v>
      </c>
      <c r="J22" s="15">
        <v>8.16</v>
      </c>
      <c r="K22" s="18">
        <v>84.49</v>
      </c>
      <c r="L22" s="15">
        <v>5.8956</v>
      </c>
      <c r="M22" s="19">
        <v>8.1961416093822029E-2</v>
      </c>
      <c r="N22" s="7">
        <v>1124</v>
      </c>
      <c r="P22" s="5"/>
      <c r="Q22" s="3">
        <f t="shared" si="0"/>
        <v>1.2242999999999999</v>
      </c>
    </row>
    <row r="23" spans="1:17" ht="15" x14ac:dyDescent="0.25">
      <c r="A23" s="12">
        <v>2021</v>
      </c>
      <c r="B23" s="7"/>
      <c r="C23" s="15">
        <v>0.91979999999999995</v>
      </c>
      <c r="D23" s="15">
        <v>0.18630000000000013</v>
      </c>
      <c r="E23" s="15">
        <v>2.81E-2</v>
      </c>
      <c r="F23" s="15">
        <v>1.1342000000000001</v>
      </c>
      <c r="G23" s="7"/>
      <c r="H23" s="15">
        <v>6.58</v>
      </c>
      <c r="I23" s="15">
        <v>3.0308999999999999</v>
      </c>
      <c r="J23" s="15">
        <v>8.6199999999999992</v>
      </c>
      <c r="K23" s="18">
        <v>82.85</v>
      </c>
      <c r="L23" s="15">
        <v>5.8651</v>
      </c>
      <c r="M23" s="19">
        <v>0.13022404452944178</v>
      </c>
      <c r="N23" s="7">
        <v>1511</v>
      </c>
      <c r="P23" s="5"/>
      <c r="Q23" s="3">
        <f t="shared" si="0"/>
        <v>1.2242999999999999</v>
      </c>
    </row>
    <row r="24" spans="1:17" ht="15" x14ac:dyDescent="0.25">
      <c r="A24" s="12">
        <v>2022</v>
      </c>
      <c r="B24" s="7"/>
      <c r="C24" s="15">
        <v>1.2105999999999999</v>
      </c>
      <c r="D24" s="15">
        <v>-0.17179999999999987</v>
      </c>
      <c r="E24" s="15">
        <v>1.5300000000000001E-2</v>
      </c>
      <c r="F24" s="15">
        <v>1.0541</v>
      </c>
      <c r="G24" s="7"/>
      <c r="H24" s="15">
        <v>6.77</v>
      </c>
      <c r="I24" s="15">
        <v>4.4109999999999996</v>
      </c>
      <c r="J24" s="15">
        <v>9.27</v>
      </c>
      <c r="K24" s="18">
        <v>89.26</v>
      </c>
      <c r="L24" s="15">
        <v>5.952</v>
      </c>
      <c r="M24" s="19">
        <v>9.2646374800136155E-2</v>
      </c>
      <c r="N24" s="7">
        <v>843</v>
      </c>
      <c r="P24" s="5"/>
      <c r="Q24" s="3">
        <f t="shared" si="0"/>
        <v>1.2242999999999999</v>
      </c>
    </row>
    <row r="25" spans="1:17" ht="15" x14ac:dyDescent="0.25">
      <c r="A25" s="13" t="s">
        <v>8</v>
      </c>
      <c r="B25" s="7"/>
      <c r="C25" s="15">
        <v>1.0833999999999999</v>
      </c>
      <c r="D25" s="15">
        <v>0.10620000000000002</v>
      </c>
      <c r="E25" s="15">
        <v>3.4700000000000002E-2</v>
      </c>
      <c r="F25" s="15">
        <v>1.2242999999999999</v>
      </c>
      <c r="G25" s="7"/>
      <c r="H25" s="15">
        <v>4.7699999999999996</v>
      </c>
      <c r="I25" s="15">
        <v>3.9390999999999998</v>
      </c>
      <c r="J25" s="15">
        <v>6.64</v>
      </c>
      <c r="K25" s="18">
        <v>90.29</v>
      </c>
      <c r="L25" s="15">
        <v>6.0284000000000004</v>
      </c>
      <c r="M25" s="19">
        <v>1</v>
      </c>
      <c r="N25" s="7">
        <v>15906</v>
      </c>
    </row>
    <row r="35" spans="1:1" x14ac:dyDescent="0.2">
      <c r="A35" s="1" t="s">
        <v>25</v>
      </c>
    </row>
  </sheetData>
  <mergeCells count="2">
    <mergeCell ref="A2:N2"/>
    <mergeCell ref="A3:N3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6" ma:contentTypeDescription="Create a new document." ma:contentTypeScope="" ma:versionID="06f3c6b6e6b17b86de24c6bcabcac6aa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d85b9b6f4c95f3a40f4e0ca451ec5a86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1DDD5B-804D-4982-A16A-453EA1ACB4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EE02B-E8F0-431B-8937-DAE4310D9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Julia Grant</cp:lastModifiedBy>
  <cp:lastPrinted>2014-04-29T14:27:02Z</cp:lastPrinted>
  <dcterms:created xsi:type="dcterms:W3CDTF">1999-12-17T17:19:59Z</dcterms:created>
  <dcterms:modified xsi:type="dcterms:W3CDTF">2023-01-30T18:00:58Z</dcterms:modified>
</cp:coreProperties>
</file>