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0.xml" ContentType="application/vnd.openxmlformats-officedocument.drawingml.chartshapes+xml"/>
  <Override PartName="/xl/drawings/drawing17.xml" ContentType="application/vnd.openxmlformats-officedocument.drawingml.chartshapes+xml"/>
  <Override PartName="/xl/drawings/drawing15.xml" ContentType="application/vnd.openxmlformats-officedocument.drawingml.chartshapes+xml"/>
  <Override PartName="/xl/drawings/drawing11.xml" ContentType="application/vnd.openxmlformats-officedocument.drawingml.chartshapes+xml"/>
  <Override PartName="/xl/drawings/drawing6.xml" ContentType="application/vnd.openxmlformats-officedocument.drawingml.chartshapes+xml"/>
  <Override PartName="/xl/drawings/drawing21.xml" ContentType="application/vnd.openxmlformats-officedocument.drawingml.chartshapes+xml"/>
  <Override PartName="/xl/drawings/drawing14.xml" ContentType="application/vnd.openxmlformats-officedocument.drawingml.chartshapes+xml"/>
  <Override PartName="/xl/drawings/drawing12.xml" ContentType="application/vnd.openxmlformats-officedocument.drawingml.chartshapes+xml"/>
  <Override PartName="/xl/drawings/drawing5.xml" ContentType="application/vnd.openxmlformats-officedocument.drawingml.chartshapes+xml"/>
  <Override PartName="/xl/drawings/drawing8.xml" ContentType="application/vnd.openxmlformats-officedocument.drawingml.chartshapes+xml"/>
  <Override PartName="/xl/drawings/drawing18.xml" ContentType="application/vnd.openxmlformats-officedocument.drawingml.chartshapes+xml"/>
  <Override PartName="/xl/drawings/drawing2.xml" ContentType="application/vnd.openxmlformats-officedocument.drawingml.chartshapes+xml"/>
  <Override PartName="/xl/drawings/drawing9.xml" ContentType="application/vnd.openxmlformats-officedocument.drawingml.chartshapes+xml"/>
  <Override PartName="/xl/drawings/drawing3.xml" ContentType="application/vnd.openxmlformats-officedocument.drawingml.chartshap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sharedStrings.xml" ContentType="application/vnd.openxmlformats-officedocument.spreadsheetml.sharedStrings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6016789bf18d2ec2/Giliberto-Levy Index/CMPI NEW (G-L 1)/Quarterly Results/Monitor Exhibits/"/>
    </mc:Choice>
  </mc:AlternateContent>
  <xr:revisionPtr revIDLastSave="7" documentId="8_{D41F1A79-BCFA-4001-A840-7E4EF60A7C9D}" xr6:coauthVersionLast="47" xr6:coauthVersionMax="47" xr10:uidLastSave="{C6206D1F-013C-4D8B-90A2-DA2F9455D3D7}"/>
  <bookViews>
    <workbookView xWindow="-120" yWindow="-120" windowWidth="29040" windowHeight="15840" xr2:uid="{00000000-000D-0000-FFFF-FFFF00000000}"/>
  </bookViews>
  <sheets>
    <sheet name="RSector (2)" sheetId="14" r:id="rId1"/>
    <sheet name="RSector" sheetId="1" r:id="rId2"/>
    <sheet name="RLTV (2)" sheetId="20" r:id="rId3"/>
    <sheet name="RCoup" sheetId="7" r:id="rId4"/>
    <sheet name="RTerm" sheetId="13" r:id="rId5"/>
    <sheet name="RDur" sheetId="5" r:id="rId6"/>
    <sheet name="RVinYr" sheetId="1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4" i="18" l="1"/>
  <c r="Q23" i="18"/>
  <c r="Q22" i="18"/>
  <c r="Q21" i="18"/>
  <c r="Q20" i="18"/>
  <c r="Q19" i="18"/>
  <c r="Q18" i="18"/>
  <c r="Q17" i="18"/>
  <c r="Q16" i="18"/>
  <c r="Q15" i="18"/>
  <c r="Q14" i="18"/>
  <c r="Q13" i="18"/>
  <c r="Q12" i="18"/>
  <c r="Q11" i="18"/>
  <c r="Q10" i="18"/>
  <c r="P12" i="20" l="1"/>
  <c r="A20" i="20"/>
  <c r="A19" i="20"/>
  <c r="A18" i="20"/>
  <c r="P13" i="7"/>
  <c r="P17" i="7"/>
  <c r="P10" i="1"/>
  <c r="P11" i="1" s="1"/>
  <c r="P12" i="1" s="1"/>
  <c r="P13" i="1" s="1"/>
  <c r="P14" i="1" s="1"/>
  <c r="P15" i="1" s="1"/>
  <c r="P16" i="1" s="1"/>
  <c r="P10" i="7"/>
  <c r="P11" i="7"/>
  <c r="P12" i="7"/>
  <c r="P14" i="7"/>
  <c r="P15" i="7"/>
  <c r="P16" i="7"/>
  <c r="P18" i="7"/>
  <c r="P19" i="7" s="1"/>
  <c r="Q15" i="7"/>
  <c r="P20" i="5"/>
  <c r="Q19" i="5"/>
  <c r="Q14" i="5"/>
  <c r="P10" i="14"/>
  <c r="Q10" i="14"/>
  <c r="P11" i="14"/>
  <c r="Q11" i="14"/>
  <c r="P12" i="14"/>
  <c r="Q12" i="14"/>
  <c r="P13" i="14"/>
  <c r="Q13" i="14"/>
  <c r="P14" i="14"/>
  <c r="Q14" i="14"/>
  <c r="P20" i="13"/>
  <c r="Q16" i="13"/>
  <c r="Q10" i="13"/>
  <c r="P20" i="18"/>
  <c r="Q11" i="5"/>
  <c r="Q17" i="5"/>
  <c r="Q12" i="5"/>
  <c r="Q20" i="13"/>
  <c r="Q18" i="7"/>
  <c r="Q12" i="13"/>
  <c r="Q17" i="13"/>
  <c r="Q19" i="7"/>
  <c r="Q11" i="13"/>
  <c r="Q13" i="13"/>
  <c r="Q15" i="13"/>
  <c r="P10" i="20"/>
  <c r="P11" i="20"/>
  <c r="Q17" i="7"/>
  <c r="Q13" i="7"/>
  <c r="Q12" i="7"/>
  <c r="Q10" i="7"/>
  <c r="Q11" i="7"/>
  <c r="Q14" i="7"/>
  <c r="Q20" i="5"/>
  <c r="Q19" i="13"/>
  <c r="Q18" i="13"/>
  <c r="Q14" i="13"/>
  <c r="Q16" i="7"/>
  <c r="Q13" i="5"/>
  <c r="Q15" i="5"/>
  <c r="Q18" i="5"/>
  <c r="Q10" i="5"/>
  <c r="Q16" i="5"/>
</calcChain>
</file>

<file path=xl/sharedStrings.xml><?xml version="1.0" encoding="utf-8"?>
<sst xmlns="http://schemas.openxmlformats.org/spreadsheetml/2006/main" count="223" uniqueCount="95">
  <si>
    <t>Portfolio</t>
  </si>
  <si>
    <t>Pct. of</t>
  </si>
  <si>
    <t>Num. of</t>
  </si>
  <si>
    <t>Duration</t>
  </si>
  <si>
    <t>Yield</t>
  </si>
  <si>
    <t>Income</t>
  </si>
  <si>
    <t>Price</t>
  </si>
  <si>
    <t>Other</t>
  </si>
  <si>
    <t>Total</t>
  </si>
  <si>
    <t>Statistics</t>
  </si>
  <si>
    <t>Coupon</t>
  </si>
  <si>
    <t>Maturity</t>
  </si>
  <si>
    <t>Returns</t>
  </si>
  <si>
    <t>Averages</t>
  </si>
  <si>
    <t>Office</t>
  </si>
  <si>
    <t>Apartment</t>
  </si>
  <si>
    <t>Industrial</t>
  </si>
  <si>
    <t>Retail</t>
  </si>
  <si>
    <t>Duration Cell</t>
  </si>
  <si>
    <t>Coupon Rate</t>
  </si>
  <si>
    <t>Sector</t>
  </si>
  <si>
    <t>Investment-grade</t>
  </si>
  <si>
    <t>High-yield</t>
  </si>
  <si>
    <t>Credit Quality</t>
  </si>
  <si>
    <t>Maturity Cell</t>
  </si>
  <si>
    <t>`</t>
  </si>
  <si>
    <t>Returns (%)</t>
  </si>
  <si>
    <t>Last 3 months</t>
  </si>
  <si>
    <t>YTD</t>
  </si>
  <si>
    <t>Last 12</t>
  </si>
  <si>
    <t>Index</t>
  </si>
  <si>
    <t>Months</t>
  </si>
  <si>
    <t>Last 3</t>
  </si>
  <si>
    <t>bp basis points</t>
  </si>
  <si>
    <t>Level</t>
  </si>
  <si>
    <t>Aggregate</t>
  </si>
  <si>
    <t>Minimum</t>
  </si>
  <si>
    <t>Maximum</t>
  </si>
  <si>
    <t>NA</t>
  </si>
  <si>
    <t>Credit quality definition</t>
  </si>
  <si>
    <t>Crossover</t>
  </si>
  <si>
    <t>Other Sectors</t>
  </si>
  <si>
    <t>Aggregate excludes Other Sectors (hotel/motel, mixed-use and miscellaneous)</t>
  </si>
  <si>
    <t>N/A</t>
  </si>
  <si>
    <t>Other Return is paydown return and compounding</t>
  </si>
  <si>
    <t>Book LTV</t>
  </si>
  <si>
    <t>Using Book Value</t>
  </si>
  <si>
    <t>Cohorts</t>
  </si>
  <si>
    <t>4.0% to 4.5%</t>
  </si>
  <si>
    <t>4.5% to 5.0%</t>
  </si>
  <si>
    <t>5.0% to 5.5%</t>
  </si>
  <si>
    <t>5.5% to 6.0%</t>
  </si>
  <si>
    <t>6.0% to 6.5%</t>
  </si>
  <si>
    <t>6.5% to 7.0%</t>
  </si>
  <si>
    <t>0 to 2 years</t>
  </si>
  <si>
    <t>2 to 4 years</t>
  </si>
  <si>
    <t>4 to 6 years</t>
  </si>
  <si>
    <t>6 to 8 years</t>
  </si>
  <si>
    <t>8 to 10 years</t>
  </si>
  <si>
    <t>10 to 12 years</t>
  </si>
  <si>
    <t>12 to 14 years</t>
  </si>
  <si>
    <t>14 to 16 years</t>
  </si>
  <si>
    <t>16 to 18 years</t>
  </si>
  <si>
    <t>18 to 20 years</t>
  </si>
  <si>
    <t>20 years or more</t>
  </si>
  <si>
    <t>0 to 1 year</t>
  </si>
  <si>
    <t>1 to 2 years</t>
  </si>
  <si>
    <t>2 to 3 years</t>
  </si>
  <si>
    <t>3 to 4 years</t>
  </si>
  <si>
    <t>4 to 5 years</t>
  </si>
  <si>
    <t>5 to 6 years</t>
  </si>
  <si>
    <t>6 to 7 years</t>
  </si>
  <si>
    <t>7 to 8 years</t>
  </si>
  <si>
    <t>8 to 9 years</t>
  </si>
  <si>
    <t>9 to 10 years</t>
  </si>
  <si>
    <t>10 years or more</t>
  </si>
  <si>
    <t>Index bases: Aggregate Dec. 1971 = 100; Total and major sectors Dec. 1977 = 100</t>
  </si>
  <si>
    <t>Others</t>
  </si>
  <si>
    <t>Vintage Year</t>
  </si>
  <si>
    <t>3.5% to 4.0%</t>
  </si>
  <si>
    <t>Mod.</t>
  </si>
  <si>
    <t>Performance by Property Sector</t>
  </si>
  <si>
    <t>Performance by Coupon Rate</t>
  </si>
  <si>
    <t>Performance by Remaining Term to Maturity</t>
  </si>
  <si>
    <t>Performance by Duration</t>
  </si>
  <si>
    <t>Performance by Vintage Year</t>
  </si>
  <si>
    <t>Performance by Book LTV Classification</t>
  </si>
  <si>
    <t>Giliberto-Levy Commercial Mortgage Index (G-L 1)</t>
  </si>
  <si>
    <t>0.0% to 3.0%</t>
  </si>
  <si>
    <t>3.0% to 3.5%</t>
  </si>
  <si>
    <t>7.0% and above</t>
  </si>
  <si>
    <t>Before 2007</t>
  </si>
  <si>
    <t>2007 to 2010</t>
  </si>
  <si>
    <t>Credit Effects (book value; bp)</t>
  </si>
  <si>
    <t>For the quarter ended September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</si>
</sst>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8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color theme="0"/>
      <name val="Times New Roman"/>
      <family val="1"/>
    </font>
    <font>
      <b/>
      <sz val="16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2" fontId="4" fillId="0" borderId="0" xfId="0" applyNumberFormat="1" applyFont="1"/>
    <xf numFmtId="1" fontId="4" fillId="0" borderId="0" xfId="0" applyNumberFormat="1" applyFont="1"/>
    <xf numFmtId="0" fontId="4" fillId="0" borderId="0" xfId="0" applyFont="1"/>
    <xf numFmtId="14" fontId="6" fillId="0" borderId="0" xfId="0" applyNumberFormat="1" applyFont="1"/>
    <xf numFmtId="0" fontId="6" fillId="0" borderId="0" xfId="0" applyFont="1"/>
    <xf numFmtId="0" fontId="7" fillId="0" borderId="1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2" xfId="0" applyFont="1" applyBorder="1" applyAlignment="1">
      <alignment horizontal="center"/>
    </xf>
    <xf numFmtId="2" fontId="6" fillId="0" borderId="0" xfId="0" applyNumberFormat="1" applyFont="1"/>
    <xf numFmtId="1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center"/>
    </xf>
    <xf numFmtId="164" fontId="6" fillId="0" borderId="0" xfId="0" applyNumberFormat="1" applyFont="1"/>
    <xf numFmtId="165" fontId="6" fillId="0" borderId="0" xfId="1" applyNumberFormat="1" applyFont="1"/>
    <xf numFmtId="165" fontId="6" fillId="0" borderId="0" xfId="0" applyNumberFormat="1" applyFont="1"/>
    <xf numFmtId="1" fontId="6" fillId="0" borderId="0" xfId="0" applyNumberFormat="1" applyFont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165" fontId="6" fillId="0" borderId="0" xfId="1" applyNumberFormat="1" applyFont="1" applyBorder="1"/>
    <xf numFmtId="165" fontId="6" fillId="0" borderId="7" xfId="1" applyNumberFormat="1" applyFont="1" applyBorder="1"/>
    <xf numFmtId="0" fontId="6" fillId="0" borderId="8" xfId="0" applyFont="1" applyBorder="1"/>
    <xf numFmtId="165" fontId="6" fillId="0" borderId="1" xfId="1" applyNumberFormat="1" applyFont="1" applyBorder="1"/>
    <xf numFmtId="165" fontId="6" fillId="0" borderId="9" xfId="1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0370374121229067E-2"/>
          <c:y val="0.1602791546758153"/>
          <c:w val="0.98074109546480592"/>
          <c:h val="0.6550539365011581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2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 algn="ctr" rtl="1"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481935130751111E-2"/>
                      <c:h val="0.171764629227665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5655-4508-A626-452DE33B024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'RSector (2)'!$A$10:$A$14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 Sectors</c:v>
                </c:pt>
              </c:strCache>
            </c:strRef>
          </c:cat>
          <c:val>
            <c:numRef>
              <c:f>'RSector (2)'!$H$10:$H$14</c:f>
              <c:numCache>
                <c:formatCode>0.00</c:formatCode>
                <c:ptCount val="5"/>
                <c:pt idx="0">
                  <c:v>1.8216824875604498</c:v>
                </c:pt>
                <c:pt idx="1">
                  <c:v>1.9923086429872283</c:v>
                </c:pt>
                <c:pt idx="2">
                  <c:v>3.2624457609241597</c:v>
                </c:pt>
                <c:pt idx="3">
                  <c:v>2.2729158905381297</c:v>
                </c:pt>
                <c:pt idx="4">
                  <c:v>2.5343526037560293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7-4287-AEF5-25B277263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130840"/>
        <c:axId val="387130448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'RSector (2)'!$P$10:$P$14</c:f>
              <c:numCache>
                <c:formatCode>0.00</c:formatCode>
                <c:ptCount val="5"/>
                <c:pt idx="0">
                  <c:v>2.2218292040128595</c:v>
                </c:pt>
                <c:pt idx="1">
                  <c:v>2.2218292040128595</c:v>
                </c:pt>
                <c:pt idx="2">
                  <c:v>2.2218292040128595</c:v>
                </c:pt>
                <c:pt idx="3">
                  <c:v>2.2218292040128595</c:v>
                </c:pt>
                <c:pt idx="4">
                  <c:v>2.2218292040128595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B7-4287-AEF5-25B277263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127312"/>
        <c:axId val="387127704"/>
      </c:lineChart>
      <c:catAx>
        <c:axId val="387130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130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713044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7130840"/>
        <c:crosses val="autoZero"/>
        <c:crossBetween val="between"/>
      </c:valAx>
      <c:catAx>
        <c:axId val="387127312"/>
        <c:scaling>
          <c:orientation val="minMax"/>
        </c:scaling>
        <c:delete val="1"/>
        <c:axPos val="b"/>
        <c:majorTickMark val="out"/>
        <c:minorTickMark val="none"/>
        <c:tickLblPos val="nextTo"/>
        <c:crossAx val="387127704"/>
        <c:crosses val="autoZero"/>
        <c:auto val="0"/>
        <c:lblAlgn val="ctr"/>
        <c:lblOffset val="100"/>
        <c:noMultiLvlLbl val="0"/>
      </c:catAx>
      <c:valAx>
        <c:axId val="38712770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7127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195147886158773E-2"/>
          <c:y val="0.16491242197130446"/>
          <c:w val="0.97735399487643859"/>
          <c:h val="0.6491233630785388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'RSector (2)'!$A$10:$A$14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 Sectors</c:v>
                </c:pt>
              </c:strCache>
            </c:strRef>
          </c:cat>
          <c:val>
            <c:numRef>
              <c:f>'RSector (2)'!$N$10:$N$14</c:f>
              <c:numCache>
                <c:formatCode>0</c:formatCode>
                <c:ptCount val="5"/>
                <c:pt idx="0">
                  <c:v>10.079999999999998</c:v>
                </c:pt>
                <c:pt idx="1">
                  <c:v>4.57</c:v>
                </c:pt>
                <c:pt idx="2">
                  <c:v>9.41</c:v>
                </c:pt>
                <c:pt idx="3">
                  <c:v>1.53</c:v>
                </c:pt>
                <c:pt idx="4">
                  <c:v>6.1693861344045473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D4-4F92-B647-BB0C7E308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128488"/>
        <c:axId val="38712888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'RSector (2)'!$Q$10:$Q$14</c:f>
              <c:numCache>
                <c:formatCode>0</c:formatCode>
                <c:ptCount val="5"/>
                <c:pt idx="0">
                  <c:v>5.6400000000000006</c:v>
                </c:pt>
                <c:pt idx="1">
                  <c:v>5.6400000000000006</c:v>
                </c:pt>
                <c:pt idx="2">
                  <c:v>5.6400000000000006</c:v>
                </c:pt>
                <c:pt idx="3">
                  <c:v>5.6400000000000006</c:v>
                </c:pt>
                <c:pt idx="4">
                  <c:v>5.6400000000000006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D4-4F92-B647-BB0C7E308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129272"/>
        <c:axId val="387129664"/>
      </c:lineChart>
      <c:catAx>
        <c:axId val="387128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128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7128880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387128488"/>
        <c:crosses val="autoZero"/>
        <c:crossBetween val="between"/>
      </c:valAx>
      <c:catAx>
        <c:axId val="387129272"/>
        <c:scaling>
          <c:orientation val="minMax"/>
        </c:scaling>
        <c:delete val="1"/>
        <c:axPos val="b"/>
        <c:majorTickMark val="out"/>
        <c:minorTickMark val="none"/>
        <c:tickLblPos val="nextTo"/>
        <c:crossAx val="387129664"/>
        <c:crosses val="autoZero"/>
        <c:auto val="0"/>
        <c:lblAlgn val="ctr"/>
        <c:lblOffset val="100"/>
        <c:noMultiLvlLbl val="0"/>
      </c:catAx>
      <c:valAx>
        <c:axId val="387129664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387129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00032697490665E-2"/>
          <c:y val="0.20000017132690115"/>
          <c:w val="0.97678826936105634"/>
          <c:h val="0.621053163594061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RSector!$A$10:$A$14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Others</c:v>
                </c:pt>
              </c:strCache>
            </c:strRef>
          </c:cat>
          <c:val>
            <c:numRef>
              <c:f>RSector!$M$10:$M$14</c:f>
              <c:numCache>
                <c:formatCode>0.0%</c:formatCode>
                <c:ptCount val="5"/>
                <c:pt idx="0">
                  <c:v>0.1442821483806693</c:v>
                </c:pt>
                <c:pt idx="1">
                  <c:v>0.45729781999469343</c:v>
                </c:pt>
                <c:pt idx="2">
                  <c:v>0.13371161644378635</c:v>
                </c:pt>
                <c:pt idx="3">
                  <c:v>0.19679032926804046</c:v>
                </c:pt>
                <c:pt idx="4">
                  <c:v>6.7918085912810469E-2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63-44A4-B239-5C81268B0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031944"/>
        <c:axId val="282028808"/>
      </c:barChart>
      <c:catAx>
        <c:axId val="282031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2028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2028808"/>
        <c:scaling>
          <c:orientation val="minMax"/>
          <c:max val="0.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282031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645250147055745E-2"/>
          <c:y val="0.17614515673666528"/>
          <c:w val="0.97466072478969612"/>
          <c:h val="0.6203471032957910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RSector!$A$10:$A$14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Others</c:v>
                </c:pt>
              </c:strCache>
            </c:strRef>
          </c:cat>
          <c:val>
            <c:numRef>
              <c:f>RSector!$F$10:$F$14</c:f>
              <c:numCache>
                <c:formatCode>0.00</c:formatCode>
                <c:ptCount val="5"/>
                <c:pt idx="0">
                  <c:v>-1.2952999999999999</c:v>
                </c:pt>
                <c:pt idx="1">
                  <c:v>-1.6544000000000001</c:v>
                </c:pt>
                <c:pt idx="2">
                  <c:v>-0.52110000000000001</c:v>
                </c:pt>
                <c:pt idx="3">
                  <c:v>-1.2064999999999999</c:v>
                </c:pt>
                <c:pt idx="4">
                  <c:v>-1.5657031173705878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F-4DDF-BCBB-1391FD0D6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029984"/>
        <c:axId val="28202920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RSector!$P$10:$P$14</c:f>
              <c:numCache>
                <c:formatCode>0.00</c:formatCode>
                <c:ptCount val="5"/>
                <c:pt idx="0">
                  <c:v>-1.3588</c:v>
                </c:pt>
                <c:pt idx="1">
                  <c:v>-1.3588</c:v>
                </c:pt>
                <c:pt idx="2">
                  <c:v>-1.3588</c:v>
                </c:pt>
                <c:pt idx="3">
                  <c:v>-1.3588</c:v>
                </c:pt>
                <c:pt idx="4">
                  <c:v>-1.3588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3F-4DDF-BCBB-1391FD0D6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029592"/>
        <c:axId val="282030376"/>
      </c:lineChart>
      <c:catAx>
        <c:axId val="28202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2029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202920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282029984"/>
        <c:crosses val="autoZero"/>
        <c:crossBetween val="between"/>
      </c:valAx>
      <c:catAx>
        <c:axId val="282029592"/>
        <c:scaling>
          <c:orientation val="minMax"/>
        </c:scaling>
        <c:delete val="1"/>
        <c:axPos val="b"/>
        <c:majorTickMark val="out"/>
        <c:minorTickMark val="none"/>
        <c:tickLblPos val="nextTo"/>
        <c:crossAx val="282030376"/>
        <c:crosses val="autoZero"/>
        <c:auto val="0"/>
        <c:lblAlgn val="ctr"/>
        <c:lblOffset val="100"/>
        <c:noMultiLvlLbl val="0"/>
      </c:catAx>
      <c:valAx>
        <c:axId val="28203037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282029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22388705042979E-2"/>
          <c:y val="0.21328707742685585"/>
          <c:w val="0.97674631899335229"/>
          <c:h val="0.583917080824343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'RLTV (2)'!$A$10:$A$12</c:f>
              <c:strCache>
                <c:ptCount val="3"/>
                <c:pt idx="0">
                  <c:v>Investment-grade</c:v>
                </c:pt>
                <c:pt idx="1">
                  <c:v>Crossover</c:v>
                </c:pt>
                <c:pt idx="2">
                  <c:v>High-yield</c:v>
                </c:pt>
              </c:strCache>
            </c:strRef>
          </c:cat>
          <c:val>
            <c:numRef>
              <c:f>'RLTV (2)'!$M$10:$M$12</c:f>
              <c:numCache>
                <c:formatCode>0.0%</c:formatCode>
                <c:ptCount val="3"/>
                <c:pt idx="0">
                  <c:v>0.92965362470541046</c:v>
                </c:pt>
                <c:pt idx="1">
                  <c:v>6.7814628823979109E-2</c:v>
                </c:pt>
                <c:pt idx="2">
                  <c:v>2.5317464706102748E-3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11-46D4-AB56-2E259EDB4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061288"/>
        <c:axId val="515061680"/>
      </c:barChart>
      <c:catAx>
        <c:axId val="515061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061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5061680"/>
        <c:scaling>
          <c:orientation val="minMax"/>
          <c:max val="1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515061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43572890774019E-2"/>
          <c:y val="0.15972276381688036"/>
          <c:w val="0.97505004073314516"/>
          <c:h val="0.6562522252476170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928086706132081E-2"/>
                      <c:h val="0.1091181238504133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3DAF-40AE-87C4-9C2F7C1BB95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928086706132081E-2"/>
                      <c:h val="9.75692116306336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DAF-40AE-87C4-9C2F7C1BB9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'RLTV (2)'!$A$10:$A$12</c:f>
              <c:strCache>
                <c:ptCount val="3"/>
                <c:pt idx="0">
                  <c:v>Investment-grade</c:v>
                </c:pt>
                <c:pt idx="1">
                  <c:v>Crossover</c:v>
                </c:pt>
                <c:pt idx="2">
                  <c:v>High-yield</c:v>
                </c:pt>
              </c:strCache>
            </c:strRef>
          </c:cat>
          <c:val>
            <c:numRef>
              <c:f>'RLTV (2)'!$F$10:$F$12</c:f>
              <c:numCache>
                <c:formatCode>0.00</c:formatCode>
                <c:ptCount val="3"/>
                <c:pt idx="0">
                  <c:v>-1.284</c:v>
                </c:pt>
                <c:pt idx="1">
                  <c:v>-2.2602000000000002</c:v>
                </c:pt>
                <c:pt idx="2">
                  <c:v>-7.9362000000000004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FB-45D7-8A84-BEDE99832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062072"/>
        <c:axId val="604431824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'RLTV (2)'!$P$10:$P$12</c:f>
              <c:numCache>
                <c:formatCode>0.00</c:formatCode>
                <c:ptCount val="3"/>
                <c:pt idx="0">
                  <c:v>-1.3588</c:v>
                </c:pt>
                <c:pt idx="1">
                  <c:v>-1.3588</c:v>
                </c:pt>
                <c:pt idx="2">
                  <c:v>-1.3588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FB-45D7-8A84-BEDE99832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433784"/>
        <c:axId val="604432608"/>
      </c:lineChart>
      <c:catAx>
        <c:axId val="51506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431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443182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515062072"/>
        <c:crosses val="autoZero"/>
        <c:crossBetween val="between"/>
      </c:valAx>
      <c:catAx>
        <c:axId val="604433784"/>
        <c:scaling>
          <c:orientation val="minMax"/>
        </c:scaling>
        <c:delete val="1"/>
        <c:axPos val="b"/>
        <c:majorTickMark val="out"/>
        <c:minorTickMark val="none"/>
        <c:tickLblPos val="nextTo"/>
        <c:crossAx val="604432608"/>
        <c:crosses val="autoZero"/>
        <c:auto val="0"/>
        <c:lblAlgn val="ctr"/>
        <c:lblOffset val="100"/>
        <c:noMultiLvlLbl val="0"/>
      </c:catAx>
      <c:valAx>
        <c:axId val="60443260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4433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00032697490665E-2"/>
          <c:y val="0.22377660582489795"/>
          <c:w val="0.97678826936105634"/>
          <c:h val="0.576924061892315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RCoup!$P$10:$P$19</c:f>
              <c:strCache>
                <c:ptCount val="10"/>
                <c:pt idx="0">
                  <c:v>3.0%</c:v>
                </c:pt>
                <c:pt idx="1">
                  <c:v>3.5%</c:v>
                </c:pt>
                <c:pt idx="2">
                  <c:v>4.0%</c:v>
                </c:pt>
                <c:pt idx="3">
                  <c:v>4.5%</c:v>
                </c:pt>
                <c:pt idx="4">
                  <c:v>5.0%</c:v>
                </c:pt>
                <c:pt idx="5">
                  <c:v>5.5%</c:v>
                </c:pt>
                <c:pt idx="6">
                  <c:v>6.0%</c:v>
                </c:pt>
                <c:pt idx="7">
                  <c:v>6.5%</c:v>
                </c:pt>
                <c:pt idx="8">
                  <c:v>7.0%</c:v>
                </c:pt>
                <c:pt idx="9">
                  <c:v>&gt;7.0%</c:v>
                </c:pt>
              </c:strCache>
            </c:strRef>
          </c:cat>
          <c:val>
            <c:numRef>
              <c:f>RCoup!$M$10:$M$19</c:f>
              <c:numCache>
                <c:formatCode>0.0%</c:formatCode>
                <c:ptCount val="10"/>
                <c:pt idx="0">
                  <c:v>0.1029139247630704</c:v>
                </c:pt>
                <c:pt idx="1">
                  <c:v>0.17477738579767335</c:v>
                </c:pt>
                <c:pt idx="2">
                  <c:v>0.24893119968319111</c:v>
                </c:pt>
                <c:pt idx="3">
                  <c:v>0.24354670203099643</c:v>
                </c:pt>
                <c:pt idx="4">
                  <c:v>0.10191911766117996</c:v>
                </c:pt>
                <c:pt idx="5">
                  <c:v>4.2786656945219353E-2</c:v>
                </c:pt>
                <c:pt idx="6">
                  <c:v>4.4266123678427687E-2</c:v>
                </c:pt>
                <c:pt idx="7">
                  <c:v>2.5973832725571366E-2</c:v>
                </c:pt>
                <c:pt idx="8">
                  <c:v>7.2856386038244979E-3</c:v>
                </c:pt>
                <c:pt idx="9">
                  <c:v>7.5994181108457971E-3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63-40CA-B370-90CBB164D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432216"/>
        <c:axId val="604430256"/>
      </c:barChart>
      <c:catAx>
        <c:axId val="604432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430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4430256"/>
        <c:scaling>
          <c:orientation val="minMax"/>
          <c:max val="0.4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604432216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645250147055745E-2"/>
          <c:y val="0.1619718309859155"/>
          <c:w val="0.97466072478969612"/>
          <c:h val="0.6514084507042253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RCoup!$P$10:$P$19</c:f>
              <c:strCache>
                <c:ptCount val="10"/>
                <c:pt idx="0">
                  <c:v>3.0%</c:v>
                </c:pt>
                <c:pt idx="1">
                  <c:v>3.5%</c:v>
                </c:pt>
                <c:pt idx="2">
                  <c:v>4.0%</c:v>
                </c:pt>
                <c:pt idx="3">
                  <c:v>4.5%</c:v>
                </c:pt>
                <c:pt idx="4">
                  <c:v>5.0%</c:v>
                </c:pt>
                <c:pt idx="5">
                  <c:v>5.5%</c:v>
                </c:pt>
                <c:pt idx="6">
                  <c:v>6.0%</c:v>
                </c:pt>
                <c:pt idx="7">
                  <c:v>6.5%</c:v>
                </c:pt>
                <c:pt idx="8">
                  <c:v>7.0%</c:v>
                </c:pt>
                <c:pt idx="9">
                  <c:v>&gt;7.0%</c:v>
                </c:pt>
              </c:strCache>
            </c:strRef>
          </c:cat>
          <c:val>
            <c:numRef>
              <c:f>RCoup!$F$10:$F$19</c:f>
              <c:numCache>
                <c:formatCode>0.00</c:formatCode>
                <c:ptCount val="10"/>
                <c:pt idx="0">
                  <c:v>-1.9985999999999999</c:v>
                </c:pt>
                <c:pt idx="1">
                  <c:v>-2.1959</c:v>
                </c:pt>
                <c:pt idx="2">
                  <c:v>-0.71479999999999999</c:v>
                </c:pt>
                <c:pt idx="3">
                  <c:v>-1.0461</c:v>
                </c:pt>
                <c:pt idx="4">
                  <c:v>-1.4097</c:v>
                </c:pt>
                <c:pt idx="5">
                  <c:v>-1.9993000000000001</c:v>
                </c:pt>
                <c:pt idx="6">
                  <c:v>-1.8065</c:v>
                </c:pt>
                <c:pt idx="7">
                  <c:v>-0.55549999999999999</c:v>
                </c:pt>
                <c:pt idx="8">
                  <c:v>-1.1192</c:v>
                </c:pt>
                <c:pt idx="9">
                  <c:v>3.7699999999999997E-2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3B-46D0-AE74-4F79FDC5F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430648"/>
        <c:axId val="60443104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RCoup!$Q$10:$Q$19</c:f>
              <c:numCache>
                <c:formatCode>0.00</c:formatCode>
                <c:ptCount val="10"/>
                <c:pt idx="0">
                  <c:v>-1.3588</c:v>
                </c:pt>
                <c:pt idx="1">
                  <c:v>-1.3588</c:v>
                </c:pt>
                <c:pt idx="2">
                  <c:v>-1.3588</c:v>
                </c:pt>
                <c:pt idx="3">
                  <c:v>-1.3588</c:v>
                </c:pt>
                <c:pt idx="4">
                  <c:v>-1.3588</c:v>
                </c:pt>
                <c:pt idx="5">
                  <c:v>-1.3588</c:v>
                </c:pt>
                <c:pt idx="6">
                  <c:v>-1.3588</c:v>
                </c:pt>
                <c:pt idx="7">
                  <c:v>-1.3588</c:v>
                </c:pt>
                <c:pt idx="8">
                  <c:v>-1.3588</c:v>
                </c:pt>
                <c:pt idx="9">
                  <c:v>-1.3588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3B-46D0-AE74-4F79FDC5F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433392"/>
        <c:axId val="600423856"/>
      </c:lineChart>
      <c:catAx>
        <c:axId val="604430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431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443104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4430648"/>
        <c:crosses val="autoZero"/>
        <c:crossBetween val="between"/>
      </c:valAx>
      <c:catAx>
        <c:axId val="604433392"/>
        <c:scaling>
          <c:orientation val="minMax"/>
        </c:scaling>
        <c:delete val="1"/>
        <c:axPos val="b"/>
        <c:majorTickMark val="out"/>
        <c:minorTickMark val="none"/>
        <c:tickLblPos val="nextTo"/>
        <c:crossAx val="600423856"/>
        <c:crosses val="autoZero"/>
        <c:auto val="0"/>
        <c:lblAlgn val="ctr"/>
        <c:lblOffset val="100"/>
        <c:noMultiLvlLbl val="0"/>
      </c:catAx>
      <c:valAx>
        <c:axId val="60042385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4433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144991459426933E-2"/>
          <c:y val="0.20979056796084181"/>
          <c:w val="0.91950111348458441"/>
          <c:h val="0.587413590290357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5.3197733109837117E-3"/>
                  <c:y val="5.521426123038446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71-4532-9A64-90A8C6DAAA2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RTerm!$P$10:$P$20</c:f>
              <c:strCache>
                <c:ptCount val="11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&gt;20</c:v>
                </c:pt>
              </c:strCache>
            </c:strRef>
          </c:cat>
          <c:val>
            <c:numRef>
              <c:f>RTerm!$M$10:$M$20</c:f>
              <c:numCache>
                <c:formatCode>0.0%</c:formatCode>
                <c:ptCount val="11"/>
                <c:pt idx="0">
                  <c:v>0.16198977185191671</c:v>
                </c:pt>
                <c:pt idx="1">
                  <c:v>0.20569833690380337</c:v>
                </c:pt>
                <c:pt idx="2">
                  <c:v>0.21606683875901353</c:v>
                </c:pt>
                <c:pt idx="3">
                  <c:v>0.15049332682333055</c:v>
                </c:pt>
                <c:pt idx="4">
                  <c:v>0.12497032402017041</c:v>
                </c:pt>
                <c:pt idx="5">
                  <c:v>4.1648396781193545E-2</c:v>
                </c:pt>
                <c:pt idx="6">
                  <c:v>3.7273570539603076E-2</c:v>
                </c:pt>
                <c:pt idx="7">
                  <c:v>1.7338669897434929E-2</c:v>
                </c:pt>
                <c:pt idx="8">
                  <c:v>1.4958585073381154E-2</c:v>
                </c:pt>
                <c:pt idx="9">
                  <c:v>7.3725247823869756E-3</c:v>
                </c:pt>
                <c:pt idx="10">
                  <c:v>2.218965456776574E-2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71-4532-9A64-90A8C6DAA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0423464"/>
        <c:axId val="600425424"/>
      </c:barChart>
      <c:catAx>
        <c:axId val="600423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42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0425424"/>
        <c:scaling>
          <c:orientation val="minMax"/>
          <c:max val="0.2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600423464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893308821228828E-2"/>
          <c:y val="0.16319499781289948"/>
          <c:w val="0.92815797981828307"/>
          <c:h val="0.6527799912515979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RTerm!$P$10:$P$20</c:f>
              <c:strCache>
                <c:ptCount val="11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&gt;20</c:v>
                </c:pt>
              </c:strCache>
            </c:strRef>
          </c:cat>
          <c:val>
            <c:numRef>
              <c:f>RTerm!$F$10:$F$20</c:f>
              <c:numCache>
                <c:formatCode>0.00</c:formatCode>
                <c:ptCount val="11"/>
                <c:pt idx="0">
                  <c:v>1.5157</c:v>
                </c:pt>
                <c:pt idx="1">
                  <c:v>0.48170000000000002</c:v>
                </c:pt>
                <c:pt idx="2">
                  <c:v>-0.74570000000000003</c:v>
                </c:pt>
                <c:pt idx="3">
                  <c:v>-2.2696999999999998</c:v>
                </c:pt>
                <c:pt idx="4">
                  <c:v>-3.5752000000000002</c:v>
                </c:pt>
                <c:pt idx="5">
                  <c:v>-4.0351999999999997</c:v>
                </c:pt>
                <c:pt idx="6">
                  <c:v>-4.6249000000000002</c:v>
                </c:pt>
                <c:pt idx="7">
                  <c:v>-4.8205999999999998</c:v>
                </c:pt>
                <c:pt idx="8">
                  <c:v>-5.2739000000000003</c:v>
                </c:pt>
                <c:pt idx="9">
                  <c:v>-5.5186999999999999</c:v>
                </c:pt>
                <c:pt idx="10">
                  <c:v>-7.1310000000000002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C-4743-8FB0-745CBBD35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0426208"/>
        <c:axId val="60042660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RTerm!$Q$10:$Q$20</c:f>
              <c:numCache>
                <c:formatCode>0.00</c:formatCode>
                <c:ptCount val="11"/>
                <c:pt idx="0">
                  <c:v>-1.3588</c:v>
                </c:pt>
                <c:pt idx="1">
                  <c:v>-1.3588</c:v>
                </c:pt>
                <c:pt idx="2">
                  <c:v>-1.3588</c:v>
                </c:pt>
                <c:pt idx="3">
                  <c:v>-1.3588</c:v>
                </c:pt>
                <c:pt idx="4">
                  <c:v>-1.3588</c:v>
                </c:pt>
                <c:pt idx="5">
                  <c:v>-1.3588</c:v>
                </c:pt>
                <c:pt idx="6">
                  <c:v>-1.3588</c:v>
                </c:pt>
                <c:pt idx="7">
                  <c:v>-1.3588</c:v>
                </c:pt>
                <c:pt idx="8">
                  <c:v>-1.3588</c:v>
                </c:pt>
                <c:pt idx="9">
                  <c:v>-1.3588</c:v>
                </c:pt>
                <c:pt idx="10">
                  <c:v>-1.3588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7C-4743-8FB0-745CBBD35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423072"/>
        <c:axId val="600424248"/>
      </c:lineChart>
      <c:catAx>
        <c:axId val="60042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426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042660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0426208"/>
        <c:crosses val="autoZero"/>
        <c:crossBetween val="between"/>
      </c:valAx>
      <c:catAx>
        <c:axId val="600423072"/>
        <c:scaling>
          <c:orientation val="minMax"/>
        </c:scaling>
        <c:delete val="1"/>
        <c:axPos val="b"/>
        <c:majorTickMark val="out"/>
        <c:minorTickMark val="none"/>
        <c:tickLblPos val="nextTo"/>
        <c:crossAx val="600424248"/>
        <c:crosses val="autoZero"/>
        <c:auto val="0"/>
        <c:lblAlgn val="ctr"/>
        <c:lblOffset val="100"/>
        <c:noMultiLvlLbl val="0"/>
      </c:catAx>
      <c:valAx>
        <c:axId val="60042424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0423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702024441270084E-2"/>
          <c:y val="0.21328707742685585"/>
          <c:w val="0.92639260055692185"/>
          <c:h val="0.608392647086441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RDur!$P$10:$P$20</c:f>
              <c:strCach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&gt;10</c:v>
                </c:pt>
              </c:strCache>
            </c:strRef>
          </c:cat>
          <c:val>
            <c:numRef>
              <c:f>RDur!$M$10:$M$20</c:f>
              <c:numCache>
                <c:formatCode>0.0%</c:formatCode>
                <c:ptCount val="11"/>
                <c:pt idx="0">
                  <c:v>6.9372585560858541E-2</c:v>
                </c:pt>
                <c:pt idx="1">
                  <c:v>9.8160327075034706E-2</c:v>
                </c:pt>
                <c:pt idx="2">
                  <c:v>0.12761313365738078</c:v>
                </c:pt>
                <c:pt idx="3">
                  <c:v>0.12727709468897647</c:v>
                </c:pt>
                <c:pt idx="4">
                  <c:v>0.1622233205713495</c:v>
                </c:pt>
                <c:pt idx="5">
                  <c:v>0.1206093733091731</c:v>
                </c:pt>
                <c:pt idx="6">
                  <c:v>0.12634956008239878</c:v>
                </c:pt>
                <c:pt idx="7">
                  <c:v>9.4317527382973512E-2</c:v>
                </c:pt>
                <c:pt idx="8">
                  <c:v>3.9930114388884323E-2</c:v>
                </c:pt>
                <c:pt idx="9">
                  <c:v>1.973385404821542E-2</c:v>
                </c:pt>
                <c:pt idx="10">
                  <c:v>1.4413109234754844E-2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92-4A52-9776-90A7537C8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26960"/>
        <c:axId val="384027352"/>
      </c:barChart>
      <c:catAx>
        <c:axId val="38402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027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4027352"/>
        <c:scaling>
          <c:orientation val="minMax"/>
          <c:max val="0.2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384026960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893308821228828E-2"/>
          <c:y val="0.20448425065811371"/>
          <c:w val="0.92815797981828307"/>
          <c:h val="0.6102024899256328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RDur!$P$10:$P$20</c:f>
              <c:strCach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&gt;10</c:v>
                </c:pt>
              </c:strCache>
            </c:strRef>
          </c:cat>
          <c:val>
            <c:numRef>
              <c:f>RDur!$F$10:$F$20</c:f>
              <c:numCache>
                <c:formatCode>0.00</c:formatCode>
                <c:ptCount val="11"/>
                <c:pt idx="0">
                  <c:v>1.752</c:v>
                </c:pt>
                <c:pt idx="1">
                  <c:v>1.3245</c:v>
                </c:pt>
                <c:pt idx="2">
                  <c:v>0.70569999999999999</c:v>
                </c:pt>
                <c:pt idx="3">
                  <c:v>-5.8799999999999998E-2</c:v>
                </c:pt>
                <c:pt idx="4">
                  <c:v>-0.83989999999999998</c:v>
                </c:pt>
                <c:pt idx="5">
                  <c:v>-1.9275</c:v>
                </c:pt>
                <c:pt idx="6">
                  <c:v>-3.2164000000000001</c:v>
                </c:pt>
                <c:pt idx="7">
                  <c:v>-4.1437999999999997</c:v>
                </c:pt>
                <c:pt idx="8">
                  <c:v>-5.3270999999999997</c:v>
                </c:pt>
                <c:pt idx="9">
                  <c:v>-6.4162999999999997</c:v>
                </c:pt>
                <c:pt idx="10">
                  <c:v>-8.3416999999999994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67-4E8A-B283-F30A31768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25784"/>
        <c:axId val="384028136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RDur!$Q$10:$Q$20</c:f>
              <c:numCache>
                <c:formatCode>0.00</c:formatCode>
                <c:ptCount val="11"/>
                <c:pt idx="0">
                  <c:v>-1.3588</c:v>
                </c:pt>
                <c:pt idx="1">
                  <c:v>-1.3588</c:v>
                </c:pt>
                <c:pt idx="2">
                  <c:v>-1.3588</c:v>
                </c:pt>
                <c:pt idx="3">
                  <c:v>-1.3588</c:v>
                </c:pt>
                <c:pt idx="4">
                  <c:v>-1.3588</c:v>
                </c:pt>
                <c:pt idx="5">
                  <c:v>-1.3588</c:v>
                </c:pt>
                <c:pt idx="6">
                  <c:v>-1.3588</c:v>
                </c:pt>
                <c:pt idx="7">
                  <c:v>-1.3588</c:v>
                </c:pt>
                <c:pt idx="8">
                  <c:v>-1.3588</c:v>
                </c:pt>
                <c:pt idx="9">
                  <c:v>-1.3588</c:v>
                </c:pt>
                <c:pt idx="10">
                  <c:v>-1.3588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67-4E8A-B283-F30A31768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027744"/>
        <c:axId val="384026176"/>
      </c:lineChart>
      <c:catAx>
        <c:axId val="384025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028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402813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4025784"/>
        <c:crosses val="autoZero"/>
        <c:crossBetween val="between"/>
      </c:valAx>
      <c:catAx>
        <c:axId val="384027744"/>
        <c:scaling>
          <c:orientation val="minMax"/>
        </c:scaling>
        <c:delete val="1"/>
        <c:axPos val="b"/>
        <c:majorTickMark val="out"/>
        <c:minorTickMark val="none"/>
        <c:tickLblPos val="nextTo"/>
        <c:crossAx val="384026176"/>
        <c:crosses val="autoZero"/>
        <c:auto val="0"/>
        <c:lblAlgn val="ctr"/>
        <c:lblOffset val="100"/>
        <c:noMultiLvlLbl val="0"/>
      </c:catAx>
      <c:valAx>
        <c:axId val="38402617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4027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144991459426933E-2"/>
          <c:y val="0.20979056796084181"/>
          <c:w val="0.91950111348458441"/>
          <c:h val="0.524476419902104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1583184070019292E-2"/>
                  <c:y val="-5.1891482532085975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EF-42C9-A292-5369348D6C5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RVinYr!$A$10:$A$24</c:f>
              <c:strCache>
                <c:ptCount val="15"/>
                <c:pt idx="0">
                  <c:v>Before 2007</c:v>
                </c:pt>
                <c:pt idx="1">
                  <c:v>2007 to 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strCache>
            </c:strRef>
          </c:cat>
          <c:val>
            <c:numRef>
              <c:f>RVinYr!$M$10:$M$24</c:f>
              <c:numCache>
                <c:formatCode>0.0%</c:formatCode>
                <c:ptCount val="15"/>
                <c:pt idx="0">
                  <c:v>1.2889612749926874E-2</c:v>
                </c:pt>
                <c:pt idx="1">
                  <c:v>4.6073004500918934E-3</c:v>
                </c:pt>
                <c:pt idx="2">
                  <c:v>8.4876929159120578E-3</c:v>
                </c:pt>
                <c:pt idx="3">
                  <c:v>1.1532783685586101E-2</c:v>
                </c:pt>
                <c:pt idx="4">
                  <c:v>3.2321538615748692E-2</c:v>
                </c:pt>
                <c:pt idx="5">
                  <c:v>6.4240454690496315E-2</c:v>
                </c:pt>
                <c:pt idx="6">
                  <c:v>7.9962435154579015E-2</c:v>
                </c:pt>
                <c:pt idx="7">
                  <c:v>8.6243887826730634E-2</c:v>
                </c:pt>
                <c:pt idx="8">
                  <c:v>9.1885167612720073E-2</c:v>
                </c:pt>
                <c:pt idx="9">
                  <c:v>0.1210061168943351</c:v>
                </c:pt>
                <c:pt idx="10">
                  <c:v>0.11207583612180437</c:v>
                </c:pt>
                <c:pt idx="11">
                  <c:v>7.7579170194800706E-2</c:v>
                </c:pt>
                <c:pt idx="12">
                  <c:v>0.12713884926796337</c:v>
                </c:pt>
                <c:pt idx="13">
                  <c:v>0.10620031237775021</c:v>
                </c:pt>
                <c:pt idx="14">
                  <c:v>6.3828841441554499E-2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EF-42C9-A292-5369348D6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28920"/>
        <c:axId val="384029312"/>
      </c:barChart>
      <c:catAx>
        <c:axId val="384028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0293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4029312"/>
        <c:scaling>
          <c:orientation val="minMax"/>
          <c:max val="0.2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384028920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592271670979041E-2"/>
          <c:y val="0.20524888462789698"/>
          <c:w val="0.95145901696853286"/>
          <c:h val="0.5421205250699532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RVinYr!$A$10:$A$22</c:f>
              <c:strCache>
                <c:ptCount val="13"/>
                <c:pt idx="0">
                  <c:v>Before 2007</c:v>
                </c:pt>
                <c:pt idx="1">
                  <c:v>2007 to 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RVinYr!$F$10:$F$24</c:f>
              <c:numCache>
                <c:formatCode>0.00</c:formatCode>
                <c:ptCount val="15"/>
                <c:pt idx="0">
                  <c:v>0.65410000000000001</c:v>
                </c:pt>
                <c:pt idx="1">
                  <c:v>-0.30080000000000001</c:v>
                </c:pt>
                <c:pt idx="2">
                  <c:v>0.2757</c:v>
                </c:pt>
                <c:pt idx="3">
                  <c:v>-3.8800000000000001E-2</c:v>
                </c:pt>
                <c:pt idx="4">
                  <c:v>-0.1022</c:v>
                </c:pt>
                <c:pt idx="5">
                  <c:v>0.47889999999999999</c:v>
                </c:pt>
                <c:pt idx="6">
                  <c:v>2.0500000000000001E-2</c:v>
                </c:pt>
                <c:pt idx="7">
                  <c:v>-0.37459999999999999</c:v>
                </c:pt>
                <c:pt idx="8">
                  <c:v>-0.48349999999999999</c:v>
                </c:pt>
                <c:pt idx="9">
                  <c:v>-1.2762</c:v>
                </c:pt>
                <c:pt idx="10">
                  <c:v>-1.7478</c:v>
                </c:pt>
                <c:pt idx="11">
                  <c:v>-2.3401000000000001</c:v>
                </c:pt>
                <c:pt idx="12">
                  <c:v>-2.738</c:v>
                </c:pt>
                <c:pt idx="13">
                  <c:v>-2.9828000000000001</c:v>
                </c:pt>
                <c:pt idx="14">
                  <c:v>-1.9641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8-497A-8AC2-EDD2ACEBF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544928"/>
        <c:axId val="521545712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RVinYr!$A$10:$A$24</c:f>
              <c:strCache>
                <c:ptCount val="15"/>
                <c:pt idx="0">
                  <c:v>Before 2007</c:v>
                </c:pt>
                <c:pt idx="1">
                  <c:v>2007 to 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strCache>
            </c:strRef>
          </c:cat>
          <c:val>
            <c:numRef>
              <c:f>RVinYr!$Q$10:$Q$24</c:f>
              <c:numCache>
                <c:formatCode>0.00</c:formatCode>
                <c:ptCount val="15"/>
                <c:pt idx="0">
                  <c:v>-1.3588</c:v>
                </c:pt>
                <c:pt idx="1">
                  <c:v>-1.3588</c:v>
                </c:pt>
                <c:pt idx="2">
                  <c:v>-1.3588</c:v>
                </c:pt>
                <c:pt idx="3">
                  <c:v>-1.3588</c:v>
                </c:pt>
                <c:pt idx="4">
                  <c:v>-1.3588</c:v>
                </c:pt>
                <c:pt idx="5">
                  <c:v>-1.3588</c:v>
                </c:pt>
                <c:pt idx="6">
                  <c:v>-1.3588</c:v>
                </c:pt>
                <c:pt idx="7">
                  <c:v>-1.3588</c:v>
                </c:pt>
                <c:pt idx="8">
                  <c:v>-1.3588</c:v>
                </c:pt>
                <c:pt idx="9">
                  <c:v>-1.3588</c:v>
                </c:pt>
                <c:pt idx="10">
                  <c:v>-1.3588</c:v>
                </c:pt>
                <c:pt idx="11">
                  <c:v>-1.3588</c:v>
                </c:pt>
                <c:pt idx="12">
                  <c:v>-1.3588</c:v>
                </c:pt>
                <c:pt idx="13">
                  <c:v>-1.3588</c:v>
                </c:pt>
                <c:pt idx="14">
                  <c:v>-1.3588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38-497A-8AC2-EDD2ACEBF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545320"/>
        <c:axId val="521542184"/>
      </c:lineChart>
      <c:catAx>
        <c:axId val="52154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54571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521545712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521544928"/>
        <c:crosses val="autoZero"/>
        <c:crossBetween val="between"/>
      </c:valAx>
      <c:catAx>
        <c:axId val="521545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542184"/>
        <c:crosses val="autoZero"/>
        <c:auto val="0"/>
        <c:lblAlgn val="ctr"/>
        <c:lblOffset val="100"/>
        <c:noMultiLvlLbl val="0"/>
      </c:catAx>
      <c:valAx>
        <c:axId val="52154218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521545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152400</xdr:rowOff>
    </xdr:from>
    <xdr:to>
      <xdr:col>7</xdr:col>
      <xdr:colOff>594360</xdr:colOff>
      <xdr:row>43</xdr:row>
      <xdr:rowOff>145676</xdr:rowOff>
    </xdr:to>
    <xdr:graphicFrame macro="">
      <xdr:nvGraphicFramePr>
        <xdr:cNvPr id="22533" name="Chart 3">
          <a:extLst>
            <a:ext uri="{FF2B5EF4-FFF2-40B4-BE49-F238E27FC236}">
              <a16:creationId xmlns:a16="http://schemas.microsoft.com/office/drawing/2014/main" id="{00000000-0008-0000-0000-000005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23</xdr:row>
      <xdr:rowOff>156882</xdr:rowOff>
    </xdr:from>
    <xdr:to>
      <xdr:col>16</xdr:col>
      <xdr:colOff>449580</xdr:colOff>
      <xdr:row>44</xdr:row>
      <xdr:rowOff>11205</xdr:rowOff>
    </xdr:to>
    <xdr:graphicFrame macro="">
      <xdr:nvGraphicFramePr>
        <xdr:cNvPr id="22534" name="Chart 4">
          <a:extLst>
            <a:ext uri="{FF2B5EF4-FFF2-40B4-BE49-F238E27FC236}">
              <a16:creationId xmlns:a16="http://schemas.microsoft.com/office/drawing/2014/main" id="{00000000-0008-0000-0000-000006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0.01036</cdr:x>
      <cdr:y>0.07211</cdr:y>
    </cdr:from>
    <cdr:to>
      <cdr:x>0.39056</cdr:x>
      <cdr:y>0.19365</cdr:y>
    </cdr:to>
    <cdr:sp macro="" textlink="">
      <cdr:nvSpPr>
        <cdr:cNvPr id="67586" name="Text Box 2">
          <a:extLst xmlns:a="http://schemas.openxmlformats.org/drawingml/2006/main">
            <a:ext uri="{FF2B5EF4-FFF2-40B4-BE49-F238E27FC236}">
              <a16:creationId xmlns:a16="http://schemas.microsoft.com/office/drawing/2014/main" id="{721531D7-7272-4D05-9DA7-7B81298C841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5716"/>
          <a:ext cx="1958504" cy="2667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0" i="0" u="none" strike="noStrike" baseline="0">
              <a:solidFill>
                <a:srgbClr val="000000"/>
              </a:solidFill>
              <a:latin typeface="Arial"/>
              <a:cs typeface="Arial"/>
            </a:rPr>
            <a:t>Last 12 months; in percent</a:t>
          </a:r>
        </a:p>
      </cdr:txBody>
    </cdr:sp>
  </cdr:relSizeAnchor>
  <cdr:relSizeAnchor xmlns:cdr="http://schemas.openxmlformats.org/drawingml/2006/chartDrawing">
    <cdr:from>
      <cdr:x>0.01036</cdr:x>
      <cdr:y>0.02431</cdr:y>
    </cdr:from>
    <cdr:to>
      <cdr:x>0.33279</cdr:x>
      <cdr:y>0.14941</cdr:y>
    </cdr:to>
    <cdr:sp macro="" textlink="">
      <cdr:nvSpPr>
        <cdr:cNvPr id="67587" name="Text Box 3">
          <a:extLst xmlns:a="http://schemas.openxmlformats.org/drawingml/2006/main">
            <a:ext uri="{FF2B5EF4-FFF2-40B4-BE49-F238E27FC236}">
              <a16:creationId xmlns:a16="http://schemas.microsoft.com/office/drawing/2014/main" id="{B17C94E1-2CF0-45AD-8B02-742B1B05108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0882" cy="274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Sector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0.01217</cdr:x>
      <cdr:y>0.07417</cdr:y>
    </cdr:from>
    <cdr:to>
      <cdr:x>0.30267</cdr:x>
      <cdr:y>0.19662</cdr:y>
    </cdr:to>
    <cdr:sp macro="" textlink="">
      <cdr:nvSpPr>
        <cdr:cNvPr id="95233" name="Text Box 1">
          <a:extLst xmlns:a="http://schemas.openxmlformats.org/drawingml/2006/main">
            <a:ext uri="{FF2B5EF4-FFF2-40B4-BE49-F238E27FC236}">
              <a16:creationId xmlns:a16="http://schemas.microsoft.com/office/drawing/2014/main" id="{7B17D928-9345-45CB-8832-8AC356E245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9095"/>
          <a:ext cx="1272828" cy="266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Last 12 months</a:t>
          </a:r>
        </a:p>
      </cdr:txBody>
    </cdr:sp>
  </cdr:relSizeAnchor>
  <cdr:relSizeAnchor xmlns:cdr="http://schemas.openxmlformats.org/drawingml/2006/chartDrawing">
    <cdr:from>
      <cdr:x>0.01217</cdr:x>
      <cdr:y>0.02448</cdr:y>
    </cdr:from>
    <cdr:to>
      <cdr:x>0.39121</cdr:x>
      <cdr:y>0.15025</cdr:y>
    </cdr:to>
    <cdr:sp macro="" textlink="">
      <cdr:nvSpPr>
        <cdr:cNvPr id="95234" name="Text Box 2">
          <a:extLst xmlns:a="http://schemas.openxmlformats.org/drawingml/2006/main">
            <a:ext uri="{FF2B5EF4-FFF2-40B4-BE49-F238E27FC236}">
              <a16:creationId xmlns:a16="http://schemas.microsoft.com/office/drawing/2014/main" id="{40C57335-F093-4AB3-A2C8-E5846BD519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0768" cy="274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Credit Effect by Sector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7620</xdr:rowOff>
    </xdr:from>
    <xdr:to>
      <xdr:col>14</xdr:col>
      <xdr:colOff>0</xdr:colOff>
      <xdr:row>43</xdr:row>
      <xdr:rowOff>145676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7620</xdr:rowOff>
    </xdr:from>
    <xdr:to>
      <xdr:col>5</xdr:col>
      <xdr:colOff>579120</xdr:colOff>
      <xdr:row>43</xdr:row>
      <xdr:rowOff>145676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0.01248</cdr:x>
      <cdr:y>0.0438</cdr:y>
    </cdr:from>
    <cdr:to>
      <cdr:x>0.41999</cdr:x>
      <cdr:y>0.12736</cdr:y>
    </cdr:to>
    <cdr:sp macro="" textlink="">
      <cdr:nvSpPr>
        <cdr:cNvPr id="4097" name="Text Box 1">
          <a:extLst xmlns:a="http://schemas.openxmlformats.org/drawingml/2006/main">
            <a:ext uri="{FF2B5EF4-FFF2-40B4-BE49-F238E27FC236}">
              <a16:creationId xmlns:a16="http://schemas.microsoft.com/office/drawing/2014/main" id="{A27627EF-3B64-44EC-8DAD-23991AC493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55" y="96642"/>
          <a:ext cx="1738938" cy="1844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7432" rIns="0" bIns="27432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Sector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0.01362</cdr:x>
      <cdr:y>0.07227</cdr:y>
    </cdr:from>
    <cdr:to>
      <cdr:x>0.33852</cdr:x>
      <cdr:y>0.19471</cdr:y>
    </cdr:to>
    <cdr:sp macro="" textlink="">
      <cdr:nvSpPr>
        <cdr:cNvPr id="99329" name="Text Box 1">
          <a:extLst xmlns:a="http://schemas.openxmlformats.org/drawingml/2006/main">
            <a:ext uri="{FF2B5EF4-FFF2-40B4-BE49-F238E27FC236}">
              <a16:creationId xmlns:a16="http://schemas.microsoft.com/office/drawing/2014/main" id="{5C32D7DC-BF3B-42C3-B148-8B81425C0B5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4950"/>
          <a:ext cx="1272540" cy="266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0.01362</cdr:x>
      <cdr:y>0.02448</cdr:y>
    </cdr:from>
    <cdr:to>
      <cdr:x>0.43774</cdr:x>
      <cdr:y>0.15025</cdr:y>
    </cdr:to>
    <cdr:sp macro="" textlink="">
      <cdr:nvSpPr>
        <cdr:cNvPr id="99330" name="Text Box 2">
          <a:extLst xmlns:a="http://schemas.openxmlformats.org/drawingml/2006/main">
            <a:ext uri="{FF2B5EF4-FFF2-40B4-BE49-F238E27FC236}">
              <a16:creationId xmlns:a16="http://schemas.microsoft.com/office/drawing/2014/main" id="{7DE614D9-9230-41A0-9223-D150F910AC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1160" cy="274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Sector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3138</xdr:rowOff>
    </xdr:from>
    <xdr:to>
      <xdr:col>13</xdr:col>
      <xdr:colOff>592455</xdr:colOff>
      <xdr:row>44</xdr:row>
      <xdr:rowOff>44823</xdr:rowOff>
    </xdr:to>
    <xdr:graphicFrame macro="">
      <xdr:nvGraphicFramePr>
        <xdr:cNvPr id="2" name="Chart 102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152400</xdr:rowOff>
    </xdr:from>
    <xdr:to>
      <xdr:col>6</xdr:col>
      <xdr:colOff>30480</xdr:colOff>
      <xdr:row>44</xdr:row>
      <xdr:rowOff>0</xdr:rowOff>
    </xdr:to>
    <xdr:graphicFrame macro="">
      <xdr:nvGraphicFramePr>
        <xdr:cNvPr id="3" name="Chart 102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112059</xdr:colOff>
      <xdr:row>14</xdr:row>
      <xdr:rowOff>11206</xdr:rowOff>
    </xdr:from>
    <xdr:to>
      <xdr:col>9</xdr:col>
      <xdr:colOff>134471</xdr:colOff>
      <xdr:row>20</xdr:row>
      <xdr:rowOff>22412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5145342-E4C0-45C0-9CBD-3CA1A003C51A}"/>
            </a:ext>
          </a:extLst>
        </xdr:cNvPr>
        <xdr:cNvSpPr txBox="1"/>
      </xdr:nvSpPr>
      <xdr:spPr>
        <a:xfrm>
          <a:off x="3003177" y="2812677"/>
          <a:ext cx="2678206" cy="11542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Please note that</a:t>
          </a:r>
          <a:r>
            <a:rPr lang="en-US" sz="1100" baseline="0"/>
            <a:t> all G-L 1 loans are senior loans. "Crossover" loans are those with LTVs above 70% and below 85%.  They are not subordinate positions that "attach" at 70% LTV and go up to 85% of the capital stack.</a:t>
          </a:r>
          <a:endParaRPr lang="en-US" sz="1100"/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0.01348</cdr:x>
      <cdr:y>0.0573</cdr:y>
    </cdr:from>
    <cdr:to>
      <cdr:x>0.51245</cdr:x>
      <cdr:y>0.14059</cdr:y>
    </cdr:to>
    <cdr:sp macro="" textlink="">
      <cdr:nvSpPr>
        <cdr:cNvPr id="18433" name="Text Box 1">
          <a:extLst xmlns:a="http://schemas.openxmlformats.org/drawingml/2006/main">
            <a:ext uri="{FF2B5EF4-FFF2-40B4-BE49-F238E27FC236}">
              <a16:creationId xmlns:a16="http://schemas.microsoft.com/office/drawing/2014/main" id="{CA61E496-9055-4E0E-910D-1C0D75025B3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419" y="126887"/>
          <a:ext cx="2125390" cy="1844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7432" rIns="0" bIns="27432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Credit Quality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0.01341</cdr:x>
      <cdr:y>0.0718</cdr:y>
    </cdr:from>
    <cdr:to>
      <cdr:x>0.33334</cdr:x>
      <cdr:y>0.19288</cdr:y>
    </cdr:to>
    <cdr:sp macro="" textlink="">
      <cdr:nvSpPr>
        <cdr:cNvPr id="68609" name="Text Box 1">
          <a:extLst xmlns:a="http://schemas.openxmlformats.org/drawingml/2006/main">
            <a:ext uri="{FF2B5EF4-FFF2-40B4-BE49-F238E27FC236}">
              <a16:creationId xmlns:a16="http://schemas.microsoft.com/office/drawing/2014/main" id="{31AC3F62-6A30-4FD6-8363-8678CD098C3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5575"/>
          <a:ext cx="1272578" cy="266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0.01341</cdr:x>
      <cdr:y>0.02422</cdr:y>
    </cdr:from>
    <cdr:to>
      <cdr:x>0.50949</cdr:x>
      <cdr:y>0.14888</cdr:y>
    </cdr:to>
    <cdr:sp macro="" textlink="">
      <cdr:nvSpPr>
        <cdr:cNvPr id="68610" name="Text Box 2">
          <a:extLst xmlns:a="http://schemas.openxmlformats.org/drawingml/2006/main">
            <a:ext uri="{FF2B5EF4-FFF2-40B4-BE49-F238E27FC236}">
              <a16:creationId xmlns:a16="http://schemas.microsoft.com/office/drawing/2014/main" id="{BCB6EF47-BE06-44EA-87BB-EF5236A3594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973222" cy="274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Credit Quality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0</xdr:rowOff>
    </xdr:from>
    <xdr:to>
      <xdr:col>14</xdr:col>
      <xdr:colOff>0</xdr:colOff>
      <xdr:row>44</xdr:row>
      <xdr:rowOff>134470</xdr:rowOff>
    </xdr:to>
    <xdr:graphicFrame macro="">
      <xdr:nvGraphicFramePr>
        <xdr:cNvPr id="13316" name="Chart 2">
          <a:extLst>
            <a:ext uri="{FF2B5EF4-FFF2-40B4-BE49-F238E27FC236}">
              <a16:creationId xmlns:a16="http://schemas.microsoft.com/office/drawing/2014/main" id="{00000000-0008-0000-0300-000004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33617</xdr:colOff>
      <xdr:row>22</xdr:row>
      <xdr:rowOff>134469</xdr:rowOff>
    </xdr:from>
    <xdr:to>
      <xdr:col>6</xdr:col>
      <xdr:colOff>18825</xdr:colOff>
      <xdr:row>44</xdr:row>
      <xdr:rowOff>123264</xdr:rowOff>
    </xdr:to>
    <xdr:graphicFrame macro="">
      <xdr:nvGraphicFramePr>
        <xdr:cNvPr id="13317" name="Chart 3">
          <a:extLst>
            <a:ext uri="{FF2B5EF4-FFF2-40B4-BE49-F238E27FC236}">
              <a16:creationId xmlns:a16="http://schemas.microsoft.com/office/drawing/2014/main" id="{00000000-0008-0000-0300-000005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0.01248</cdr:x>
      <cdr:y>0.04665</cdr:y>
    </cdr:from>
    <cdr:to>
      <cdr:x>0.48779</cdr:x>
      <cdr:y>0.12412</cdr:y>
    </cdr:to>
    <cdr:sp macro="" textlink="">
      <cdr:nvSpPr>
        <cdr:cNvPr id="15361" name="Text Box 1">
          <a:extLst xmlns:a="http://schemas.openxmlformats.org/drawingml/2006/main">
            <a:ext uri="{FF2B5EF4-FFF2-40B4-BE49-F238E27FC236}">
              <a16:creationId xmlns:a16="http://schemas.microsoft.com/office/drawing/2014/main" id="{94DFA1A2-4489-4FF1-B1FE-E655FD72518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55" y="103305"/>
          <a:ext cx="2028248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Coupon Rate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0.01362</cdr:x>
      <cdr:y>0.07306</cdr:y>
    </cdr:from>
    <cdr:to>
      <cdr:x>0.33852</cdr:x>
      <cdr:y>0.19596</cdr:y>
    </cdr:to>
    <cdr:sp macro="" textlink="">
      <cdr:nvSpPr>
        <cdr:cNvPr id="76801" name="Text Box 1">
          <a:extLst xmlns:a="http://schemas.openxmlformats.org/drawingml/2006/main">
            <a:ext uri="{FF2B5EF4-FFF2-40B4-BE49-F238E27FC236}">
              <a16:creationId xmlns:a16="http://schemas.microsoft.com/office/drawing/2014/main" id="{4DE01B59-2346-41A5-9739-E30C3045DE3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6116"/>
          <a:ext cx="1272540" cy="2669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0.01362</cdr:x>
      <cdr:y>0.02456</cdr:y>
    </cdr:from>
    <cdr:to>
      <cdr:x>0.43774</cdr:x>
      <cdr:y>0.15079</cdr:y>
    </cdr:to>
    <cdr:sp macro="" textlink="">
      <cdr:nvSpPr>
        <cdr:cNvPr id="76802" name="Text Box 2">
          <a:extLst xmlns:a="http://schemas.openxmlformats.org/drawingml/2006/main">
            <a:ext uri="{FF2B5EF4-FFF2-40B4-BE49-F238E27FC236}">
              <a16:creationId xmlns:a16="http://schemas.microsoft.com/office/drawing/2014/main" id="{797EBD9C-13EC-473B-8DD4-29829345A6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1160" cy="2741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Coupon Rate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0</xdr:rowOff>
    </xdr:from>
    <xdr:to>
      <xdr:col>13</xdr:col>
      <xdr:colOff>592455</xdr:colOff>
      <xdr:row>43</xdr:row>
      <xdr:rowOff>145676</xdr:rowOff>
    </xdr:to>
    <xdr:graphicFrame macro="">
      <xdr:nvGraphicFramePr>
        <xdr:cNvPr id="19460" name="Chart 2">
          <a:extLst>
            <a:ext uri="{FF2B5EF4-FFF2-40B4-BE49-F238E27FC236}">
              <a16:creationId xmlns:a16="http://schemas.microsoft.com/office/drawing/2014/main" id="{00000000-0008-0000-0400-000004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152400</xdr:rowOff>
    </xdr:from>
    <xdr:to>
      <xdr:col>6</xdr:col>
      <xdr:colOff>448</xdr:colOff>
      <xdr:row>43</xdr:row>
      <xdr:rowOff>134470</xdr:rowOff>
    </xdr:to>
    <xdr:graphicFrame macro="">
      <xdr:nvGraphicFramePr>
        <xdr:cNvPr id="19461" name="Chart 3">
          <a:extLst>
            <a:ext uri="{FF2B5EF4-FFF2-40B4-BE49-F238E27FC236}">
              <a16:creationId xmlns:a16="http://schemas.microsoft.com/office/drawing/2014/main" id="{00000000-0008-0000-0400-000005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0.0125</cdr:x>
      <cdr:y>0.03322</cdr:y>
    </cdr:from>
    <cdr:to>
      <cdr:x>0.48302</cdr:x>
      <cdr:y>0.11068</cdr:y>
    </cdr:to>
    <cdr:sp macro="" textlink="">
      <cdr:nvSpPr>
        <cdr:cNvPr id="21505" name="Text Box 1">
          <a:extLst xmlns:a="http://schemas.openxmlformats.org/drawingml/2006/main">
            <a:ext uri="{FF2B5EF4-FFF2-40B4-BE49-F238E27FC236}">
              <a16:creationId xmlns:a16="http://schemas.microsoft.com/office/drawing/2014/main" id="{4F715910-2B7E-4591-B4E8-E82813B7885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45" y="73556"/>
          <a:ext cx="2004203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Maturity Cell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0.01357</cdr:x>
      <cdr:y>0.07323</cdr:y>
    </cdr:from>
    <cdr:to>
      <cdr:x>0.33729</cdr:x>
      <cdr:y>0.19431</cdr:y>
    </cdr:to>
    <cdr:sp macro="" textlink="">
      <cdr:nvSpPr>
        <cdr:cNvPr id="83969" name="Text Box 1">
          <a:extLst xmlns:a="http://schemas.openxmlformats.org/drawingml/2006/main">
            <a:ext uri="{FF2B5EF4-FFF2-40B4-BE49-F238E27FC236}">
              <a16:creationId xmlns:a16="http://schemas.microsoft.com/office/drawing/2014/main" id="{2A032448-2F2A-4E2F-9DF7-C6516B5D7D7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8718"/>
          <a:ext cx="1272849" cy="2666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0.01357</cdr:x>
      <cdr:y>0.02422</cdr:y>
    </cdr:from>
    <cdr:to>
      <cdr:x>0.43603</cdr:x>
      <cdr:y>0.14888</cdr:y>
    </cdr:to>
    <cdr:sp macro="" textlink="">
      <cdr:nvSpPr>
        <cdr:cNvPr id="83970" name="Text Box 2">
          <a:extLst xmlns:a="http://schemas.openxmlformats.org/drawingml/2006/main">
            <a:ext uri="{FF2B5EF4-FFF2-40B4-BE49-F238E27FC236}">
              <a16:creationId xmlns:a16="http://schemas.microsoft.com/office/drawing/2014/main" id="{6CCAF4F4-1EED-45EA-A8F6-1245E1E34B3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1110" cy="274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Maturity Cell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0</xdr:rowOff>
    </xdr:from>
    <xdr:to>
      <xdr:col>13</xdr:col>
      <xdr:colOff>586740</xdr:colOff>
      <xdr:row>43</xdr:row>
      <xdr:rowOff>134470</xdr:rowOff>
    </xdr:to>
    <xdr:graphicFrame macro="">
      <xdr:nvGraphicFramePr>
        <xdr:cNvPr id="6148" name="Chart 2">
          <a:extLst>
            <a:ext uri="{FF2B5EF4-FFF2-40B4-BE49-F238E27FC236}">
              <a16:creationId xmlns:a16="http://schemas.microsoft.com/office/drawing/2014/main" id="{00000000-0008-0000-0500-00000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0</xdr:rowOff>
    </xdr:from>
    <xdr:to>
      <xdr:col>6</xdr:col>
      <xdr:colOff>448</xdr:colOff>
      <xdr:row>43</xdr:row>
      <xdr:rowOff>134470</xdr:rowOff>
    </xdr:to>
    <xdr:graphicFrame macro="">
      <xdr:nvGraphicFramePr>
        <xdr:cNvPr id="6149" name="Chart 3">
          <a:extLst>
            <a:ext uri="{FF2B5EF4-FFF2-40B4-BE49-F238E27FC236}">
              <a16:creationId xmlns:a16="http://schemas.microsoft.com/office/drawing/2014/main" id="{00000000-0008-0000-0500-000005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0.01254</cdr:x>
      <cdr:y>0.03619</cdr:y>
    </cdr:from>
    <cdr:to>
      <cdr:x>0.49044</cdr:x>
      <cdr:y>0.11366</cdr:y>
    </cdr:to>
    <cdr:sp macro="" textlink="">
      <cdr:nvSpPr>
        <cdr:cNvPr id="8193" name="Text Box 1">
          <a:extLst xmlns:a="http://schemas.openxmlformats.org/drawingml/2006/main">
            <a:ext uri="{FF2B5EF4-FFF2-40B4-BE49-F238E27FC236}">
              <a16:creationId xmlns:a16="http://schemas.microsoft.com/office/drawing/2014/main" id="{01C06817-0F1A-42BA-B569-0F8CC0CB6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24" y="80144"/>
          <a:ext cx="2028376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Duration Cell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0.01357</cdr:x>
      <cdr:y>0.07362</cdr:y>
    </cdr:from>
    <cdr:to>
      <cdr:x>0.33729</cdr:x>
      <cdr:y>0.19561</cdr:y>
    </cdr:to>
    <cdr:sp macro="" textlink="">
      <cdr:nvSpPr>
        <cdr:cNvPr id="89089" name="Text Box 1">
          <a:extLst xmlns:a="http://schemas.openxmlformats.org/drawingml/2006/main">
            <a:ext uri="{FF2B5EF4-FFF2-40B4-BE49-F238E27FC236}">
              <a16:creationId xmlns:a16="http://schemas.microsoft.com/office/drawing/2014/main" id="{B2439785-69E7-4920-A4B6-DEDBC6C66E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8453"/>
          <a:ext cx="1272849" cy="2667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0.01357</cdr:x>
      <cdr:y>0.02439</cdr:y>
    </cdr:from>
    <cdr:to>
      <cdr:x>0.49027</cdr:x>
      <cdr:y>0.14971</cdr:y>
    </cdr:to>
    <cdr:sp macro="" textlink="">
      <cdr:nvSpPr>
        <cdr:cNvPr id="89090" name="Text Box 2">
          <a:extLst xmlns:a="http://schemas.openxmlformats.org/drawingml/2006/main">
            <a:ext uri="{FF2B5EF4-FFF2-40B4-BE49-F238E27FC236}">
              <a16:creationId xmlns:a16="http://schemas.microsoft.com/office/drawing/2014/main" id="{53471A49-B69B-41CD-B2AA-0797DFD5849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874368" cy="2740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Duration Cell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27</xdr:row>
      <xdr:rowOff>0</xdr:rowOff>
    </xdr:from>
    <xdr:to>
      <xdr:col>14</xdr:col>
      <xdr:colOff>425824</xdr:colOff>
      <xdr:row>48</xdr:row>
      <xdr:rowOff>33618</xdr:rowOff>
    </xdr:to>
    <xdr:graphicFrame macro="">
      <xdr:nvGraphicFramePr>
        <xdr:cNvPr id="55300" name="Chart 2">
          <a:extLst>
            <a:ext uri="{FF2B5EF4-FFF2-40B4-BE49-F238E27FC236}">
              <a16:creationId xmlns:a16="http://schemas.microsoft.com/office/drawing/2014/main" id="{00000000-0008-0000-0600-000004D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156881</xdr:rowOff>
    </xdr:from>
    <xdr:to>
      <xdr:col>6</xdr:col>
      <xdr:colOff>448</xdr:colOff>
      <xdr:row>48</xdr:row>
      <xdr:rowOff>22412</xdr:rowOff>
    </xdr:to>
    <xdr:graphicFrame macro="">
      <xdr:nvGraphicFramePr>
        <xdr:cNvPr id="55301" name="Chart 3">
          <a:extLst>
            <a:ext uri="{FF2B5EF4-FFF2-40B4-BE49-F238E27FC236}">
              <a16:creationId xmlns:a16="http://schemas.microsoft.com/office/drawing/2014/main" id="{00000000-0008-0000-0600-000005D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0.0125</cdr:x>
      <cdr:y>0.05343</cdr:y>
    </cdr:from>
    <cdr:to>
      <cdr:x>0.51284</cdr:x>
      <cdr:y>0.1309</cdr:y>
    </cdr:to>
    <cdr:sp macro="" textlink="">
      <cdr:nvSpPr>
        <cdr:cNvPr id="57345" name="Text Box 1">
          <a:extLst xmlns:a="http://schemas.openxmlformats.org/drawingml/2006/main">
            <a:ext uri="{FF2B5EF4-FFF2-40B4-BE49-F238E27FC236}">
              <a16:creationId xmlns:a16="http://schemas.microsoft.com/office/drawing/2014/main" id="{F930BED8-930D-489B-A601-689D3F721D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45" y="118318"/>
          <a:ext cx="2131224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Vintage Cohort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0.01357</cdr:x>
      <cdr:y>0.07417</cdr:y>
    </cdr:from>
    <cdr:to>
      <cdr:x>0.33729</cdr:x>
      <cdr:y>0.19662</cdr:y>
    </cdr:to>
    <cdr:sp macro="" textlink="">
      <cdr:nvSpPr>
        <cdr:cNvPr id="91137" name="Text Box 1">
          <a:extLst xmlns:a="http://schemas.openxmlformats.org/drawingml/2006/main">
            <a:ext uri="{FF2B5EF4-FFF2-40B4-BE49-F238E27FC236}">
              <a16:creationId xmlns:a16="http://schemas.microsoft.com/office/drawing/2014/main" id="{2DB8296E-E355-4A82-91E5-7B95FEFC28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9095"/>
          <a:ext cx="1272849" cy="266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0.01357</cdr:x>
      <cdr:y>0.02448</cdr:y>
    </cdr:from>
    <cdr:to>
      <cdr:x>0.49027</cdr:x>
      <cdr:y>0.15025</cdr:y>
    </cdr:to>
    <cdr:sp macro="" textlink="">
      <cdr:nvSpPr>
        <cdr:cNvPr id="91138" name="Text Box 2">
          <a:extLst xmlns:a="http://schemas.openxmlformats.org/drawingml/2006/main">
            <a:ext uri="{FF2B5EF4-FFF2-40B4-BE49-F238E27FC236}">
              <a16:creationId xmlns:a16="http://schemas.microsoft.com/office/drawing/2014/main" id="{96F89724-F085-456A-B493-13FCE7CCD65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874368" cy="274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Vintage Cohort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tabSelected="1" zoomScale="85" workbookViewId="0">
      <selection sqref="A1:N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7" width="8.85546875" style="1"/>
    <col min="8" max="8" width="9" style="1" bestFit="1" customWidth="1"/>
    <col min="9" max="9" width="3.7109375" style="1" customWidth="1"/>
    <col min="10" max="10" width="9.7109375" style="1" bestFit="1" customWidth="1"/>
    <col min="11" max="11" width="3" style="1" customWidth="1"/>
    <col min="12" max="16384" width="8.85546875" style="1"/>
  </cols>
  <sheetData>
    <row r="1" spans="1:17" ht="21" x14ac:dyDescent="0.35">
      <c r="A1" s="31" t="s">
        <v>87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7" ht="21" x14ac:dyDescent="0.35">
      <c r="A2" s="31" t="s">
        <v>81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7" ht="15.75" x14ac:dyDescent="0.25">
      <c r="A3" s="2"/>
    </row>
    <row r="4" spans="1:17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26</v>
      </c>
      <c r="D6" s="9"/>
      <c r="E6" s="9"/>
      <c r="F6" s="9"/>
      <c r="G6" s="7"/>
      <c r="H6" s="7"/>
      <c r="I6" s="7"/>
      <c r="J6" s="7"/>
      <c r="K6" s="7"/>
      <c r="L6" s="8" t="s">
        <v>93</v>
      </c>
      <c r="M6" s="9"/>
      <c r="N6" s="9"/>
    </row>
    <row r="7" spans="1:17" ht="15" x14ac:dyDescent="0.25">
      <c r="A7" s="7"/>
      <c r="B7" s="7"/>
      <c r="C7" s="10" t="s">
        <v>27</v>
      </c>
      <c r="D7" s="10"/>
      <c r="E7" s="10"/>
      <c r="F7" s="10"/>
      <c r="G7" s="11" t="s">
        <v>28</v>
      </c>
      <c r="H7" s="11" t="s">
        <v>29</v>
      </c>
      <c r="I7" s="7"/>
      <c r="J7" s="12" t="s">
        <v>30</v>
      </c>
      <c r="K7" s="7"/>
      <c r="L7" s="12" t="s">
        <v>32</v>
      </c>
      <c r="M7" s="12"/>
      <c r="N7" s="12" t="s">
        <v>29</v>
      </c>
    </row>
    <row r="8" spans="1:17" ht="15.75" thickBot="1" x14ac:dyDescent="0.3">
      <c r="A8" s="13" t="s">
        <v>20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14" t="s">
        <v>8</v>
      </c>
      <c r="H8" s="14" t="s">
        <v>31</v>
      </c>
      <c r="I8" s="7"/>
      <c r="J8" s="14" t="s">
        <v>34</v>
      </c>
      <c r="K8" s="7"/>
      <c r="L8" s="14" t="s">
        <v>31</v>
      </c>
      <c r="M8" s="14" t="s">
        <v>28</v>
      </c>
      <c r="N8" s="14" t="s">
        <v>31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7" t="s">
        <v>14</v>
      </c>
      <c r="B10" s="7"/>
      <c r="C10" s="15">
        <v>1.1294999999999999</v>
      </c>
      <c r="D10" s="15">
        <v>-2.5009999999999999</v>
      </c>
      <c r="E10" s="15">
        <v>7.619999999999999E-2</v>
      </c>
      <c r="F10" s="15">
        <v>-1.2952999999999999</v>
      </c>
      <c r="G10" s="15">
        <v>0.72877527581780566</v>
      </c>
      <c r="H10" s="15">
        <v>1.8216824875604498</v>
      </c>
      <c r="I10" s="15"/>
      <c r="J10" s="15">
        <v>2273.2452081510214</v>
      </c>
      <c r="K10" s="7"/>
      <c r="L10" s="16">
        <v>2.9499999999999997</v>
      </c>
      <c r="M10" s="16">
        <v>7.6199999999999992</v>
      </c>
      <c r="N10" s="16">
        <v>10.079999999999998</v>
      </c>
      <c r="P10" s="3">
        <f>$H$15</f>
        <v>2.2218292040128595</v>
      </c>
      <c r="Q10" s="4">
        <f>$N$15</f>
        <v>5.6400000000000006</v>
      </c>
    </row>
    <row r="11" spans="1:17" ht="15" x14ac:dyDescent="0.25">
      <c r="A11" s="7" t="s">
        <v>15</v>
      </c>
      <c r="B11" s="7"/>
      <c r="C11" s="15">
        <v>1.0649</v>
      </c>
      <c r="D11" s="15">
        <v>-2.7742</v>
      </c>
      <c r="E11" s="15">
        <v>5.4900000000000004E-2</v>
      </c>
      <c r="F11" s="15">
        <v>-1.6544000000000001</v>
      </c>
      <c r="G11" s="15">
        <v>0.73901456281129096</v>
      </c>
      <c r="H11" s="15">
        <v>1.9923086429872283</v>
      </c>
      <c r="I11" s="15"/>
      <c r="J11" s="15">
        <v>2900.2286196317891</v>
      </c>
      <c r="K11" s="7"/>
      <c r="L11" s="16">
        <v>1.1499999999999999</v>
      </c>
      <c r="M11" s="16">
        <v>3.6300000000000003</v>
      </c>
      <c r="N11" s="16">
        <v>4.57</v>
      </c>
      <c r="P11" s="3">
        <f>$H$15</f>
        <v>2.2218292040128595</v>
      </c>
      <c r="Q11" s="4">
        <f>$N$15</f>
        <v>5.6400000000000006</v>
      </c>
    </row>
    <row r="12" spans="1:17" ht="15" x14ac:dyDescent="0.25">
      <c r="A12" s="7" t="s">
        <v>17</v>
      </c>
      <c r="B12" s="7"/>
      <c r="C12" s="15">
        <v>1.1447000000000001</v>
      </c>
      <c r="D12" s="15">
        <v>-1.7402</v>
      </c>
      <c r="E12" s="15">
        <v>7.4400000000000008E-2</v>
      </c>
      <c r="F12" s="15">
        <v>-0.52110000000000001</v>
      </c>
      <c r="G12" s="15">
        <v>1.92790371755025</v>
      </c>
      <c r="H12" s="15">
        <v>3.2624457609241597</v>
      </c>
      <c r="I12" s="15"/>
      <c r="J12" s="15">
        <v>2737.8792796464872</v>
      </c>
      <c r="K12" s="7"/>
      <c r="L12" s="16">
        <v>2.37</v>
      </c>
      <c r="M12" s="16">
        <v>7.33</v>
      </c>
      <c r="N12" s="16">
        <v>9.41</v>
      </c>
      <c r="P12" s="3">
        <f>$H$15</f>
        <v>2.2218292040128595</v>
      </c>
      <c r="Q12" s="4">
        <f>$N$15</f>
        <v>5.6400000000000006</v>
      </c>
    </row>
    <row r="13" spans="1:17" ht="15" x14ac:dyDescent="0.25">
      <c r="A13" s="7" t="s">
        <v>16</v>
      </c>
      <c r="B13" s="7"/>
      <c r="C13" s="15">
        <v>1.0639000000000001</v>
      </c>
      <c r="D13" s="15">
        <v>-2.3233000000000001</v>
      </c>
      <c r="E13" s="15">
        <v>5.2900000000000003E-2</v>
      </c>
      <c r="F13" s="15">
        <v>-1.2064999999999999</v>
      </c>
      <c r="G13" s="15">
        <v>1.0936583657022103</v>
      </c>
      <c r="H13" s="15">
        <v>2.2729158905381297</v>
      </c>
      <c r="I13" s="15"/>
      <c r="J13" s="15">
        <v>2622.6305544000852</v>
      </c>
      <c r="K13" s="7"/>
      <c r="L13" s="16">
        <v>0.53</v>
      </c>
      <c r="M13" s="16">
        <v>1.29</v>
      </c>
      <c r="N13" s="16">
        <v>1.53</v>
      </c>
      <c r="P13" s="3">
        <f>$H$15</f>
        <v>2.2218292040128595</v>
      </c>
      <c r="Q13" s="4">
        <f>$N$15</f>
        <v>5.6400000000000006</v>
      </c>
    </row>
    <row r="14" spans="1:17" ht="15" x14ac:dyDescent="0.25">
      <c r="A14" s="7" t="s">
        <v>41</v>
      </c>
      <c r="B14" s="7"/>
      <c r="C14" s="15">
        <v>1.1826684684969395</v>
      </c>
      <c r="D14" s="15">
        <v>-2.8288960210734322</v>
      </c>
      <c r="E14" s="15">
        <v>8.052443520590491E-2</v>
      </c>
      <c r="F14" s="15">
        <v>-1.5657031173705878</v>
      </c>
      <c r="G14" s="15">
        <v>1.1227187638311431</v>
      </c>
      <c r="H14" s="15">
        <v>2.5343526037560293</v>
      </c>
      <c r="I14" s="15"/>
      <c r="J14" s="17" t="s">
        <v>43</v>
      </c>
      <c r="K14" s="7"/>
      <c r="L14" s="16">
        <v>1.6220454708644469</v>
      </c>
      <c r="M14" s="16">
        <v>4.6811523691234749</v>
      </c>
      <c r="N14" s="16">
        <v>6.1693861344045473</v>
      </c>
      <c r="P14" s="3">
        <f>$H$15</f>
        <v>2.2218292040128595</v>
      </c>
      <c r="Q14" s="4">
        <f>$N$15</f>
        <v>5.6400000000000006</v>
      </c>
    </row>
    <row r="15" spans="1:17" ht="15" x14ac:dyDescent="0.25">
      <c r="A15" s="13" t="s">
        <v>8</v>
      </c>
      <c r="B15" s="7"/>
      <c r="C15" s="15">
        <v>1.0929</v>
      </c>
      <c r="D15" s="15">
        <v>-2.5136999999999996</v>
      </c>
      <c r="E15" s="15">
        <v>6.2E-2</v>
      </c>
      <c r="F15" s="15">
        <v>-1.3588</v>
      </c>
      <c r="G15" s="15">
        <v>0.98546416622575794</v>
      </c>
      <c r="H15" s="15">
        <v>2.2218292040128595</v>
      </c>
      <c r="I15" s="15"/>
      <c r="J15" s="15">
        <v>2461.0755205463297</v>
      </c>
      <c r="K15" s="7"/>
      <c r="L15" s="16">
        <v>1.48</v>
      </c>
      <c r="M15" s="16">
        <v>4.3800000000000008</v>
      </c>
      <c r="N15" s="16">
        <v>5.6400000000000006</v>
      </c>
    </row>
    <row r="16" spans="1:17" ht="15" x14ac:dyDescent="0.25">
      <c r="A16" s="7" t="s">
        <v>35</v>
      </c>
      <c r="B16" s="7"/>
      <c r="C16" s="15">
        <v>1.0866276283370122</v>
      </c>
      <c r="D16" s="15">
        <v>-2.489174700854405</v>
      </c>
      <c r="E16" s="15">
        <v>6.07333922125394E-2</v>
      </c>
      <c r="F16" s="15">
        <v>-1.3418136803048535</v>
      </c>
      <c r="G16" s="15">
        <v>0.97900816076625929</v>
      </c>
      <c r="H16" s="15">
        <v>2.2025495312705923</v>
      </c>
      <c r="I16" s="15"/>
      <c r="J16" s="15">
        <v>3979.3794300998966</v>
      </c>
      <c r="K16" s="7"/>
      <c r="L16" s="16">
        <v>1.4873878500194242</v>
      </c>
      <c r="M16" s="16">
        <v>4.3644946906649462</v>
      </c>
      <c r="N16" s="16">
        <v>5.6090107088652914</v>
      </c>
    </row>
    <row r="17" spans="1:14" ht="15" x14ac:dyDescent="0.25">
      <c r="A17" s="7"/>
      <c r="B17" s="7"/>
      <c r="C17" s="7"/>
      <c r="D17" s="7"/>
      <c r="E17" s="7"/>
      <c r="F17" s="7"/>
      <c r="G17" s="15"/>
      <c r="H17" s="15"/>
      <c r="I17" s="15"/>
      <c r="J17" s="15"/>
      <c r="K17" s="7"/>
      <c r="L17" s="16"/>
      <c r="M17" s="16"/>
      <c r="N17" s="16"/>
    </row>
    <row r="18" spans="1:14" ht="15" x14ac:dyDescent="0.25">
      <c r="A18" s="7" t="s">
        <v>42</v>
      </c>
      <c r="B18" s="7"/>
      <c r="C18" s="7"/>
      <c r="D18" s="7"/>
      <c r="E18" s="7"/>
      <c r="F18" s="7"/>
      <c r="G18" s="15"/>
      <c r="H18" s="15"/>
      <c r="I18" s="15"/>
      <c r="J18" s="15"/>
      <c r="K18" s="7"/>
      <c r="L18" s="16"/>
      <c r="M18" s="16"/>
      <c r="N18" s="16"/>
    </row>
    <row r="19" spans="1:14" ht="15" x14ac:dyDescent="0.25">
      <c r="A19" s="7" t="s">
        <v>44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ht="15" x14ac:dyDescent="0.25">
      <c r="A20" s="7" t="s">
        <v>76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ht="15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ht="15" x14ac:dyDescent="0.25">
      <c r="A22" s="7" t="s">
        <v>33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9" spans="1:14" x14ac:dyDescent="0.2">
      <c r="A29" s="1" t="s">
        <v>25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0"/>
  <sheetViews>
    <sheetView zoomScale="85" zoomScaleNormal="85" workbookViewId="0">
      <selection activeCell="A4" sqref="A4:N16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3" width="8.85546875" style="1"/>
    <col min="14" max="14" width="10.42578125" style="1" customWidth="1"/>
    <col min="15" max="16384" width="8.85546875" style="1"/>
  </cols>
  <sheetData>
    <row r="1" spans="1:16" ht="21" x14ac:dyDescent="0.35">
      <c r="A1" s="31" t="s">
        <v>87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6" ht="21" x14ac:dyDescent="0.35">
      <c r="A2" s="31" t="s">
        <v>81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6" ht="15.75" x14ac:dyDescent="0.25">
      <c r="A3" s="2"/>
    </row>
    <row r="4" spans="1:16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6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6" ht="15" x14ac:dyDescent="0.25">
      <c r="A6" s="7"/>
      <c r="B6" s="7"/>
      <c r="C6" s="8" t="s">
        <v>26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6" ht="15" x14ac:dyDescent="0.25">
      <c r="A7" s="7"/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6" ht="15.75" thickBot="1" x14ac:dyDescent="0.3">
      <c r="A8" s="13" t="s">
        <v>20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6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6" ht="15" x14ac:dyDescent="0.25">
      <c r="A10" s="7" t="s">
        <v>14</v>
      </c>
      <c r="B10" s="7"/>
      <c r="C10" s="15">
        <v>1.1294999999999999</v>
      </c>
      <c r="D10" s="15">
        <v>-2.5009999999999999</v>
      </c>
      <c r="E10" s="15">
        <v>7.619999999999999E-2</v>
      </c>
      <c r="F10" s="15">
        <v>-1.2952999999999999</v>
      </c>
      <c r="G10" s="7"/>
      <c r="H10" s="15">
        <v>3.94</v>
      </c>
      <c r="I10" s="15">
        <v>4.1966000000000001</v>
      </c>
      <c r="J10" s="15">
        <v>5.67</v>
      </c>
      <c r="K10" s="18">
        <v>88.55</v>
      </c>
      <c r="L10" s="15">
        <v>7.1524000000000001</v>
      </c>
      <c r="M10" s="19">
        <v>0.1442821483806693</v>
      </c>
      <c r="N10" s="7">
        <v>1917</v>
      </c>
      <c r="P10" s="3">
        <f>F15</f>
        <v>-1.3588</v>
      </c>
    </row>
    <row r="11" spans="1:16" ht="15" x14ac:dyDescent="0.25">
      <c r="A11" s="7" t="s">
        <v>15</v>
      </c>
      <c r="B11" s="7"/>
      <c r="C11" s="15">
        <v>1.0649</v>
      </c>
      <c r="D11" s="15">
        <v>-2.7742</v>
      </c>
      <c r="E11" s="15">
        <v>5.4900000000000004E-2</v>
      </c>
      <c r="F11" s="15">
        <v>-1.6544000000000001</v>
      </c>
      <c r="G11" s="7"/>
      <c r="H11" s="15">
        <v>4.7300000000000004</v>
      </c>
      <c r="I11" s="15">
        <v>3.9268000000000001</v>
      </c>
      <c r="J11" s="15">
        <v>6.47</v>
      </c>
      <c r="K11" s="18">
        <v>87.42</v>
      </c>
      <c r="L11" s="15">
        <v>6.6829000000000001</v>
      </c>
      <c r="M11" s="19">
        <v>0.45729781999469343</v>
      </c>
      <c r="N11" s="7">
        <v>6256</v>
      </c>
      <c r="P11" s="3">
        <f t="shared" ref="P11:P16" si="0">P10</f>
        <v>-1.3588</v>
      </c>
    </row>
    <row r="12" spans="1:16" ht="15" x14ac:dyDescent="0.25">
      <c r="A12" s="7" t="s">
        <v>17</v>
      </c>
      <c r="B12" s="7"/>
      <c r="C12" s="15">
        <v>1.1447000000000001</v>
      </c>
      <c r="D12" s="15">
        <v>-1.7402</v>
      </c>
      <c r="E12" s="15">
        <v>7.4400000000000008E-2</v>
      </c>
      <c r="F12" s="15">
        <v>-0.52110000000000001</v>
      </c>
      <c r="G12" s="7"/>
      <c r="H12" s="15">
        <v>4</v>
      </c>
      <c r="I12" s="15">
        <v>4.2613000000000003</v>
      </c>
      <c r="J12" s="15">
        <v>5.73</v>
      </c>
      <c r="K12" s="18">
        <v>89.66</v>
      </c>
      <c r="L12" s="15">
        <v>6.9401999999999999</v>
      </c>
      <c r="M12" s="19">
        <v>0.13371161644378635</v>
      </c>
      <c r="N12" s="7">
        <v>3206</v>
      </c>
      <c r="P12" s="3">
        <f t="shared" si="0"/>
        <v>-1.3588</v>
      </c>
    </row>
    <row r="13" spans="1:16" ht="15" x14ac:dyDescent="0.25">
      <c r="A13" s="7" t="s">
        <v>16</v>
      </c>
      <c r="B13" s="7"/>
      <c r="C13" s="15">
        <v>1.0639000000000001</v>
      </c>
      <c r="D13" s="15">
        <v>-2.3233000000000001</v>
      </c>
      <c r="E13" s="15">
        <v>5.2900000000000003E-2</v>
      </c>
      <c r="F13" s="15">
        <v>-1.2064999999999999</v>
      </c>
      <c r="G13" s="7"/>
      <c r="H13" s="15">
        <v>4.45</v>
      </c>
      <c r="I13" s="15">
        <v>4.0297999999999998</v>
      </c>
      <c r="J13" s="15">
        <v>5.97</v>
      </c>
      <c r="K13" s="18">
        <v>89.31</v>
      </c>
      <c r="L13" s="15">
        <v>6.5297999999999998</v>
      </c>
      <c r="M13" s="19">
        <v>0.19679032926804046</v>
      </c>
      <c r="N13" s="7">
        <v>2932</v>
      </c>
      <c r="P13" s="3">
        <f t="shared" si="0"/>
        <v>-1.3588</v>
      </c>
    </row>
    <row r="14" spans="1:16" ht="15" x14ac:dyDescent="0.25">
      <c r="A14" s="7" t="s">
        <v>77</v>
      </c>
      <c r="B14" s="7"/>
      <c r="C14" s="15">
        <v>1.1826684684969395</v>
      </c>
      <c r="D14" s="15">
        <v>-2.8288960210734322</v>
      </c>
      <c r="E14" s="15">
        <v>8.052443520590491E-2</v>
      </c>
      <c r="F14" s="15">
        <v>-1.5657031173705878</v>
      </c>
      <c r="G14" s="7"/>
      <c r="H14" s="15">
        <v>4.7523577522490656</v>
      </c>
      <c r="I14" s="15">
        <v>4.3754903492802448</v>
      </c>
      <c r="J14" s="15">
        <v>7.2855981520395474</v>
      </c>
      <c r="K14" s="18">
        <v>87.641799364190092</v>
      </c>
      <c r="L14" s="15">
        <v>7.0885157445769371</v>
      </c>
      <c r="M14" s="19">
        <v>6.7918085912810469E-2</v>
      </c>
      <c r="N14" s="7">
        <v>1093</v>
      </c>
      <c r="P14" s="3">
        <f t="shared" si="0"/>
        <v>-1.3588</v>
      </c>
    </row>
    <row r="15" spans="1:16" ht="15" x14ac:dyDescent="0.25">
      <c r="A15" s="13" t="s">
        <v>8</v>
      </c>
      <c r="B15" s="7"/>
      <c r="C15" s="15">
        <v>1.0929</v>
      </c>
      <c r="D15" s="15">
        <v>-2.5136999999999996</v>
      </c>
      <c r="E15" s="15">
        <v>6.2E-2</v>
      </c>
      <c r="F15" s="15">
        <v>-1.3588</v>
      </c>
      <c r="G15" s="7"/>
      <c r="H15" s="15">
        <v>4.46</v>
      </c>
      <c r="I15" s="15">
        <v>4.0612000000000004</v>
      </c>
      <c r="J15" s="15">
        <v>6.21</v>
      </c>
      <c r="K15" s="18">
        <v>88.25</v>
      </c>
      <c r="L15" s="15">
        <v>6.7824999999999998</v>
      </c>
      <c r="M15" s="20">
        <v>1.0000000000000002</v>
      </c>
      <c r="N15" s="21">
        <v>15404</v>
      </c>
      <c r="P15" s="3">
        <f t="shared" si="0"/>
        <v>-1.3588</v>
      </c>
    </row>
    <row r="16" spans="1:16" ht="15" x14ac:dyDescent="0.25">
      <c r="A16" s="7" t="s">
        <v>35</v>
      </c>
      <c r="B16" s="7"/>
      <c r="C16" s="15">
        <v>1.0866276283370122</v>
      </c>
      <c r="D16" s="15">
        <v>-2.489174700854405</v>
      </c>
      <c r="E16" s="15">
        <v>6.07333922125394E-2</v>
      </c>
      <c r="F16" s="15">
        <v>-1.3418136803048535</v>
      </c>
      <c r="G16" s="7"/>
      <c r="H16" s="15">
        <v>4.4438731420607782</v>
      </c>
      <c r="I16" s="15">
        <v>4.0382958478192705</v>
      </c>
      <c r="J16" s="15">
        <v>6.1344420680415652</v>
      </c>
      <c r="K16" s="18">
        <v>88.315293169203997</v>
      </c>
      <c r="L16" s="15">
        <v>6.7601634540766744</v>
      </c>
      <c r="M16" s="19">
        <v>0.93208191408718943</v>
      </c>
      <c r="N16" s="7">
        <v>14311</v>
      </c>
      <c r="P16" s="3">
        <f t="shared" si="0"/>
        <v>-1.3588</v>
      </c>
    </row>
    <row r="17" spans="1:14" ht="15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15" x14ac:dyDescent="0.25">
      <c r="A18" s="7" t="s">
        <v>42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30" spans="1:14" x14ac:dyDescent="0.2">
      <c r="A30" s="1" t="s">
        <v>25</v>
      </c>
    </row>
  </sheetData>
  <mergeCells count="2">
    <mergeCell ref="A1:N1"/>
    <mergeCell ref="A2:N2"/>
  </mergeCells>
  <pageMargins left="0.75" right="0.75" top="1" bottom="1" header="0.5" footer="0.5"/>
  <pageSetup scale="87" orientation="landscape" horizontalDpi="300" verticalDpi="300" r:id="rId1"/>
  <headerFooter alignWithMargins="0">
    <oddFooter>&amp;L&amp;"Times New Roman,Regular"&amp;8Generated: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1"/>
  <sheetViews>
    <sheetView zoomScale="85" workbookViewId="0">
      <selection activeCell="A4" sqref="A4:N13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3" width="10.5703125" style="1" customWidth="1"/>
    <col min="4" max="4" width="10.85546875" style="1" customWidth="1"/>
    <col min="5" max="6" width="8.85546875" style="1"/>
    <col min="7" max="7" width="4.140625" style="1" customWidth="1"/>
    <col min="8" max="16384" width="8.85546875" style="1"/>
  </cols>
  <sheetData>
    <row r="1" spans="1:16" ht="21" x14ac:dyDescent="0.35">
      <c r="A1" s="31" t="s">
        <v>87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6" ht="21" x14ac:dyDescent="0.35">
      <c r="A2" s="31" t="s">
        <v>86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6" x14ac:dyDescent="0.2">
      <c r="A3"/>
    </row>
    <row r="4" spans="1:16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6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6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6" ht="15" x14ac:dyDescent="0.25">
      <c r="A7" s="13" t="s">
        <v>23</v>
      </c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6" ht="15.75" thickBot="1" x14ac:dyDescent="0.3">
      <c r="A8" s="13" t="s">
        <v>46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6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P9" s="5"/>
    </row>
    <row r="10" spans="1:16" ht="15" x14ac:dyDescent="0.25">
      <c r="A10" s="7" t="s">
        <v>21</v>
      </c>
      <c r="B10" s="7"/>
      <c r="C10" s="15">
        <v>1.0863</v>
      </c>
      <c r="D10" s="15">
        <v>-2.4318000000000004</v>
      </c>
      <c r="E10" s="15">
        <v>6.1499999999999999E-2</v>
      </c>
      <c r="F10" s="15">
        <v>-1.284</v>
      </c>
      <c r="G10" s="7"/>
      <c r="H10" s="15">
        <v>4.42</v>
      </c>
      <c r="I10" s="15">
        <v>4.0410000000000004</v>
      </c>
      <c r="J10" s="15">
        <v>6.15</v>
      </c>
      <c r="K10" s="18">
        <v>88.48</v>
      </c>
      <c r="L10" s="15">
        <v>6.7446999999999999</v>
      </c>
      <c r="M10" s="19">
        <v>0.92965362470541046</v>
      </c>
      <c r="N10" s="7">
        <v>14580</v>
      </c>
      <c r="P10" s="3">
        <f>$F$13</f>
        <v>-1.3588</v>
      </c>
    </row>
    <row r="11" spans="1:16" ht="15" x14ac:dyDescent="0.25">
      <c r="A11" s="7" t="s">
        <v>40</v>
      </c>
      <c r="B11" s="7"/>
      <c r="C11" s="15">
        <v>1.1773</v>
      </c>
      <c r="D11" s="15">
        <v>-3.5099</v>
      </c>
      <c r="E11" s="15">
        <v>7.2400000000000006E-2</v>
      </c>
      <c r="F11" s="15">
        <v>-2.2602000000000002</v>
      </c>
      <c r="G11" s="7"/>
      <c r="H11" s="15">
        <v>5.05</v>
      </c>
      <c r="I11" s="15">
        <v>4.3266999999999998</v>
      </c>
      <c r="J11" s="15">
        <v>6.92</v>
      </c>
      <c r="K11" s="18">
        <v>86.03</v>
      </c>
      <c r="L11" s="15">
        <v>7.1702000000000004</v>
      </c>
      <c r="M11" s="19">
        <v>6.7814628823979109E-2</v>
      </c>
      <c r="N11" s="7">
        <v>800</v>
      </c>
      <c r="P11" s="3">
        <f>$F$13</f>
        <v>-1.3588</v>
      </c>
    </row>
    <row r="12" spans="1:16" ht="15" x14ac:dyDescent="0.25">
      <c r="A12" s="7" t="s">
        <v>22</v>
      </c>
      <c r="B12" s="7"/>
      <c r="C12" s="15">
        <v>1.4536</v>
      </c>
      <c r="D12" s="15">
        <v>-9.5101000000000013</v>
      </c>
      <c r="E12" s="15">
        <v>0.1203</v>
      </c>
      <c r="F12" s="15">
        <v>-7.9362000000000004</v>
      </c>
      <c r="G12" s="7"/>
      <c r="H12" s="15">
        <v>4.34</v>
      </c>
      <c r="I12" s="15">
        <v>4.3865999999999996</v>
      </c>
      <c r="J12" s="15">
        <v>7.31</v>
      </c>
      <c r="K12" s="18">
        <v>69.599999999999994</v>
      </c>
      <c r="L12" s="15">
        <v>10.258699999999999</v>
      </c>
      <c r="M12" s="19">
        <v>2.5317464706102748E-3</v>
      </c>
      <c r="N12" s="7">
        <v>24</v>
      </c>
      <c r="P12" s="3">
        <f>$F$13</f>
        <v>-1.3588</v>
      </c>
    </row>
    <row r="13" spans="1:16" ht="15" x14ac:dyDescent="0.25">
      <c r="A13" s="13" t="s">
        <v>8</v>
      </c>
      <c r="B13" s="7"/>
      <c r="C13" s="15">
        <v>1.0929</v>
      </c>
      <c r="D13" s="15">
        <v>-2.5136999999999996</v>
      </c>
      <c r="E13" s="15">
        <v>6.2E-2</v>
      </c>
      <c r="F13" s="15">
        <v>-1.3588</v>
      </c>
      <c r="G13" s="7"/>
      <c r="H13" s="15">
        <v>4.46</v>
      </c>
      <c r="I13" s="15">
        <v>4.0612000000000004</v>
      </c>
      <c r="J13" s="15">
        <v>6.21</v>
      </c>
      <c r="K13" s="18">
        <v>88.25</v>
      </c>
      <c r="L13" s="15">
        <v>6.7824999999999998</v>
      </c>
      <c r="M13" s="19">
        <v>1</v>
      </c>
      <c r="N13" s="7">
        <v>15404</v>
      </c>
      <c r="P13" s="5"/>
    </row>
    <row r="14" spans="1:16" ht="15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6" ht="15" x14ac:dyDescent="0.25">
      <c r="A15" s="32" t="s">
        <v>39</v>
      </c>
      <c r="B15" s="33"/>
      <c r="C15" s="33"/>
      <c r="D15" s="22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6" ht="15" x14ac:dyDescent="0.25">
      <c r="A16" s="23"/>
      <c r="B16" s="7"/>
      <c r="C16" s="34" t="s">
        <v>45</v>
      </c>
      <c r="D16" s="35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ht="15" x14ac:dyDescent="0.25">
      <c r="A17" s="23"/>
      <c r="B17" s="7"/>
      <c r="C17" s="7" t="s">
        <v>36</v>
      </c>
      <c r="D17" s="24" t="s">
        <v>37</v>
      </c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15" x14ac:dyDescent="0.25">
      <c r="A18" s="23" t="str">
        <f>A10</f>
        <v>Investment-grade</v>
      </c>
      <c r="B18" s="7"/>
      <c r="C18" s="30" t="s">
        <v>38</v>
      </c>
      <c r="D18" s="26">
        <v>0.7</v>
      </c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ht="15" x14ac:dyDescent="0.25">
      <c r="A19" s="23" t="str">
        <f>A11</f>
        <v>Crossover</v>
      </c>
      <c r="B19" s="7"/>
      <c r="C19" s="25">
        <v>0.70099999999999996</v>
      </c>
      <c r="D19" s="26">
        <v>0.85</v>
      </c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ht="15" x14ac:dyDescent="0.25">
      <c r="A20" s="27" t="str">
        <f>A12</f>
        <v>High-yield</v>
      </c>
      <c r="B20" s="9"/>
      <c r="C20" s="28">
        <v>0.85099999999999998</v>
      </c>
      <c r="D20" s="29" t="s">
        <v>38</v>
      </c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ht="15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31" spans="1:14" x14ac:dyDescent="0.2">
      <c r="A31" s="1" t="s">
        <v>25</v>
      </c>
    </row>
  </sheetData>
  <mergeCells count="4">
    <mergeCell ref="A1:N1"/>
    <mergeCell ref="A15:C15"/>
    <mergeCell ref="C16:D16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4"/>
  <sheetViews>
    <sheetView zoomScale="85" workbookViewId="0">
      <selection activeCell="A4" sqref="A4:N20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8" ht="21" x14ac:dyDescent="0.35">
      <c r="A1" s="31" t="s">
        <v>87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8" ht="21" x14ac:dyDescent="0.35">
      <c r="A2" s="31" t="s">
        <v>82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8" ht="15.75" x14ac:dyDescent="0.25">
      <c r="A3" s="2"/>
    </row>
    <row r="4" spans="1:18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8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8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8" ht="15" x14ac:dyDescent="0.25">
      <c r="A7" s="7"/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8" ht="15.75" thickBot="1" x14ac:dyDescent="0.3">
      <c r="A8" s="13" t="s">
        <v>19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8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P9" s="5"/>
      <c r="Q9" s="5"/>
      <c r="R9" s="5"/>
    </row>
    <row r="10" spans="1:18" ht="15" x14ac:dyDescent="0.25">
      <c r="A10" s="7" t="s">
        <v>88</v>
      </c>
      <c r="B10" s="7"/>
      <c r="C10" s="15">
        <v>0.80730000000000002</v>
      </c>
      <c r="D10" s="15">
        <v>-2.8635999999999999</v>
      </c>
      <c r="E10" s="15">
        <v>5.7700000000000001E-2</v>
      </c>
      <c r="F10" s="15">
        <v>-1.9985999999999999</v>
      </c>
      <c r="G10" s="7"/>
      <c r="H10" s="15">
        <v>5.29</v>
      </c>
      <c r="I10" s="15">
        <v>2.7357</v>
      </c>
      <c r="J10" s="15">
        <v>6.67</v>
      </c>
      <c r="K10" s="18">
        <v>81.36</v>
      </c>
      <c r="L10" s="15">
        <v>6.5743999999999998</v>
      </c>
      <c r="M10" s="19">
        <v>0.1029139247630704</v>
      </c>
      <c r="N10" s="7">
        <v>1105</v>
      </c>
      <c r="P10" s="5" t="str">
        <f>RIGHT(A10,4)</f>
        <v>3.0%</v>
      </c>
      <c r="Q10" s="3">
        <f>$F$20</f>
        <v>-1.3588</v>
      </c>
      <c r="R10" s="5"/>
    </row>
    <row r="11" spans="1:18" ht="15" x14ac:dyDescent="0.25">
      <c r="A11" s="7" t="s">
        <v>89</v>
      </c>
      <c r="B11" s="7"/>
      <c r="C11" s="15">
        <v>0.94240000000000002</v>
      </c>
      <c r="D11" s="15">
        <v>-3.2040999999999999</v>
      </c>
      <c r="E11" s="15">
        <v>6.5799999999999997E-2</v>
      </c>
      <c r="F11" s="15">
        <v>-2.1959</v>
      </c>
      <c r="G11" s="7"/>
      <c r="H11" s="15">
        <v>5.3</v>
      </c>
      <c r="I11" s="15">
        <v>3.2785000000000002</v>
      </c>
      <c r="J11" s="15">
        <v>7.09</v>
      </c>
      <c r="K11" s="18">
        <v>82.91</v>
      </c>
      <c r="L11" s="15">
        <v>6.7050999999999998</v>
      </c>
      <c r="M11" s="19">
        <v>0.17477738579767335</v>
      </c>
      <c r="N11" s="7">
        <v>2142</v>
      </c>
      <c r="P11" s="5" t="str">
        <f t="shared" ref="P11:P18" si="0">RIGHT(A11,4)</f>
        <v>3.5%</v>
      </c>
      <c r="Q11" s="3">
        <f t="shared" ref="Q11:Q19" si="1">$F$20</f>
        <v>-1.3588</v>
      </c>
      <c r="R11" s="5"/>
    </row>
    <row r="12" spans="1:18" ht="15" x14ac:dyDescent="0.25">
      <c r="A12" s="7" t="s">
        <v>79</v>
      </c>
      <c r="B12" s="7"/>
      <c r="C12" s="15">
        <v>1.0310999999999999</v>
      </c>
      <c r="D12" s="15">
        <v>-1.8094999999999999</v>
      </c>
      <c r="E12" s="15">
        <v>6.3600000000000004E-2</v>
      </c>
      <c r="F12" s="15">
        <v>-0.71479999999999999</v>
      </c>
      <c r="G12" s="7"/>
      <c r="H12" s="15">
        <v>3.77</v>
      </c>
      <c r="I12" s="15">
        <v>3.7816999999999998</v>
      </c>
      <c r="J12" s="15">
        <v>5.1100000000000003</v>
      </c>
      <c r="K12" s="18">
        <v>89.09</v>
      </c>
      <c r="L12" s="15">
        <v>6.8407</v>
      </c>
      <c r="M12" s="19">
        <v>0.24893119968319111</v>
      </c>
      <c r="N12" s="7">
        <v>3497</v>
      </c>
      <c r="P12" s="5" t="str">
        <f t="shared" si="0"/>
        <v>4.0%</v>
      </c>
      <c r="Q12" s="3">
        <f t="shared" si="1"/>
        <v>-1.3588</v>
      </c>
      <c r="R12" s="5"/>
    </row>
    <row r="13" spans="1:18" ht="15" x14ac:dyDescent="0.25">
      <c r="A13" s="7" t="s">
        <v>48</v>
      </c>
      <c r="B13" s="7"/>
      <c r="C13" s="15">
        <v>1.1403000000000001</v>
      </c>
      <c r="D13" s="15">
        <v>-2.2511999999999999</v>
      </c>
      <c r="E13" s="15">
        <v>6.4799999999999996E-2</v>
      </c>
      <c r="F13" s="15">
        <v>-1.0461</v>
      </c>
      <c r="G13" s="7"/>
      <c r="H13" s="15">
        <v>4.09</v>
      </c>
      <c r="I13" s="15">
        <v>4.2489999999999997</v>
      </c>
      <c r="J13" s="15">
        <v>6.02</v>
      </c>
      <c r="K13" s="18">
        <v>90.07</v>
      </c>
      <c r="L13" s="15">
        <v>6.8357999999999999</v>
      </c>
      <c r="M13" s="19">
        <v>0.24354670203099643</v>
      </c>
      <c r="N13" s="7">
        <v>3450</v>
      </c>
      <c r="P13" s="5" t="str">
        <f t="shared" si="0"/>
        <v>4.5%</v>
      </c>
      <c r="Q13" s="3">
        <f t="shared" si="1"/>
        <v>-1.3588</v>
      </c>
      <c r="R13" s="5"/>
    </row>
    <row r="14" spans="1:18" ht="15" x14ac:dyDescent="0.25">
      <c r="A14" s="7" t="s">
        <v>49</v>
      </c>
      <c r="B14" s="7"/>
      <c r="C14" s="15">
        <v>1.2481</v>
      </c>
      <c r="D14" s="15">
        <v>-2.7298999999999998</v>
      </c>
      <c r="E14" s="15">
        <v>7.2099999999999997E-2</v>
      </c>
      <c r="F14" s="15">
        <v>-1.4097</v>
      </c>
      <c r="G14" s="7"/>
      <c r="H14" s="15">
        <v>4.5</v>
      </c>
      <c r="I14" s="15">
        <v>4.7293000000000003</v>
      </c>
      <c r="J14" s="15">
        <v>6.65</v>
      </c>
      <c r="K14" s="18">
        <v>90.82</v>
      </c>
      <c r="L14" s="15">
        <v>6.8704000000000001</v>
      </c>
      <c r="M14" s="19">
        <v>0.10191911766117996</v>
      </c>
      <c r="N14" s="7">
        <v>1666</v>
      </c>
      <c r="P14" s="5" t="str">
        <f t="shared" si="0"/>
        <v>5.0%</v>
      </c>
      <c r="Q14" s="3">
        <f t="shared" si="1"/>
        <v>-1.3588</v>
      </c>
      <c r="R14" s="5"/>
    </row>
    <row r="15" spans="1:18" ht="15" x14ac:dyDescent="0.25">
      <c r="A15" s="7" t="s">
        <v>50</v>
      </c>
      <c r="B15" s="7"/>
      <c r="C15" s="15">
        <v>1.3496999999999999</v>
      </c>
      <c r="D15" s="15">
        <v>-3.4073000000000002</v>
      </c>
      <c r="E15" s="15">
        <v>5.8300000000000005E-2</v>
      </c>
      <c r="F15" s="15">
        <v>-1.9993000000000001</v>
      </c>
      <c r="G15" s="7"/>
      <c r="H15" s="15">
        <v>5.15</v>
      </c>
      <c r="I15" s="15">
        <v>5.2595000000000001</v>
      </c>
      <c r="J15" s="15">
        <v>7.55</v>
      </c>
      <c r="K15" s="18">
        <v>92.63</v>
      </c>
      <c r="L15" s="15">
        <v>6.7651000000000003</v>
      </c>
      <c r="M15" s="19">
        <v>4.2786656945219353E-2</v>
      </c>
      <c r="N15" s="7">
        <v>768</v>
      </c>
      <c r="P15" s="5" t="str">
        <f t="shared" si="0"/>
        <v>5.5%</v>
      </c>
      <c r="Q15" s="3">
        <f t="shared" si="1"/>
        <v>-1.3588</v>
      </c>
      <c r="R15" s="5"/>
    </row>
    <row r="16" spans="1:18" ht="15" x14ac:dyDescent="0.25">
      <c r="A16" s="7" t="s">
        <v>51</v>
      </c>
      <c r="B16" s="7"/>
      <c r="C16" s="15">
        <v>1.4389000000000001</v>
      </c>
      <c r="D16" s="15">
        <v>-3.2913999999999999</v>
      </c>
      <c r="E16" s="15">
        <v>4.5999999999999999E-2</v>
      </c>
      <c r="F16" s="15">
        <v>-1.8065</v>
      </c>
      <c r="G16" s="7"/>
      <c r="H16" s="15">
        <v>5.03</v>
      </c>
      <c r="I16" s="15">
        <v>5.7465000000000002</v>
      </c>
      <c r="J16" s="15">
        <v>7.27</v>
      </c>
      <c r="K16" s="18">
        <v>95.36</v>
      </c>
      <c r="L16" s="15">
        <v>6.7371999999999996</v>
      </c>
      <c r="M16" s="19">
        <v>4.4266123678427687E-2</v>
      </c>
      <c r="N16" s="7">
        <v>958</v>
      </c>
      <c r="P16" s="5" t="str">
        <f t="shared" si="0"/>
        <v>6.0%</v>
      </c>
      <c r="Q16" s="3">
        <f t="shared" si="1"/>
        <v>-1.3588</v>
      </c>
      <c r="R16" s="5"/>
    </row>
    <row r="17" spans="1:18" ht="15" x14ac:dyDescent="0.25">
      <c r="A17" s="7" t="s">
        <v>52</v>
      </c>
      <c r="B17" s="7"/>
      <c r="C17" s="15">
        <v>1.5451999999999999</v>
      </c>
      <c r="D17" s="15">
        <v>-2.1313999999999997</v>
      </c>
      <c r="E17" s="15">
        <v>3.0699999999999998E-2</v>
      </c>
      <c r="F17" s="15">
        <v>-0.55549999999999999</v>
      </c>
      <c r="G17" s="7"/>
      <c r="H17" s="15">
        <v>3.95</v>
      </c>
      <c r="I17" s="15">
        <v>6.2617000000000003</v>
      </c>
      <c r="J17" s="15">
        <v>5.38</v>
      </c>
      <c r="K17" s="18">
        <v>98.37</v>
      </c>
      <c r="L17" s="15">
        <v>6.7366999999999999</v>
      </c>
      <c r="M17" s="19">
        <v>2.5973832725571366E-2</v>
      </c>
      <c r="N17" s="7">
        <v>740</v>
      </c>
      <c r="P17" s="5" t="str">
        <f t="shared" si="0"/>
        <v>6.5%</v>
      </c>
      <c r="Q17" s="3">
        <f t="shared" si="1"/>
        <v>-1.3588</v>
      </c>
      <c r="R17" s="5"/>
    </row>
    <row r="18" spans="1:18" ht="15" x14ac:dyDescent="0.25">
      <c r="A18" s="7" t="s">
        <v>53</v>
      </c>
      <c r="B18" s="7"/>
      <c r="C18" s="15">
        <v>1.6226</v>
      </c>
      <c r="D18" s="15">
        <v>-2.7701000000000002</v>
      </c>
      <c r="E18" s="15">
        <v>2.8299999999999999E-2</v>
      </c>
      <c r="F18" s="15">
        <v>-1.1192</v>
      </c>
      <c r="G18" s="7"/>
      <c r="H18" s="15">
        <v>4.3600000000000003</v>
      </c>
      <c r="I18" s="15">
        <v>6.7229999999999999</v>
      </c>
      <c r="J18" s="15">
        <v>6.1</v>
      </c>
      <c r="K18" s="18">
        <v>99.83</v>
      </c>
      <c r="L18" s="15">
        <v>6.8540000000000001</v>
      </c>
      <c r="M18" s="19">
        <v>7.2856386038244979E-3</v>
      </c>
      <c r="N18" s="7">
        <v>274</v>
      </c>
      <c r="P18" s="5" t="str">
        <f t="shared" si="0"/>
        <v>7.0%</v>
      </c>
      <c r="Q18" s="3">
        <f t="shared" si="1"/>
        <v>-1.3588</v>
      </c>
      <c r="R18" s="5"/>
    </row>
    <row r="19" spans="1:18" ht="15" x14ac:dyDescent="0.25">
      <c r="A19" s="7" t="s">
        <v>90</v>
      </c>
      <c r="B19" s="7"/>
      <c r="C19" s="15">
        <v>1.8140000000000001</v>
      </c>
      <c r="D19" s="15">
        <v>-1.762</v>
      </c>
      <c r="E19" s="15">
        <v>-1.4299999999999997E-2</v>
      </c>
      <c r="F19" s="15">
        <v>3.7699999999999997E-2</v>
      </c>
      <c r="G19" s="7"/>
      <c r="H19" s="15">
        <v>3.06</v>
      </c>
      <c r="I19" s="15">
        <v>7.5553999999999997</v>
      </c>
      <c r="J19" s="15">
        <v>4.68</v>
      </c>
      <c r="K19" s="18">
        <v>101.84</v>
      </c>
      <c r="L19" s="15">
        <v>7.0311000000000003</v>
      </c>
      <c r="M19" s="19">
        <v>7.5994181108457971E-3</v>
      </c>
      <c r="N19" s="7">
        <v>804</v>
      </c>
      <c r="P19" s="5" t="str">
        <f>"&gt;"&amp;P18</f>
        <v>&gt;7.0%</v>
      </c>
      <c r="Q19" s="3">
        <f t="shared" si="1"/>
        <v>-1.3588</v>
      </c>
      <c r="R19" s="5"/>
    </row>
    <row r="20" spans="1:18" ht="15" x14ac:dyDescent="0.25">
      <c r="A20" s="13" t="s">
        <v>8</v>
      </c>
      <c r="B20" s="7"/>
      <c r="C20" s="15">
        <v>1.0929</v>
      </c>
      <c r="D20" s="15">
        <v>-2.5136999999999996</v>
      </c>
      <c r="E20" s="15">
        <v>6.2E-2</v>
      </c>
      <c r="F20" s="15">
        <v>-1.3588</v>
      </c>
      <c r="G20" s="7"/>
      <c r="H20" s="15">
        <v>4.46</v>
      </c>
      <c r="I20" s="15">
        <v>4.0612000000000004</v>
      </c>
      <c r="J20" s="15">
        <v>6.21</v>
      </c>
      <c r="K20" s="18">
        <v>88.25</v>
      </c>
      <c r="L20" s="15">
        <v>6.7824999999999998</v>
      </c>
      <c r="M20" s="19">
        <v>1</v>
      </c>
      <c r="N20" s="7">
        <v>15404</v>
      </c>
      <c r="P20" s="5"/>
      <c r="Q20" s="5"/>
      <c r="R20" s="5"/>
    </row>
    <row r="24" spans="1:18" x14ac:dyDescent="0.2">
      <c r="A24" s="1" t="s">
        <v>25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1"/>
  <sheetViews>
    <sheetView zoomScale="85" workbookViewId="0">
      <selection activeCell="A4" sqref="A4:N2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7" ht="21" x14ac:dyDescent="0.35">
      <c r="A1" s="31" t="s">
        <v>87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7" ht="21" x14ac:dyDescent="0.35">
      <c r="A2" s="31" t="s">
        <v>83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7" ht="15.75" x14ac:dyDescent="0.25">
      <c r="A3" s="2"/>
    </row>
    <row r="4" spans="1:17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7" ht="15" x14ac:dyDescent="0.25">
      <c r="A7" s="7"/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7" ht="15.75" thickBot="1" x14ac:dyDescent="0.3">
      <c r="A8" s="13" t="s">
        <v>24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7" t="s">
        <v>54</v>
      </c>
      <c r="B10" s="7"/>
      <c r="C10" s="15">
        <v>1.0633999999999999</v>
      </c>
      <c r="D10" s="15">
        <v>0.41470000000000012</v>
      </c>
      <c r="E10" s="15">
        <v>3.7600000000000001E-2</v>
      </c>
      <c r="F10" s="15">
        <v>1.5157</v>
      </c>
      <c r="G10" s="7"/>
      <c r="H10" s="15">
        <v>1.05</v>
      </c>
      <c r="I10" s="15">
        <v>4.0907999999999998</v>
      </c>
      <c r="J10" s="15">
        <v>1.1100000000000001</v>
      </c>
      <c r="K10" s="18">
        <v>96.67</v>
      </c>
      <c r="L10" s="15">
        <v>7.3007999999999997</v>
      </c>
      <c r="M10" s="19">
        <v>0.16198977185191671</v>
      </c>
      <c r="N10" s="7">
        <v>2989</v>
      </c>
      <c r="P10" s="5">
        <v>2</v>
      </c>
      <c r="Q10" s="3">
        <f>$F$21</f>
        <v>-1.3588</v>
      </c>
    </row>
    <row r="11" spans="1:17" ht="15" x14ac:dyDescent="0.25">
      <c r="A11" s="7" t="s">
        <v>55</v>
      </c>
      <c r="B11" s="7"/>
      <c r="C11" s="15">
        <v>1.0606</v>
      </c>
      <c r="D11" s="15">
        <v>-0.61219999999999997</v>
      </c>
      <c r="E11" s="15">
        <v>3.3300000000000003E-2</v>
      </c>
      <c r="F11" s="15">
        <v>0.48170000000000002</v>
      </c>
      <c r="G11" s="7"/>
      <c r="H11" s="15">
        <v>2.74</v>
      </c>
      <c r="I11" s="15">
        <v>3.9954000000000001</v>
      </c>
      <c r="J11" s="15">
        <v>3.04</v>
      </c>
      <c r="K11" s="18">
        <v>92.49</v>
      </c>
      <c r="L11" s="15">
        <v>6.8114999999999997</v>
      </c>
      <c r="M11" s="19">
        <v>0.20569833690380337</v>
      </c>
      <c r="N11" s="7">
        <v>2982</v>
      </c>
      <c r="P11" s="5">
        <v>4</v>
      </c>
      <c r="Q11" s="3">
        <f t="shared" ref="Q11:Q20" si="0">$F$21</f>
        <v>-1.3588</v>
      </c>
    </row>
    <row r="12" spans="1:17" ht="15" x14ac:dyDescent="0.25">
      <c r="A12" s="7" t="s">
        <v>56</v>
      </c>
      <c r="B12" s="7"/>
      <c r="C12" s="15">
        <v>1.1333</v>
      </c>
      <c r="D12" s="15">
        <v>-1.9185000000000001</v>
      </c>
      <c r="E12" s="15">
        <v>3.95E-2</v>
      </c>
      <c r="F12" s="15">
        <v>-0.74570000000000003</v>
      </c>
      <c r="G12" s="7"/>
      <c r="H12" s="15">
        <v>4.2699999999999996</v>
      </c>
      <c r="I12" s="15">
        <v>4.2778999999999998</v>
      </c>
      <c r="J12" s="15">
        <v>5</v>
      </c>
      <c r="K12" s="18">
        <v>90.13</v>
      </c>
      <c r="L12" s="15">
        <v>6.6402000000000001</v>
      </c>
      <c r="M12" s="19">
        <v>0.21606683875901353</v>
      </c>
      <c r="N12" s="7">
        <v>2661</v>
      </c>
      <c r="P12" s="5">
        <v>6</v>
      </c>
      <c r="Q12" s="3">
        <f t="shared" si="0"/>
        <v>-1.3588</v>
      </c>
    </row>
    <row r="13" spans="1:17" ht="15" x14ac:dyDescent="0.25">
      <c r="A13" s="7" t="s">
        <v>57</v>
      </c>
      <c r="B13" s="7"/>
      <c r="C13" s="15">
        <v>1.0253000000000001</v>
      </c>
      <c r="D13" s="15">
        <v>-3.3584000000000001</v>
      </c>
      <c r="E13" s="15">
        <v>6.3399999999999998E-2</v>
      </c>
      <c r="F13" s="15">
        <v>-2.2696999999999998</v>
      </c>
      <c r="G13" s="7"/>
      <c r="H13" s="15">
        <v>5.69</v>
      </c>
      <c r="I13" s="15">
        <v>3.6808000000000001</v>
      </c>
      <c r="J13" s="15">
        <v>7.04</v>
      </c>
      <c r="K13" s="18">
        <v>84.07</v>
      </c>
      <c r="L13" s="15">
        <v>6.6056999999999997</v>
      </c>
      <c r="M13" s="19">
        <v>0.15049332682333055</v>
      </c>
      <c r="N13" s="7">
        <v>2195</v>
      </c>
      <c r="P13" s="5">
        <v>8</v>
      </c>
      <c r="Q13" s="3">
        <f t="shared" si="0"/>
        <v>-1.3588</v>
      </c>
    </row>
    <row r="14" spans="1:17" ht="15" x14ac:dyDescent="0.25">
      <c r="A14" s="7" t="s">
        <v>58</v>
      </c>
      <c r="B14" s="7"/>
      <c r="C14" s="15">
        <v>1.1293</v>
      </c>
      <c r="D14" s="15">
        <v>-4.7775000000000007</v>
      </c>
      <c r="E14" s="15">
        <v>7.2999999999999995E-2</v>
      </c>
      <c r="F14" s="15">
        <v>-3.5752000000000002</v>
      </c>
      <c r="G14" s="7"/>
      <c r="H14" s="15">
        <v>6.68</v>
      </c>
      <c r="I14" s="15">
        <v>4.2192999999999996</v>
      </c>
      <c r="J14" s="15">
        <v>8.8800000000000008</v>
      </c>
      <c r="K14" s="18">
        <v>84.61</v>
      </c>
      <c r="L14" s="15">
        <v>6.6310000000000002</v>
      </c>
      <c r="M14" s="19">
        <v>0.12497032402017041</v>
      </c>
      <c r="N14" s="7">
        <v>1687</v>
      </c>
      <c r="P14" s="5">
        <v>10</v>
      </c>
      <c r="Q14" s="3">
        <f t="shared" si="0"/>
        <v>-1.3588</v>
      </c>
    </row>
    <row r="15" spans="1:17" ht="15" x14ac:dyDescent="0.25">
      <c r="A15" s="7" t="s">
        <v>59</v>
      </c>
      <c r="B15" s="7"/>
      <c r="C15" s="15">
        <v>1.1337999999999999</v>
      </c>
      <c r="D15" s="15">
        <v>-5.2889999999999997</v>
      </c>
      <c r="E15" s="15">
        <v>0.12</v>
      </c>
      <c r="F15" s="15">
        <v>-4.0351999999999997</v>
      </c>
      <c r="G15" s="7"/>
      <c r="H15" s="15">
        <v>7.12</v>
      </c>
      <c r="I15" s="15">
        <v>4.1073000000000004</v>
      </c>
      <c r="J15" s="15">
        <v>10.95</v>
      </c>
      <c r="K15" s="18">
        <v>82.94</v>
      </c>
      <c r="L15" s="15">
        <v>6.5974000000000004</v>
      </c>
      <c r="M15" s="19">
        <v>4.1648396781193545E-2</v>
      </c>
      <c r="N15" s="7">
        <v>827</v>
      </c>
      <c r="P15" s="5">
        <v>12</v>
      </c>
      <c r="Q15" s="3">
        <f t="shared" si="0"/>
        <v>-1.3588</v>
      </c>
    </row>
    <row r="16" spans="1:17" ht="15" x14ac:dyDescent="0.25">
      <c r="A16" s="7" t="s">
        <v>60</v>
      </c>
      <c r="B16" s="7"/>
      <c r="C16" s="15">
        <v>1.1073999999999999</v>
      </c>
      <c r="D16" s="15">
        <v>-5.8784000000000001</v>
      </c>
      <c r="E16" s="15">
        <v>0.14610000000000001</v>
      </c>
      <c r="F16" s="15">
        <v>-4.6249000000000002</v>
      </c>
      <c r="G16" s="7"/>
      <c r="H16" s="15">
        <v>7.71</v>
      </c>
      <c r="I16" s="15">
        <v>3.9167999999999998</v>
      </c>
      <c r="J16" s="15">
        <v>13.01</v>
      </c>
      <c r="K16" s="18">
        <v>79.78</v>
      </c>
      <c r="L16" s="15">
        <v>6.6494999999999997</v>
      </c>
      <c r="M16" s="19">
        <v>3.7273570539603076E-2</v>
      </c>
      <c r="N16" s="7">
        <v>722</v>
      </c>
      <c r="P16" s="5">
        <v>14</v>
      </c>
      <c r="Q16" s="3">
        <f t="shared" si="0"/>
        <v>-1.3588</v>
      </c>
    </row>
    <row r="17" spans="1:17" ht="15" x14ac:dyDescent="0.25">
      <c r="A17" s="7" t="s">
        <v>61</v>
      </c>
      <c r="B17" s="7"/>
      <c r="C17" s="15">
        <v>1.1997</v>
      </c>
      <c r="D17" s="15">
        <v>-6.1718999999999999</v>
      </c>
      <c r="E17" s="15">
        <v>0.15160000000000001</v>
      </c>
      <c r="F17" s="15">
        <v>-4.8205999999999998</v>
      </c>
      <c r="G17" s="7"/>
      <c r="H17" s="15">
        <v>7.76</v>
      </c>
      <c r="I17" s="15">
        <v>4.3990999999999998</v>
      </c>
      <c r="J17" s="15">
        <v>14.99</v>
      </c>
      <c r="K17" s="18">
        <v>83.14</v>
      </c>
      <c r="L17" s="15">
        <v>6.6600999999999999</v>
      </c>
      <c r="M17" s="19">
        <v>1.7338669897434929E-2</v>
      </c>
      <c r="N17" s="7">
        <v>429</v>
      </c>
      <c r="P17" s="5">
        <v>16</v>
      </c>
      <c r="Q17" s="3">
        <f t="shared" si="0"/>
        <v>-1.3588</v>
      </c>
    </row>
    <row r="18" spans="1:17" ht="15" x14ac:dyDescent="0.25">
      <c r="A18" s="7" t="s">
        <v>62</v>
      </c>
      <c r="B18" s="7"/>
      <c r="C18" s="15">
        <v>1.0737000000000001</v>
      </c>
      <c r="D18" s="15">
        <v>-6.5643000000000002</v>
      </c>
      <c r="E18" s="15">
        <v>0.2167</v>
      </c>
      <c r="F18" s="15">
        <v>-5.2739000000000003</v>
      </c>
      <c r="G18" s="7"/>
      <c r="H18" s="15">
        <v>8.1300000000000008</v>
      </c>
      <c r="I18" s="15">
        <v>3.6116000000000001</v>
      </c>
      <c r="J18" s="15">
        <v>17.079999999999998</v>
      </c>
      <c r="K18" s="18">
        <v>75.88</v>
      </c>
      <c r="L18" s="15">
        <v>6.7324999999999999</v>
      </c>
      <c r="M18" s="19">
        <v>1.4958585073381154E-2</v>
      </c>
      <c r="N18" s="7">
        <v>356</v>
      </c>
      <c r="P18" s="5">
        <v>18</v>
      </c>
      <c r="Q18" s="3">
        <f t="shared" si="0"/>
        <v>-1.3588</v>
      </c>
    </row>
    <row r="19" spans="1:17" ht="15" x14ac:dyDescent="0.25">
      <c r="A19" s="7" t="s">
        <v>63</v>
      </c>
      <c r="B19" s="7"/>
      <c r="C19" s="15">
        <v>1.1724000000000001</v>
      </c>
      <c r="D19" s="15">
        <v>-6.8871000000000002</v>
      </c>
      <c r="E19" s="15">
        <v>0.19600000000000001</v>
      </c>
      <c r="F19" s="15">
        <v>-5.5186999999999999</v>
      </c>
      <c r="G19" s="7"/>
      <c r="H19" s="15">
        <v>8.24</v>
      </c>
      <c r="I19" s="15">
        <v>4.2579000000000002</v>
      </c>
      <c r="J19" s="15">
        <v>18.850000000000001</v>
      </c>
      <c r="K19" s="18">
        <v>79.760000000000005</v>
      </c>
      <c r="L19" s="15">
        <v>6.7816999999999998</v>
      </c>
      <c r="M19" s="19">
        <v>7.3725247823869756E-3</v>
      </c>
      <c r="N19" s="7">
        <v>203</v>
      </c>
      <c r="P19" s="5">
        <v>20</v>
      </c>
      <c r="Q19" s="3">
        <f t="shared" si="0"/>
        <v>-1.3588</v>
      </c>
    </row>
    <row r="20" spans="1:17" ht="15" x14ac:dyDescent="0.25">
      <c r="A20" s="7" t="s">
        <v>64</v>
      </c>
      <c r="B20" s="7"/>
      <c r="C20" s="15">
        <v>1.222</v>
      </c>
      <c r="D20" s="15">
        <v>-8.5395000000000003</v>
      </c>
      <c r="E20" s="15">
        <v>0.1865</v>
      </c>
      <c r="F20" s="15">
        <v>-7.1310000000000002</v>
      </c>
      <c r="G20" s="7"/>
      <c r="H20" s="15">
        <v>9.7100000000000009</v>
      </c>
      <c r="I20" s="15">
        <v>4.1653000000000002</v>
      </c>
      <c r="J20" s="15">
        <v>25.14</v>
      </c>
      <c r="K20" s="18">
        <v>74.09</v>
      </c>
      <c r="L20" s="15">
        <v>6.8657000000000004</v>
      </c>
      <c r="M20" s="19">
        <v>2.218965456776574E-2</v>
      </c>
      <c r="N20" s="7">
        <v>353</v>
      </c>
      <c r="P20" s="5" t="str">
        <f>"&gt;20"</f>
        <v>&gt;20</v>
      </c>
      <c r="Q20" s="3">
        <f t="shared" si="0"/>
        <v>-1.3588</v>
      </c>
    </row>
    <row r="21" spans="1:17" ht="15" x14ac:dyDescent="0.25">
      <c r="A21" s="13" t="s">
        <v>8</v>
      </c>
      <c r="B21" s="7"/>
      <c r="C21" s="15">
        <v>1.0929</v>
      </c>
      <c r="D21" s="15">
        <v>-2.5136999999999996</v>
      </c>
      <c r="E21" s="15">
        <v>6.2E-2</v>
      </c>
      <c r="F21" s="15">
        <v>-1.3588</v>
      </c>
      <c r="G21" s="7"/>
      <c r="H21" s="15">
        <v>4.46</v>
      </c>
      <c r="I21" s="15">
        <v>4.0612000000000004</v>
      </c>
      <c r="J21" s="15">
        <v>6.21</v>
      </c>
      <c r="K21" s="18">
        <v>88.25</v>
      </c>
      <c r="L21" s="15">
        <v>6.7824999999999998</v>
      </c>
      <c r="M21" s="19">
        <v>1</v>
      </c>
      <c r="N21" s="7">
        <v>15404</v>
      </c>
    </row>
    <row r="31" spans="1:17" x14ac:dyDescent="0.2">
      <c r="A31" s="1" t="s">
        <v>25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5"/>
  <sheetViews>
    <sheetView zoomScale="85" workbookViewId="0">
      <selection activeCell="A4" sqref="A4:N2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7" ht="21" x14ac:dyDescent="0.35">
      <c r="A1" s="31" t="s">
        <v>87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7" ht="21" x14ac:dyDescent="0.35">
      <c r="A2" s="31" t="s">
        <v>84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7" ht="15.75" x14ac:dyDescent="0.25">
      <c r="A3" s="2"/>
    </row>
    <row r="4" spans="1:17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7" ht="15" x14ac:dyDescent="0.25">
      <c r="A7" s="7"/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7" ht="15.75" thickBot="1" x14ac:dyDescent="0.3">
      <c r="A8" s="13" t="s">
        <v>18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7" t="s">
        <v>65</v>
      </c>
      <c r="B10" s="7"/>
      <c r="C10" s="15">
        <v>1.0952</v>
      </c>
      <c r="D10" s="15">
        <v>0.5969000000000001</v>
      </c>
      <c r="E10" s="15">
        <v>5.9900000000000002E-2</v>
      </c>
      <c r="F10" s="15">
        <v>1.752</v>
      </c>
      <c r="G10" s="7"/>
      <c r="H10" s="15">
        <v>0.52</v>
      </c>
      <c r="I10" s="15">
        <v>4.2491000000000003</v>
      </c>
      <c r="J10" s="15">
        <v>0.55000000000000004</v>
      </c>
      <c r="K10" s="18">
        <v>98.29</v>
      </c>
      <c r="L10" s="15">
        <v>7.4617000000000004</v>
      </c>
      <c r="M10" s="19">
        <v>6.9372585560858541E-2</v>
      </c>
      <c r="N10" s="7">
        <v>1625</v>
      </c>
      <c r="P10" s="5">
        <v>1</v>
      </c>
      <c r="Q10" s="3">
        <f>$F$21</f>
        <v>-1.3588</v>
      </c>
    </row>
    <row r="11" spans="1:17" ht="15" x14ac:dyDescent="0.25">
      <c r="A11" s="7" t="s">
        <v>66</v>
      </c>
      <c r="B11" s="7"/>
      <c r="C11" s="15">
        <v>1.0596000000000001</v>
      </c>
      <c r="D11" s="15">
        <v>0.2362999999999999</v>
      </c>
      <c r="E11" s="15">
        <v>2.86E-2</v>
      </c>
      <c r="F11" s="15">
        <v>1.3245</v>
      </c>
      <c r="G11" s="7"/>
      <c r="H11" s="15">
        <v>1.45</v>
      </c>
      <c r="I11" s="15">
        <v>4.0758000000000001</v>
      </c>
      <c r="J11" s="15">
        <v>1.61</v>
      </c>
      <c r="K11" s="18">
        <v>95.64</v>
      </c>
      <c r="L11" s="15">
        <v>7.1696</v>
      </c>
      <c r="M11" s="19">
        <v>9.8160327075034706E-2</v>
      </c>
      <c r="N11" s="7">
        <v>2144</v>
      </c>
      <c r="P11" s="5">
        <v>2</v>
      </c>
      <c r="Q11" s="3">
        <f t="shared" ref="Q11:Q20" si="0">$F$21</f>
        <v>-1.3588</v>
      </c>
    </row>
    <row r="12" spans="1:17" ht="15" x14ac:dyDescent="0.25">
      <c r="A12" s="7" t="s">
        <v>67</v>
      </c>
      <c r="B12" s="7"/>
      <c r="C12" s="15">
        <v>1.0501</v>
      </c>
      <c r="D12" s="15">
        <v>-0.38010000000000005</v>
      </c>
      <c r="E12" s="15">
        <v>3.5699999999999996E-2</v>
      </c>
      <c r="F12" s="15">
        <v>0.70569999999999999</v>
      </c>
      <c r="G12" s="7"/>
      <c r="H12" s="15">
        <v>2.46</v>
      </c>
      <c r="I12" s="15">
        <v>3.9285999999999999</v>
      </c>
      <c r="J12" s="15">
        <v>2.78</v>
      </c>
      <c r="K12" s="18">
        <v>93.04</v>
      </c>
      <c r="L12" s="15">
        <v>6.8349000000000002</v>
      </c>
      <c r="M12" s="19">
        <v>0.12761313365738078</v>
      </c>
      <c r="N12" s="7">
        <v>1847</v>
      </c>
      <c r="P12" s="5">
        <v>3</v>
      </c>
      <c r="Q12" s="3">
        <f t="shared" si="0"/>
        <v>-1.3588</v>
      </c>
    </row>
    <row r="13" spans="1:17" ht="15" x14ac:dyDescent="0.25">
      <c r="A13" s="7" t="s">
        <v>68</v>
      </c>
      <c r="B13" s="7"/>
      <c r="C13" s="15">
        <v>1.1082000000000001</v>
      </c>
      <c r="D13" s="15">
        <v>-1.2141</v>
      </c>
      <c r="E13" s="15">
        <v>4.7100000000000003E-2</v>
      </c>
      <c r="F13" s="15">
        <v>-5.8799999999999998E-2</v>
      </c>
      <c r="G13" s="7"/>
      <c r="H13" s="15">
        <v>3.43</v>
      </c>
      <c r="I13" s="15">
        <v>4.2295999999999996</v>
      </c>
      <c r="J13" s="15">
        <v>4.12</v>
      </c>
      <c r="K13" s="18">
        <v>91.77</v>
      </c>
      <c r="L13" s="15">
        <v>6.7179000000000002</v>
      </c>
      <c r="M13" s="19">
        <v>0.12727709468897647</v>
      </c>
      <c r="N13" s="7">
        <v>1921</v>
      </c>
      <c r="P13" s="5">
        <v>4</v>
      </c>
      <c r="Q13" s="3">
        <f t="shared" si="0"/>
        <v>-1.3588</v>
      </c>
    </row>
    <row r="14" spans="1:17" ht="15" x14ac:dyDescent="0.25">
      <c r="A14" s="7" t="s">
        <v>69</v>
      </c>
      <c r="B14" s="7"/>
      <c r="C14" s="15">
        <v>1.1299999999999999</v>
      </c>
      <c r="D14" s="15">
        <v>-2.0150000000000001</v>
      </c>
      <c r="E14" s="15">
        <v>4.5100000000000001E-2</v>
      </c>
      <c r="F14" s="15">
        <v>-0.83989999999999998</v>
      </c>
      <c r="G14" s="7"/>
      <c r="H14" s="15">
        <v>4.38</v>
      </c>
      <c r="I14" s="15">
        <v>4.2403000000000004</v>
      </c>
      <c r="J14" s="15">
        <v>5.35</v>
      </c>
      <c r="K14" s="18">
        <v>89.86</v>
      </c>
      <c r="L14" s="15">
        <v>6.6219999999999999</v>
      </c>
      <c r="M14" s="19">
        <v>0.1622233205713495</v>
      </c>
      <c r="N14" s="7">
        <v>2014</v>
      </c>
      <c r="P14" s="5">
        <v>5</v>
      </c>
      <c r="Q14" s="3">
        <f t="shared" si="0"/>
        <v>-1.3588</v>
      </c>
    </row>
    <row r="15" spans="1:17" ht="15" x14ac:dyDescent="0.25">
      <c r="A15" s="7" t="s">
        <v>70</v>
      </c>
      <c r="B15" s="7"/>
      <c r="C15" s="15">
        <v>1.0839000000000001</v>
      </c>
      <c r="D15" s="15">
        <v>-3.0872000000000002</v>
      </c>
      <c r="E15" s="15">
        <v>7.5800000000000006E-2</v>
      </c>
      <c r="F15" s="15">
        <v>-1.9275</v>
      </c>
      <c r="G15" s="7"/>
      <c r="H15" s="15">
        <v>5.39</v>
      </c>
      <c r="I15" s="15">
        <v>3.9842</v>
      </c>
      <c r="J15" s="15">
        <v>7.26</v>
      </c>
      <c r="K15" s="18">
        <v>86.24</v>
      </c>
      <c r="L15" s="15">
        <v>6.6384999999999996</v>
      </c>
      <c r="M15" s="19">
        <v>0.1206093733091731</v>
      </c>
      <c r="N15" s="7">
        <v>1809</v>
      </c>
      <c r="P15" s="5">
        <v>6</v>
      </c>
      <c r="Q15" s="3">
        <f t="shared" si="0"/>
        <v>-1.3588</v>
      </c>
    </row>
    <row r="16" spans="1:17" ht="15" x14ac:dyDescent="0.25">
      <c r="A16" s="7" t="s">
        <v>71</v>
      </c>
      <c r="B16" s="7"/>
      <c r="C16" s="15">
        <v>1.0581</v>
      </c>
      <c r="D16" s="15">
        <v>-4.3529999999999998</v>
      </c>
      <c r="E16" s="15">
        <v>7.85E-2</v>
      </c>
      <c r="F16" s="15">
        <v>-3.2164000000000001</v>
      </c>
      <c r="G16" s="7"/>
      <c r="H16" s="15">
        <v>6.45</v>
      </c>
      <c r="I16" s="15">
        <v>3.8395999999999999</v>
      </c>
      <c r="J16" s="15">
        <v>8.85</v>
      </c>
      <c r="K16" s="18">
        <v>83.17</v>
      </c>
      <c r="L16" s="15">
        <v>6.6307999999999998</v>
      </c>
      <c r="M16" s="19">
        <v>0.12634956008239878</v>
      </c>
      <c r="N16" s="7">
        <v>1741</v>
      </c>
      <c r="P16" s="5">
        <v>7</v>
      </c>
      <c r="Q16" s="3">
        <f t="shared" si="0"/>
        <v>-1.3588</v>
      </c>
    </row>
    <row r="17" spans="1:17" ht="15" x14ac:dyDescent="0.25">
      <c r="A17" s="7" t="s">
        <v>72</v>
      </c>
      <c r="B17" s="7"/>
      <c r="C17" s="15">
        <v>1.1186</v>
      </c>
      <c r="D17" s="15">
        <v>-5.3516999999999992</v>
      </c>
      <c r="E17" s="15">
        <v>8.929999999999999E-2</v>
      </c>
      <c r="F17" s="15">
        <v>-4.1437999999999997</v>
      </c>
      <c r="G17" s="7"/>
      <c r="H17" s="15">
        <v>7.26</v>
      </c>
      <c r="I17" s="15">
        <v>4.0833000000000004</v>
      </c>
      <c r="J17" s="15">
        <v>10.65</v>
      </c>
      <c r="K17" s="18">
        <v>82.56</v>
      </c>
      <c r="L17" s="15">
        <v>6.6287000000000003</v>
      </c>
      <c r="M17" s="19">
        <v>9.4317527382973512E-2</v>
      </c>
      <c r="N17" s="7">
        <v>1167</v>
      </c>
      <c r="P17" s="5">
        <v>8</v>
      </c>
      <c r="Q17" s="3">
        <f t="shared" si="0"/>
        <v>-1.3588</v>
      </c>
    </row>
    <row r="18" spans="1:17" ht="15" x14ac:dyDescent="0.25">
      <c r="A18" s="7" t="s">
        <v>73</v>
      </c>
      <c r="B18" s="7"/>
      <c r="C18" s="15">
        <v>1.1111</v>
      </c>
      <c r="D18" s="15">
        <v>-6.5699000000000005</v>
      </c>
      <c r="E18" s="15">
        <v>0.13169999999999998</v>
      </c>
      <c r="F18" s="15">
        <v>-5.3270999999999997</v>
      </c>
      <c r="G18" s="7"/>
      <c r="H18" s="15">
        <v>8.2899999999999991</v>
      </c>
      <c r="I18" s="15">
        <v>3.8929</v>
      </c>
      <c r="J18" s="15">
        <v>14.97</v>
      </c>
      <c r="K18" s="18">
        <v>78.48</v>
      </c>
      <c r="L18" s="15">
        <v>6.6738</v>
      </c>
      <c r="M18" s="19">
        <v>3.9930114388884323E-2</v>
      </c>
      <c r="N18" s="7">
        <v>623</v>
      </c>
      <c r="P18" s="5">
        <v>9</v>
      </c>
      <c r="Q18" s="3">
        <f t="shared" si="0"/>
        <v>-1.3588</v>
      </c>
    </row>
    <row r="19" spans="1:17" ht="15" x14ac:dyDescent="0.25">
      <c r="A19" s="7" t="s">
        <v>74</v>
      </c>
      <c r="B19" s="7"/>
      <c r="C19" s="15">
        <v>1.1411</v>
      </c>
      <c r="D19" s="15">
        <v>-7.6831999999999994</v>
      </c>
      <c r="E19" s="15">
        <v>0.1258</v>
      </c>
      <c r="F19" s="15">
        <v>-6.4162999999999997</v>
      </c>
      <c r="G19" s="7"/>
      <c r="H19" s="15">
        <v>9.26</v>
      </c>
      <c r="I19" s="15">
        <v>3.9159000000000002</v>
      </c>
      <c r="J19" s="15">
        <v>17.39</v>
      </c>
      <c r="K19" s="18">
        <v>75.98</v>
      </c>
      <c r="L19" s="15">
        <v>6.7054999999999998</v>
      </c>
      <c r="M19" s="19">
        <v>1.973385404821542E-2</v>
      </c>
      <c r="N19" s="7">
        <v>326</v>
      </c>
      <c r="P19" s="5">
        <v>10</v>
      </c>
      <c r="Q19" s="3">
        <f t="shared" si="0"/>
        <v>-1.3588</v>
      </c>
    </row>
    <row r="20" spans="1:17" ht="15" x14ac:dyDescent="0.25">
      <c r="A20" s="7" t="s">
        <v>75</v>
      </c>
      <c r="B20" s="7"/>
      <c r="C20" s="15">
        <v>1.1628000000000001</v>
      </c>
      <c r="D20" s="15">
        <v>-9.6244999999999994</v>
      </c>
      <c r="E20" s="15">
        <v>0.12</v>
      </c>
      <c r="F20" s="15">
        <v>-8.3416999999999994</v>
      </c>
      <c r="G20" s="7"/>
      <c r="H20" s="15">
        <v>11.17</v>
      </c>
      <c r="I20" s="15">
        <v>3.8365999999999998</v>
      </c>
      <c r="J20" s="15">
        <v>22.7</v>
      </c>
      <c r="K20" s="18">
        <v>69.78</v>
      </c>
      <c r="L20" s="15">
        <v>6.7358000000000002</v>
      </c>
      <c r="M20" s="19">
        <v>1.4413109234754844E-2</v>
      </c>
      <c r="N20" s="7">
        <v>187</v>
      </c>
      <c r="P20" s="5" t="str">
        <f>"&gt;10"</f>
        <v>&gt;10</v>
      </c>
      <c r="Q20" s="3">
        <f t="shared" si="0"/>
        <v>-1.3588</v>
      </c>
    </row>
    <row r="21" spans="1:17" ht="15" x14ac:dyDescent="0.25">
      <c r="A21" s="13" t="s">
        <v>8</v>
      </c>
      <c r="B21" s="7"/>
      <c r="C21" s="15">
        <v>1.0929</v>
      </c>
      <c r="D21" s="15">
        <v>-2.5136999999999996</v>
      </c>
      <c r="E21" s="15">
        <v>6.2E-2</v>
      </c>
      <c r="F21" s="15">
        <v>-1.3588</v>
      </c>
      <c r="G21" s="7"/>
      <c r="H21" s="15">
        <v>4.46</v>
      </c>
      <c r="I21" s="15">
        <v>4.0612000000000004</v>
      </c>
      <c r="J21" s="15">
        <v>6.21</v>
      </c>
      <c r="K21" s="18">
        <v>88.25</v>
      </c>
      <c r="L21" s="15">
        <v>6.7824999999999998</v>
      </c>
      <c r="M21" s="19">
        <v>1</v>
      </c>
      <c r="N21" s="7">
        <v>15404</v>
      </c>
    </row>
    <row r="25" spans="1:17" x14ac:dyDescent="0.2">
      <c r="I25"/>
      <c r="J25"/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5"/>
  <sheetViews>
    <sheetView zoomScale="85" workbookViewId="0">
      <selection activeCell="X16" sqref="X16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7" ht="21" x14ac:dyDescent="0.35">
      <c r="A1" s="31" t="s">
        <v>87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7" ht="21" x14ac:dyDescent="0.35">
      <c r="A2" s="31" t="s">
        <v>85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7" ht="15.75" x14ac:dyDescent="0.25">
      <c r="A3" s="2"/>
    </row>
    <row r="4" spans="1:17" ht="15" x14ac:dyDescent="0.25">
      <c r="A4" s="6" t="s">
        <v>94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7" ht="15" x14ac:dyDescent="0.25">
      <c r="A7" s="7"/>
      <c r="B7" s="7"/>
      <c r="C7" s="7"/>
      <c r="D7" s="7"/>
      <c r="E7" s="7"/>
      <c r="F7" s="7"/>
      <c r="G7" s="7"/>
      <c r="H7" s="12" t="s">
        <v>80</v>
      </c>
      <c r="I7" s="12"/>
      <c r="J7" s="12"/>
      <c r="K7" s="12"/>
      <c r="L7" s="12"/>
      <c r="M7" s="12" t="s">
        <v>1</v>
      </c>
      <c r="N7" s="12" t="s">
        <v>2</v>
      </c>
    </row>
    <row r="8" spans="1:17" ht="15.75" thickBot="1" x14ac:dyDescent="0.3">
      <c r="A8" s="13" t="s">
        <v>78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47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12" t="s">
        <v>91</v>
      </c>
      <c r="B10" s="7"/>
      <c r="C10" s="15">
        <v>1.5550999999999999</v>
      </c>
      <c r="D10" s="15">
        <v>-0.93589999999999995</v>
      </c>
      <c r="E10" s="15">
        <v>3.49E-2</v>
      </c>
      <c r="F10" s="15">
        <v>0.65410000000000001</v>
      </c>
      <c r="G10" s="7"/>
      <c r="H10" s="15">
        <v>2.3199999999999998</v>
      </c>
      <c r="I10" s="15">
        <v>6.2877000000000001</v>
      </c>
      <c r="J10" s="15">
        <v>4.34</v>
      </c>
      <c r="K10" s="18">
        <v>99.23</v>
      </c>
      <c r="L10" s="15">
        <v>6.8250000000000002</v>
      </c>
      <c r="M10" s="19">
        <v>1.2889612749926874E-2</v>
      </c>
      <c r="N10" s="7">
        <v>2035</v>
      </c>
      <c r="P10" s="5">
        <v>2</v>
      </c>
      <c r="Q10" s="3">
        <f>$F$25</f>
        <v>-1.3588</v>
      </c>
    </row>
    <row r="11" spans="1:17" ht="15" x14ac:dyDescent="0.25">
      <c r="A11" s="12" t="s">
        <v>92</v>
      </c>
      <c r="B11" s="7"/>
      <c r="C11" s="15">
        <v>1.5331999999999999</v>
      </c>
      <c r="D11" s="15">
        <v>-1.8776999999999999</v>
      </c>
      <c r="E11" s="15">
        <v>4.3700000000000003E-2</v>
      </c>
      <c r="F11" s="15">
        <v>-0.30080000000000001</v>
      </c>
      <c r="G11" s="7"/>
      <c r="H11" s="15">
        <v>3.4</v>
      </c>
      <c r="I11" s="15">
        <v>6.2305999999999999</v>
      </c>
      <c r="J11" s="15">
        <v>6.68</v>
      </c>
      <c r="K11" s="18">
        <v>98.51</v>
      </c>
      <c r="L11" s="15">
        <v>6.734</v>
      </c>
      <c r="M11" s="19">
        <v>4.6073004500918934E-3</v>
      </c>
      <c r="N11" s="7">
        <v>288</v>
      </c>
      <c r="P11" s="5">
        <v>4</v>
      </c>
      <c r="Q11" s="3">
        <f t="shared" ref="Q11:Q24" si="0">$F$25</f>
        <v>-1.3588</v>
      </c>
    </row>
    <row r="12" spans="1:17" ht="15" x14ac:dyDescent="0.25">
      <c r="A12" s="12">
        <v>2011</v>
      </c>
      <c r="B12" s="7"/>
      <c r="C12" s="15">
        <v>1.3112999999999999</v>
      </c>
      <c r="D12" s="15">
        <v>-1.1146999999999998</v>
      </c>
      <c r="E12" s="15">
        <v>7.9100000000000004E-2</v>
      </c>
      <c r="F12" s="15">
        <v>0.2757</v>
      </c>
      <c r="G12" s="7"/>
      <c r="H12" s="15">
        <v>2.71</v>
      </c>
      <c r="I12" s="15">
        <v>5.1771000000000003</v>
      </c>
      <c r="J12" s="15">
        <v>4.45</v>
      </c>
      <c r="K12" s="18">
        <v>96.27</v>
      </c>
      <c r="L12" s="15">
        <v>6.8547000000000002</v>
      </c>
      <c r="M12" s="19">
        <v>8.4876929159120578E-3</v>
      </c>
      <c r="N12" s="7">
        <v>250</v>
      </c>
      <c r="P12" s="5">
        <v>6</v>
      </c>
      <c r="Q12" s="3">
        <f t="shared" si="0"/>
        <v>-1.3588</v>
      </c>
    </row>
    <row r="13" spans="1:17" ht="15" x14ac:dyDescent="0.25">
      <c r="A13" s="12">
        <v>2012</v>
      </c>
      <c r="B13" s="7"/>
      <c r="C13" s="15">
        <v>1.1840999999999999</v>
      </c>
      <c r="D13" s="15">
        <v>-1.3312999999999999</v>
      </c>
      <c r="E13" s="15">
        <v>0.1084</v>
      </c>
      <c r="F13" s="15">
        <v>-3.8800000000000001E-2</v>
      </c>
      <c r="G13" s="7"/>
      <c r="H13" s="15">
        <v>3.04</v>
      </c>
      <c r="I13" s="15">
        <v>4.5507</v>
      </c>
      <c r="J13" s="15">
        <v>5.08</v>
      </c>
      <c r="K13" s="18">
        <v>93.65</v>
      </c>
      <c r="L13" s="15">
        <v>6.8544999999999998</v>
      </c>
      <c r="M13" s="19">
        <v>1.1532783685586101E-2</v>
      </c>
      <c r="N13" s="7">
        <v>324</v>
      </c>
      <c r="P13" s="5">
        <v>8</v>
      </c>
      <c r="Q13" s="3">
        <f t="shared" si="0"/>
        <v>-1.3588</v>
      </c>
    </row>
    <row r="14" spans="1:17" ht="15" x14ac:dyDescent="0.25">
      <c r="A14" s="12">
        <v>2013</v>
      </c>
      <c r="B14" s="7"/>
      <c r="C14" s="15">
        <v>1.1774</v>
      </c>
      <c r="D14" s="15">
        <v>-1.3932</v>
      </c>
      <c r="E14" s="15">
        <v>0.11360000000000001</v>
      </c>
      <c r="F14" s="15">
        <v>-0.1022</v>
      </c>
      <c r="G14" s="7"/>
      <c r="H14" s="15">
        <v>3.27</v>
      </c>
      <c r="I14" s="15">
        <v>4.5103</v>
      </c>
      <c r="J14" s="15">
        <v>5.3</v>
      </c>
      <c r="K14" s="18">
        <v>93.32</v>
      </c>
      <c r="L14" s="15">
        <v>6.8329000000000004</v>
      </c>
      <c r="M14" s="19">
        <v>3.2321538615748692E-2</v>
      </c>
      <c r="N14" s="7">
        <v>657</v>
      </c>
      <c r="P14" s="5">
        <v>10</v>
      </c>
      <c r="Q14" s="3">
        <f t="shared" si="0"/>
        <v>-1.3588</v>
      </c>
    </row>
    <row r="15" spans="1:17" ht="15" x14ac:dyDescent="0.25">
      <c r="A15" s="12">
        <v>2014</v>
      </c>
      <c r="B15" s="7"/>
      <c r="C15" s="15">
        <v>1.1042000000000001</v>
      </c>
      <c r="D15" s="15">
        <v>-0.67390000000000005</v>
      </c>
      <c r="E15" s="15">
        <v>4.8600000000000004E-2</v>
      </c>
      <c r="F15" s="15">
        <v>0.47889999999999999</v>
      </c>
      <c r="G15" s="7"/>
      <c r="H15" s="15">
        <v>2.31</v>
      </c>
      <c r="I15" s="15">
        <v>4.2130999999999998</v>
      </c>
      <c r="J15" s="15">
        <v>3.49</v>
      </c>
      <c r="K15" s="18">
        <v>94.3</v>
      </c>
      <c r="L15" s="15">
        <v>7.0968</v>
      </c>
      <c r="M15" s="19">
        <v>6.4240454690496315E-2</v>
      </c>
      <c r="N15" s="7">
        <v>1004</v>
      </c>
      <c r="P15" s="5">
        <v>12</v>
      </c>
      <c r="Q15" s="3">
        <f t="shared" si="0"/>
        <v>-1.3588</v>
      </c>
    </row>
    <row r="16" spans="1:17" ht="15" x14ac:dyDescent="0.25">
      <c r="A16" s="12">
        <v>2015</v>
      </c>
      <c r="B16" s="7"/>
      <c r="C16" s="15">
        <v>1.0568</v>
      </c>
      <c r="D16" s="15">
        <v>-1.0994999999999999</v>
      </c>
      <c r="E16" s="15">
        <v>6.3199999999999992E-2</v>
      </c>
      <c r="F16" s="15">
        <v>2.0500000000000001E-2</v>
      </c>
      <c r="G16" s="7"/>
      <c r="H16" s="15">
        <v>2.92</v>
      </c>
      <c r="I16" s="15">
        <v>3.9588999999999999</v>
      </c>
      <c r="J16" s="15">
        <v>4.25</v>
      </c>
      <c r="K16" s="18">
        <v>92.01</v>
      </c>
      <c r="L16" s="15">
        <v>6.9467999999999996</v>
      </c>
      <c r="M16" s="19">
        <v>7.9962435154579015E-2</v>
      </c>
      <c r="N16" s="7">
        <v>1352</v>
      </c>
      <c r="P16" s="5">
        <v>14</v>
      </c>
      <c r="Q16" s="3">
        <f t="shared" si="0"/>
        <v>-1.3588</v>
      </c>
    </row>
    <row r="17" spans="1:17" ht="15" x14ac:dyDescent="0.25">
      <c r="A17" s="12">
        <v>2016</v>
      </c>
      <c r="B17" s="7"/>
      <c r="C17" s="15">
        <v>1.0311999999999999</v>
      </c>
      <c r="D17" s="15">
        <v>-1.4897</v>
      </c>
      <c r="E17" s="15">
        <v>8.3900000000000002E-2</v>
      </c>
      <c r="F17" s="15">
        <v>-0.37459999999999999</v>
      </c>
      <c r="G17" s="7"/>
      <c r="H17" s="15">
        <v>3.5</v>
      </c>
      <c r="I17" s="15">
        <v>3.8132999999999999</v>
      </c>
      <c r="J17" s="15">
        <v>5.04</v>
      </c>
      <c r="K17" s="18">
        <v>90.01</v>
      </c>
      <c r="L17" s="15">
        <v>6.84</v>
      </c>
      <c r="M17" s="19">
        <v>8.6243887826730634E-2</v>
      </c>
      <c r="N17" s="7">
        <v>1234</v>
      </c>
      <c r="P17" s="5">
        <v>16</v>
      </c>
      <c r="Q17" s="3">
        <f t="shared" si="0"/>
        <v>-1.3588</v>
      </c>
    </row>
    <row r="18" spans="1:17" ht="15" x14ac:dyDescent="0.25">
      <c r="A18" s="12">
        <v>2017</v>
      </c>
      <c r="B18" s="7"/>
      <c r="C18" s="15">
        <v>1.0711999999999999</v>
      </c>
      <c r="D18" s="15">
        <v>-1.6155999999999999</v>
      </c>
      <c r="E18" s="15">
        <v>6.0899999999999996E-2</v>
      </c>
      <c r="F18" s="15">
        <v>-0.48349999999999999</v>
      </c>
      <c r="G18" s="7"/>
      <c r="H18" s="15">
        <v>3.59</v>
      </c>
      <c r="I18" s="15">
        <v>3.9742000000000002</v>
      </c>
      <c r="J18" s="15">
        <v>4.9000000000000004</v>
      </c>
      <c r="K18" s="18">
        <v>90.5</v>
      </c>
      <c r="L18" s="15">
        <v>6.8441000000000001</v>
      </c>
      <c r="M18" s="19">
        <v>9.1885167612720073E-2</v>
      </c>
      <c r="N18" s="7">
        <v>1326</v>
      </c>
      <c r="P18" s="5">
        <v>18</v>
      </c>
      <c r="Q18" s="3">
        <f t="shared" si="0"/>
        <v>-1.3588</v>
      </c>
    </row>
    <row r="19" spans="1:17" ht="15" x14ac:dyDescent="0.25">
      <c r="A19" s="12">
        <v>2018</v>
      </c>
      <c r="B19" s="7"/>
      <c r="C19" s="15">
        <v>1.1659999999999999</v>
      </c>
      <c r="D19" s="15">
        <v>-2.4959999999999996</v>
      </c>
      <c r="E19" s="15">
        <v>5.3800000000000001E-2</v>
      </c>
      <c r="F19" s="15">
        <v>-1.2762</v>
      </c>
      <c r="G19" s="7"/>
      <c r="H19" s="15">
        <v>4.42</v>
      </c>
      <c r="I19" s="15">
        <v>4.3625999999999996</v>
      </c>
      <c r="J19" s="15">
        <v>6.26</v>
      </c>
      <c r="K19" s="18">
        <v>90.17</v>
      </c>
      <c r="L19" s="15">
        <v>6.7380000000000004</v>
      </c>
      <c r="M19" s="19">
        <v>0.1210061168943351</v>
      </c>
      <c r="N19" s="7">
        <v>1427</v>
      </c>
      <c r="P19" s="5">
        <v>20</v>
      </c>
      <c r="Q19" s="3">
        <f t="shared" si="0"/>
        <v>-1.3588</v>
      </c>
    </row>
    <row r="20" spans="1:17" ht="15" x14ac:dyDescent="0.25">
      <c r="A20" s="12">
        <v>2019</v>
      </c>
      <c r="B20" s="7"/>
      <c r="C20" s="15">
        <v>1.0486</v>
      </c>
      <c r="D20" s="15">
        <v>-2.8554000000000004</v>
      </c>
      <c r="E20" s="15">
        <v>5.8999999999999997E-2</v>
      </c>
      <c r="F20" s="15">
        <v>-1.7478</v>
      </c>
      <c r="G20" s="7"/>
      <c r="H20" s="15">
        <v>4.93</v>
      </c>
      <c r="I20" s="15">
        <v>3.7776000000000001</v>
      </c>
      <c r="J20" s="15">
        <v>6.89</v>
      </c>
      <c r="K20" s="18">
        <v>86.27</v>
      </c>
      <c r="L20" s="15">
        <v>6.7215999999999996</v>
      </c>
      <c r="M20" s="19">
        <v>0.11207583612180437</v>
      </c>
      <c r="N20" s="7">
        <v>1414</v>
      </c>
      <c r="P20" s="5" t="str">
        <f>"&gt;20"</f>
        <v>&gt;20</v>
      </c>
      <c r="Q20" s="3">
        <f t="shared" si="0"/>
        <v>-1.3588</v>
      </c>
    </row>
    <row r="21" spans="1:17" ht="15" x14ac:dyDescent="0.25">
      <c r="A21" s="12">
        <v>2020</v>
      </c>
      <c r="B21" s="7"/>
      <c r="C21" s="15">
        <v>0.90180000000000005</v>
      </c>
      <c r="D21" s="15">
        <v>-3.3180000000000001</v>
      </c>
      <c r="E21" s="15">
        <v>7.6100000000000001E-2</v>
      </c>
      <c r="F21" s="15">
        <v>-2.3401000000000001</v>
      </c>
      <c r="G21" s="7"/>
      <c r="H21" s="15">
        <v>5.47</v>
      </c>
      <c r="I21" s="15">
        <v>3.0981999999999998</v>
      </c>
      <c r="J21" s="15">
        <v>7.51</v>
      </c>
      <c r="K21" s="18">
        <v>81.78</v>
      </c>
      <c r="L21" s="15">
        <v>6.6435000000000004</v>
      </c>
      <c r="M21" s="19">
        <v>7.7579170194800706E-2</v>
      </c>
      <c r="N21" s="7">
        <v>1104</v>
      </c>
      <c r="P21" s="5"/>
      <c r="Q21" s="3">
        <f t="shared" si="0"/>
        <v>-1.3588</v>
      </c>
    </row>
    <row r="22" spans="1:17" ht="15" x14ac:dyDescent="0.25">
      <c r="A22" s="12">
        <v>2021</v>
      </c>
      <c r="B22" s="7"/>
      <c r="C22" s="15">
        <v>0.89300000000000002</v>
      </c>
      <c r="D22" s="15">
        <v>-3.6901000000000002</v>
      </c>
      <c r="E22" s="15">
        <v>5.91E-2</v>
      </c>
      <c r="F22" s="15">
        <v>-2.738</v>
      </c>
      <c r="G22" s="7"/>
      <c r="H22" s="15">
        <v>5.94</v>
      </c>
      <c r="I22" s="15">
        <v>3.0268000000000002</v>
      </c>
      <c r="J22" s="15">
        <v>7.78</v>
      </c>
      <c r="K22" s="18">
        <v>80.37</v>
      </c>
      <c r="L22" s="15">
        <v>6.6341000000000001</v>
      </c>
      <c r="M22" s="19">
        <v>0.12713884926796337</v>
      </c>
      <c r="N22" s="7">
        <v>1510</v>
      </c>
      <c r="P22" s="5"/>
      <c r="Q22" s="3">
        <f t="shared" si="0"/>
        <v>-1.3588</v>
      </c>
    </row>
    <row r="23" spans="1:17" ht="15" x14ac:dyDescent="0.25">
      <c r="A23" s="12">
        <v>2022</v>
      </c>
      <c r="B23" s="7"/>
      <c r="C23" s="15">
        <v>1.21</v>
      </c>
      <c r="D23" s="15">
        <v>-4.2438000000000002</v>
      </c>
      <c r="E23" s="15">
        <v>5.1000000000000004E-2</v>
      </c>
      <c r="F23" s="15">
        <v>-2.9828000000000001</v>
      </c>
      <c r="G23" s="7"/>
      <c r="H23" s="15">
        <v>6.04</v>
      </c>
      <c r="I23" s="15">
        <v>4.484</v>
      </c>
      <c r="J23" s="15">
        <v>8.1999999999999993</v>
      </c>
      <c r="K23" s="18">
        <v>86.08</v>
      </c>
      <c r="L23" s="15">
        <v>6.7854000000000001</v>
      </c>
      <c r="M23" s="19">
        <v>0.10620031237775021</v>
      </c>
      <c r="N23" s="7">
        <v>981</v>
      </c>
      <c r="P23" s="5"/>
      <c r="Q23" s="3">
        <f t="shared" si="0"/>
        <v>-1.3588</v>
      </c>
    </row>
    <row r="24" spans="1:17" ht="15" x14ac:dyDescent="0.25">
      <c r="A24" s="12">
        <v>2023</v>
      </c>
      <c r="B24" s="7"/>
      <c r="C24" s="15">
        <v>1.4567000000000001</v>
      </c>
      <c r="D24" s="15">
        <v>-3.4579999999999997</v>
      </c>
      <c r="E24" s="15">
        <v>3.7200000000000004E-2</v>
      </c>
      <c r="F24" s="15">
        <v>-1.9641</v>
      </c>
      <c r="G24" s="7"/>
      <c r="H24" s="15">
        <v>5.21</v>
      </c>
      <c r="I24" s="15">
        <v>5.88</v>
      </c>
      <c r="J24" s="15">
        <v>6.78</v>
      </c>
      <c r="K24" s="18">
        <v>95.59</v>
      </c>
      <c r="L24" s="15">
        <v>6.6912000000000003</v>
      </c>
      <c r="M24" s="19">
        <v>6.3828841441554499E-2</v>
      </c>
      <c r="N24" s="7">
        <v>498</v>
      </c>
      <c r="Q24" s="3">
        <f t="shared" si="0"/>
        <v>-1.3588</v>
      </c>
    </row>
    <row r="25" spans="1:17" ht="15" x14ac:dyDescent="0.25">
      <c r="A25" s="13" t="s">
        <v>8</v>
      </c>
      <c r="B25" s="7"/>
      <c r="C25" s="15">
        <v>1.0929</v>
      </c>
      <c r="D25" s="15">
        <v>-2.5136999999999996</v>
      </c>
      <c r="E25" s="15">
        <v>6.2E-2</v>
      </c>
      <c r="F25" s="15">
        <v>-1.3588</v>
      </c>
      <c r="G25" s="7"/>
      <c r="H25" s="15">
        <v>4.46</v>
      </c>
      <c r="I25" s="15">
        <v>4.0612000000000004</v>
      </c>
      <c r="J25" s="15">
        <v>6.21</v>
      </c>
      <c r="K25" s="18">
        <v>88.25</v>
      </c>
      <c r="L25" s="15">
        <v>6.7824999999999998</v>
      </c>
      <c r="M25" s="19">
        <v>1</v>
      </c>
      <c r="N25" s="7">
        <v>15404</v>
      </c>
    </row>
    <row r="35" spans="1:1" x14ac:dyDescent="0.2">
      <c r="A35" s="1" t="s">
        <v>25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r:id="rId1"/>
  <headerFooter alignWithMargins="0">
    <oddFooter>&amp;L&amp;"Times New Roman,Regular"&amp;8Generated: 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495580B468F346A4C463B2EA7BEAA1" ma:contentTypeVersion="17" ma:contentTypeDescription="Create a new document." ma:contentTypeScope="" ma:versionID="4c57f64bbe207f3fc2ededd40d276cdb">
  <xsd:schema xmlns:xsd="http://www.w3.org/2001/XMLSchema" xmlns:xs="http://www.w3.org/2001/XMLSchema" xmlns:p="http://schemas.microsoft.com/office/2006/metadata/properties" xmlns:ns2="38d1cc01-ac6f-41c2-9aa5-887b22cd2b02" xmlns:ns3="260f0ded-529c-47ef-9161-d699068475d3" targetNamespace="http://schemas.microsoft.com/office/2006/metadata/properties" ma:root="true" ma:fieldsID="bbb7f1eab96b76682eb052a8bd6a2abd" ns2:_="" ns3:_="">
    <xsd:import namespace="38d1cc01-ac6f-41c2-9aa5-887b22cd2b02"/>
    <xsd:import namespace="260f0ded-529c-47ef-9161-d699068475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1cc01-ac6f-41c2-9aa5-887b22cd2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7bb9fbf-0e89-45b0-a3cf-cdefa6d17a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f0ded-529c-47ef-9161-d699068475d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de4c1a1-25f6-4c82-a6c5-d390927796a4}" ma:internalName="TaxCatchAll" ma:showField="CatchAllData" ma:web="260f0ded-529c-47ef-9161-d699068475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31568E-05A0-4207-9B7A-36429B6D76E5}"/>
</file>

<file path=customXml/itemProps2.xml><?xml version="1.0" encoding="utf-8"?>
<ds:datastoreItem xmlns:ds="http://schemas.openxmlformats.org/officeDocument/2006/customXml" ds:itemID="{82814966-A5CB-4821-9454-0D28D7AB6A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RSector (2)</vt:lpstr>
      <vt:lpstr>RSector</vt:lpstr>
      <vt:lpstr>RLTV (2)</vt:lpstr>
      <vt:lpstr>RCoup</vt:lpstr>
      <vt:lpstr>RTerm</vt:lpstr>
      <vt:lpstr>RDur</vt:lpstr>
      <vt:lpstr>RVinYr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Michael Giliberto</dc:creator>
  <cp:lastModifiedBy>Michael Giliberto</cp:lastModifiedBy>
  <cp:lastPrinted>2014-04-29T14:27:02Z</cp:lastPrinted>
  <dcterms:created xsi:type="dcterms:W3CDTF">1999-12-17T17:19:59Z</dcterms:created>
  <dcterms:modified xsi:type="dcterms:W3CDTF">2023-10-28T21:47:59Z</dcterms:modified>
</cp:coreProperties>
</file>