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0.xml" ContentType="application/vnd.openxmlformats-officedocument.drawingml.chartshapes+xml"/>
  <Override PartName="/xl/drawings/drawing17.xml" ContentType="application/vnd.openxmlformats-officedocument.drawingml.chartshapes+xml"/>
  <Override PartName="/xl/drawings/drawing15.xml" ContentType="application/vnd.openxmlformats-officedocument.drawingml.chartshapes+xml"/>
  <Override PartName="/xl/drawings/drawing11.xml" ContentType="application/vnd.openxmlformats-officedocument.drawingml.chartshapes+xml"/>
  <Override PartName="/xl/drawings/drawing6.xml" ContentType="application/vnd.openxmlformats-officedocument.drawingml.chartshapes+xml"/>
  <Override PartName="/xl/drawings/drawing21.xml" ContentType="application/vnd.openxmlformats-officedocument.drawingml.chartshapes+xml"/>
  <Override PartName="/xl/drawings/drawing14.xml" ContentType="application/vnd.openxmlformats-officedocument.drawingml.chartshapes+xml"/>
  <Override PartName="/xl/drawings/drawing12.xml" ContentType="application/vnd.openxmlformats-officedocument.drawingml.chartshapes+xml"/>
  <Override PartName="/xl/drawings/drawing5.xml" ContentType="application/vnd.openxmlformats-officedocument.drawingml.chartshapes+xml"/>
  <Override PartName="/xl/drawings/drawing8.xml" ContentType="application/vnd.openxmlformats-officedocument.drawingml.chartshapes+xml"/>
  <Override PartName="/xl/drawings/drawing18.xml" ContentType="application/vnd.openxmlformats-officedocument.drawingml.chartshapes+xml"/>
  <Override PartName="/xl/drawings/drawing2.xml" ContentType="application/vnd.openxmlformats-officedocument.drawingml.chartshapes+xml"/>
  <Override PartName="/xl/drawings/drawing9.xml" ContentType="application/vnd.openxmlformats-officedocument.drawingml.chartshapes+xml"/>
  <Override PartName="/xl/drawings/drawing3.xml" ContentType="application/vnd.openxmlformats-officedocument.drawingml.chartshap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sharedStrings.xml" ContentType="application/vnd.openxmlformats-officedocument.spreadsheetml.sharedStrings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6016789bf18d2ec2/Giliberto-Levy Index/CMPI NEW (G-L 1)/Quarterly Results/Monitor Exhibits/"/>
    </mc:Choice>
  </mc:AlternateContent>
  <xr:revisionPtr revIDLastSave="7" documentId="8_{49D07840-B461-4F3D-890A-E18D5585A487}" xr6:coauthVersionLast="47" xr6:coauthVersionMax="47" xr10:uidLastSave="{D1F0CBFF-9161-48B2-91C5-3D266FDE90D6}"/>
  <bookViews>
    <workbookView xWindow="-120" yWindow="-120" windowWidth="29040" windowHeight="15840" activeTab="3" xr2:uid="{00000000-000D-0000-FFFF-FFFF00000000}"/>
  </bookViews>
  <sheets>
    <sheet name="RSector (2)" sheetId="14" r:id="rId1"/>
    <sheet name="RSector" sheetId="1" r:id="rId2"/>
    <sheet name="RLTV (2)" sheetId="20" r:id="rId3"/>
    <sheet name="RCoup" sheetId="7" r:id="rId4"/>
    <sheet name="RTerm" sheetId="13" r:id="rId5"/>
    <sheet name="RDur" sheetId="5" r:id="rId6"/>
    <sheet name="RVinYr" sheetId="18" r:id="rId7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4" i="18" l="1"/>
  <c r="Q23" i="18"/>
  <c r="Q22" i="18"/>
  <c r="Q21" i="18"/>
  <c r="Q20" i="18"/>
  <c r="Q19" i="18"/>
  <c r="Q18" i="18"/>
  <c r="Q17" i="18"/>
  <c r="Q16" i="18"/>
  <c r="Q15" i="18"/>
  <c r="Q14" i="18"/>
  <c r="Q13" i="18"/>
  <c r="Q12" i="18"/>
  <c r="Q11" i="18"/>
  <c r="Q10" i="18"/>
  <c r="P12" i="20" l="1"/>
  <c r="A20" i="20"/>
  <c r="A19" i="20"/>
  <c r="A18" i="20"/>
  <c r="P13" i="7"/>
  <c r="P17" i="7"/>
  <c r="P10" i="1"/>
  <c r="P11" i="1" s="1"/>
  <c r="P12" i="1" s="1"/>
  <c r="P13" i="1" s="1"/>
  <c r="P14" i="1" s="1"/>
  <c r="P15" i="1" s="1"/>
  <c r="P16" i="1" s="1"/>
  <c r="P10" i="7"/>
  <c r="P11" i="7"/>
  <c r="P12" i="7"/>
  <c r="P14" i="7"/>
  <c r="P15" i="7"/>
  <c r="P16" i="7"/>
  <c r="P18" i="7"/>
  <c r="P19" i="7" s="1"/>
  <c r="Q15" i="7"/>
  <c r="P20" i="5"/>
  <c r="Q19" i="5"/>
  <c r="Q14" i="5"/>
  <c r="P10" i="14"/>
  <c r="Q10" i="14"/>
  <c r="P11" i="14"/>
  <c r="Q11" i="14"/>
  <c r="P12" i="14"/>
  <c r="Q12" i="14"/>
  <c r="P13" i="14"/>
  <c r="Q13" i="14"/>
  <c r="P14" i="14"/>
  <c r="Q14" i="14"/>
  <c r="P20" i="13"/>
  <c r="Q16" i="13"/>
  <c r="Q10" i="13"/>
  <c r="P20" i="18"/>
  <c r="Q11" i="5"/>
  <c r="Q17" i="5"/>
  <c r="Q12" i="5"/>
  <c r="Q20" i="13"/>
  <c r="Q18" i="7"/>
  <c r="Q12" i="13"/>
  <c r="Q17" i="13"/>
  <c r="Q19" i="7"/>
  <c r="Q11" i="13"/>
  <c r="Q13" i="13"/>
  <c r="Q15" i="13"/>
  <c r="P10" i="20"/>
  <c r="P11" i="20"/>
  <c r="Q17" i="7"/>
  <c r="Q13" i="7"/>
  <c r="Q12" i="7"/>
  <c r="Q10" i="7"/>
  <c r="Q11" i="7"/>
  <c r="Q14" i="7"/>
  <c r="Q20" i="5"/>
  <c r="Q19" i="13"/>
  <c r="Q18" i="13"/>
  <c r="Q14" i="13"/>
  <c r="Q16" i="7"/>
  <c r="Q13" i="5"/>
  <c r="Q15" i="5"/>
  <c r="Q18" i="5"/>
  <c r="Q10" i="5"/>
  <c r="Q16" i="5"/>
</calcChain>
</file>

<file path=xl/sharedStrings.xml><?xml version="1.0" encoding="utf-8"?>
<sst xmlns="http://schemas.openxmlformats.org/spreadsheetml/2006/main" count="223" uniqueCount="95">
  <si>
    <t>Portfolio</t>
  </si>
  <si>
    <t>Pct. of</t>
  </si>
  <si>
    <t>Num. of</t>
  </si>
  <si>
    <t>Duration</t>
  </si>
  <si>
    <t>Yield</t>
  </si>
  <si>
    <t>Income</t>
  </si>
  <si>
    <t>Price</t>
  </si>
  <si>
    <t>Other</t>
  </si>
  <si>
    <t>Total</t>
  </si>
  <si>
    <t>Statistics</t>
  </si>
  <si>
    <t>Coupon</t>
  </si>
  <si>
    <t>Maturity</t>
  </si>
  <si>
    <t>Returns</t>
  </si>
  <si>
    <t>Averages</t>
  </si>
  <si>
    <t>Office</t>
  </si>
  <si>
    <t>Apartment</t>
  </si>
  <si>
    <t>Industrial</t>
  </si>
  <si>
    <t>Retail</t>
  </si>
  <si>
    <t>Duration Cell</t>
  </si>
  <si>
    <t>Coupon Rate</t>
  </si>
  <si>
    <t>Sector</t>
  </si>
  <si>
    <t>Investment-grade</t>
  </si>
  <si>
    <t>High-yield</t>
  </si>
  <si>
    <t>Credit Quality</t>
  </si>
  <si>
    <t>Maturity Cell</t>
  </si>
  <si>
    <t>`</t>
  </si>
  <si>
    <t>Returns (%)</t>
  </si>
  <si>
    <t>Last 3 months</t>
  </si>
  <si>
    <t>YTD</t>
  </si>
  <si>
    <t>Last 12</t>
  </si>
  <si>
    <t>Index</t>
  </si>
  <si>
    <t>Months</t>
  </si>
  <si>
    <t>Last 3</t>
  </si>
  <si>
    <t>bp basis points</t>
  </si>
  <si>
    <t>Level</t>
  </si>
  <si>
    <t>Aggregate</t>
  </si>
  <si>
    <t>Minimum</t>
  </si>
  <si>
    <t>Maximum</t>
  </si>
  <si>
    <t>NA</t>
  </si>
  <si>
    <t>Credit quality definition</t>
  </si>
  <si>
    <t>Crossover</t>
  </si>
  <si>
    <t>Other Sectors</t>
  </si>
  <si>
    <t>Aggregate excludes Other Sectors (hotel/motel, mixed-use and miscellaneous)</t>
  </si>
  <si>
    <t>N/A</t>
  </si>
  <si>
    <t>Other Return is paydown return and compounding</t>
  </si>
  <si>
    <t>Book LTV</t>
  </si>
  <si>
    <t>Using Book Value</t>
  </si>
  <si>
    <t>Cohorts</t>
  </si>
  <si>
    <t>4.0% to 4.5%</t>
  </si>
  <si>
    <t>4.5% to 5.0%</t>
  </si>
  <si>
    <t>5.0% to 5.5%</t>
  </si>
  <si>
    <t>5.5% to 6.0%</t>
  </si>
  <si>
    <t>6.0% to 6.5%</t>
  </si>
  <si>
    <t>6.5% to 7.0%</t>
  </si>
  <si>
    <t>0 to 2 years</t>
  </si>
  <si>
    <t>2 to 4 years</t>
  </si>
  <si>
    <t>4 to 6 years</t>
  </si>
  <si>
    <t>6 to 8 years</t>
  </si>
  <si>
    <t>8 to 10 years</t>
  </si>
  <si>
    <t>10 to 12 years</t>
  </si>
  <si>
    <t>12 to 14 years</t>
  </si>
  <si>
    <t>14 to 16 years</t>
  </si>
  <si>
    <t>16 to 18 years</t>
  </si>
  <si>
    <t>18 to 20 years</t>
  </si>
  <si>
    <t>20 years or more</t>
  </si>
  <si>
    <t>0 to 1 year</t>
  </si>
  <si>
    <t>1 to 2 years</t>
  </si>
  <si>
    <t>2 to 3 years</t>
  </si>
  <si>
    <t>3 to 4 years</t>
  </si>
  <si>
    <t>4 to 5 years</t>
  </si>
  <si>
    <t>5 to 6 years</t>
  </si>
  <si>
    <t>6 to 7 years</t>
  </si>
  <si>
    <t>7 to 8 years</t>
  </si>
  <si>
    <t>8 to 9 years</t>
  </si>
  <si>
    <t>9 to 10 years</t>
  </si>
  <si>
    <t>10 years or more</t>
  </si>
  <si>
    <t>Index bases: Aggregate Dec. 1971 = 100; Total and major sectors Dec. 1977 = 100</t>
  </si>
  <si>
    <t>Others</t>
  </si>
  <si>
    <t>Vintage Year</t>
  </si>
  <si>
    <t>3.5% to 4.0%</t>
  </si>
  <si>
    <t>Mod.</t>
  </si>
  <si>
    <t>Performance by Property Sector</t>
  </si>
  <si>
    <t>Performance by Coupon Rate</t>
  </si>
  <si>
    <t>Performance by Remaining Term to Maturity</t>
  </si>
  <si>
    <t>Performance by Duration</t>
  </si>
  <si>
    <t>Performance by Vintage Year</t>
  </si>
  <si>
    <t>Performance by Book LTV Classification</t>
  </si>
  <si>
    <t>Giliberto-Levy Commercial Mortgage Index (G-L 1)</t>
  </si>
  <si>
    <t>0.0% to 3.0%</t>
  </si>
  <si>
    <t>3.0% to 3.5%</t>
  </si>
  <si>
    <t>7.0% and above</t>
  </si>
  <si>
    <t>Before 2007</t>
  </si>
  <si>
    <t>2007 to 2010</t>
  </si>
  <si>
    <t>Credit Effects (book value; bp)</t>
  </si>
  <si>
    <t>For the quarter ended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</si>
</sst>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color theme="0"/>
      <name val="Times New Roman"/>
      <family val="1"/>
    </font>
    <font>
      <b/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2" fontId="4" fillId="0" borderId="0" xfId="0" applyNumberFormat="1" applyFont="1"/>
    <xf numFmtId="1" fontId="4" fillId="0" borderId="0" xfId="0" applyNumberFormat="1" applyFont="1"/>
    <xf numFmtId="0" fontId="4" fillId="0" borderId="0" xfId="0" applyFont="1"/>
    <xf numFmtId="14" fontId="6" fillId="0" borderId="0" xfId="0" applyNumberFormat="1" applyFont="1"/>
    <xf numFmtId="0" fontId="6" fillId="0" borderId="0" xfId="0" applyFont="1"/>
    <xf numFmtId="0" fontId="7" fillId="0" borderId="1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2" xfId="0" applyFont="1" applyBorder="1" applyAlignment="1">
      <alignment horizontal="center"/>
    </xf>
    <xf numFmtId="2" fontId="6" fillId="0" borderId="0" xfId="0" applyNumberFormat="1" applyFont="1"/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center"/>
    </xf>
    <xf numFmtId="164" fontId="6" fillId="0" borderId="0" xfId="0" applyNumberFormat="1" applyFont="1"/>
    <xf numFmtId="165" fontId="6" fillId="0" borderId="0" xfId="1" applyNumberFormat="1" applyFont="1"/>
    <xf numFmtId="165" fontId="6" fillId="0" borderId="0" xfId="0" applyNumberFormat="1" applyFont="1"/>
    <xf numFmtId="1" fontId="6" fillId="0" borderId="0" xfId="0" applyNumberFormat="1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165" fontId="6" fillId="0" borderId="0" xfId="1" applyNumberFormat="1" applyFont="1" applyBorder="1"/>
    <xf numFmtId="165" fontId="6" fillId="0" borderId="7" xfId="1" applyNumberFormat="1" applyFont="1" applyBorder="1"/>
    <xf numFmtId="0" fontId="6" fillId="0" borderId="8" xfId="0" applyFont="1" applyBorder="1"/>
    <xf numFmtId="165" fontId="6" fillId="0" borderId="1" xfId="1" applyNumberFormat="1" applyFont="1" applyBorder="1"/>
    <xf numFmtId="165" fontId="6" fillId="0" borderId="9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370374121229067E-2"/>
          <c:y val="0.1602791546758153"/>
          <c:w val="0.98074109546480592"/>
          <c:h val="0.6550539365011581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 algn="ctr" rtl="1"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481935130751111E-2"/>
                      <c:h val="0.171764629227665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55-4508-A626-452DE33B02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'RSector (2)'!$A$10:$A$14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(2)'!$H$10:$H$14</c:f>
              <c:numCache>
                <c:formatCode>0.00</c:formatCode>
                <c:ptCount val="5"/>
                <c:pt idx="0">
                  <c:v>4.5305814410530276</c:v>
                </c:pt>
                <c:pt idx="1">
                  <c:v>5.6301959368794785</c:v>
                </c:pt>
                <c:pt idx="2">
                  <c:v>6.2227378685929535</c:v>
                </c:pt>
                <c:pt idx="3">
                  <c:v>5.8199890816154953</c:v>
                </c:pt>
                <c:pt idx="4">
                  <c:v>6.1838449304384646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30840"/>
        <c:axId val="387130448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(2)'!$P$10:$P$14</c:f>
              <c:numCache>
                <c:formatCode>0.00</c:formatCode>
                <c:ptCount val="5"/>
                <c:pt idx="0">
                  <c:v>5.6206969714555299</c:v>
                </c:pt>
                <c:pt idx="1">
                  <c:v>5.6206969714555299</c:v>
                </c:pt>
                <c:pt idx="2">
                  <c:v>5.6206969714555299</c:v>
                </c:pt>
                <c:pt idx="3">
                  <c:v>5.6206969714555299</c:v>
                </c:pt>
                <c:pt idx="4">
                  <c:v>5.6206969714555299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7312"/>
        <c:axId val="387127704"/>
      </c:lineChart>
      <c:catAx>
        <c:axId val="38713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30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304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30840"/>
        <c:crosses val="autoZero"/>
        <c:crossBetween val="between"/>
      </c:valAx>
      <c:catAx>
        <c:axId val="38712731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7704"/>
        <c:crosses val="autoZero"/>
        <c:auto val="0"/>
        <c:lblAlgn val="ctr"/>
        <c:lblOffset val="100"/>
        <c:noMultiLvlLbl val="0"/>
      </c:catAx>
      <c:valAx>
        <c:axId val="38712770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2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195147886158773E-2"/>
          <c:y val="0.16491242197130446"/>
          <c:w val="0.97735399487643859"/>
          <c:h val="0.649123363078538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'RSector (2)'!$A$10:$A$14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(2)'!$N$10:$N$14</c:f>
              <c:numCache>
                <c:formatCode>0</c:formatCode>
                <c:ptCount val="5"/>
                <c:pt idx="0">
                  <c:v>11.85</c:v>
                </c:pt>
                <c:pt idx="1">
                  <c:v>4.8100000000000005</c:v>
                </c:pt>
                <c:pt idx="2">
                  <c:v>10.6</c:v>
                </c:pt>
                <c:pt idx="3">
                  <c:v>2.09</c:v>
                </c:pt>
                <c:pt idx="4">
                  <c:v>6.5185589873232761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28488"/>
        <c:axId val="38712888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(2)'!$Q$10:$Q$14</c:f>
              <c:numCache>
                <c:formatCode>0</c:formatCode>
                <c:ptCount val="5"/>
                <c:pt idx="0">
                  <c:v>6.2500000000000009</c:v>
                </c:pt>
                <c:pt idx="1">
                  <c:v>6.2500000000000009</c:v>
                </c:pt>
                <c:pt idx="2">
                  <c:v>6.2500000000000009</c:v>
                </c:pt>
                <c:pt idx="3">
                  <c:v>6.2500000000000009</c:v>
                </c:pt>
                <c:pt idx="4">
                  <c:v>6.2500000000000009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9272"/>
        <c:axId val="387129664"/>
      </c:lineChart>
      <c:catAx>
        <c:axId val="38712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2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28880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8488"/>
        <c:crosses val="autoZero"/>
        <c:crossBetween val="between"/>
      </c:valAx>
      <c:catAx>
        <c:axId val="38712927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9664"/>
        <c:crosses val="autoZero"/>
        <c:auto val="0"/>
        <c:lblAlgn val="ctr"/>
        <c:lblOffset val="100"/>
        <c:noMultiLvlLbl val="0"/>
      </c:catAx>
      <c:valAx>
        <c:axId val="38712966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9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0000017132690115"/>
          <c:w val="0.97678826936105634"/>
          <c:h val="0.621053163594061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RSector!$M$10:$M$14</c:f>
              <c:numCache>
                <c:formatCode>0.0%</c:formatCode>
                <c:ptCount val="5"/>
                <c:pt idx="0">
                  <c:v>0.14063224076050404</c:v>
                </c:pt>
                <c:pt idx="1">
                  <c:v>0.45809497220671003</c:v>
                </c:pt>
                <c:pt idx="2">
                  <c:v>0.13155078071323784</c:v>
                </c:pt>
                <c:pt idx="3">
                  <c:v>0.20100532831816337</c:v>
                </c:pt>
                <c:pt idx="4">
                  <c:v>6.871667800138466E-2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3-44A4-B239-5C81268B0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31944"/>
        <c:axId val="282028808"/>
      </c:barChart>
      <c:catAx>
        <c:axId val="282031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8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028808"/>
        <c:scaling>
          <c:orientation val="minMax"/>
          <c:max val="0.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282031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7614515673666528"/>
          <c:w val="0.97466072478969612"/>
          <c:h val="0.6203471032957910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RSector!$F$10:$F$14</c:f>
              <c:numCache>
                <c:formatCode>0.00</c:formatCode>
                <c:ptCount val="5"/>
                <c:pt idx="0">
                  <c:v>3.7743000000000002</c:v>
                </c:pt>
                <c:pt idx="1">
                  <c:v>4.8552999999999997</c:v>
                </c:pt>
                <c:pt idx="2">
                  <c:v>4.2135999999999996</c:v>
                </c:pt>
                <c:pt idx="3">
                  <c:v>4.6752000000000002</c:v>
                </c:pt>
                <c:pt idx="4">
                  <c:v>5.0049348242183038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29984"/>
        <c:axId val="2820292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RSector!$P$10:$P$14</c:f>
              <c:numCache>
                <c:formatCode>0.00</c:formatCode>
                <c:ptCount val="5"/>
                <c:pt idx="0">
                  <c:v>4.59</c:v>
                </c:pt>
                <c:pt idx="1">
                  <c:v>4.59</c:v>
                </c:pt>
                <c:pt idx="2">
                  <c:v>4.59</c:v>
                </c:pt>
                <c:pt idx="3">
                  <c:v>4.59</c:v>
                </c:pt>
                <c:pt idx="4">
                  <c:v>4.59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029592"/>
        <c:axId val="282030376"/>
      </c:lineChart>
      <c:catAx>
        <c:axId val="28202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0292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984"/>
        <c:crosses val="autoZero"/>
        <c:crossBetween val="between"/>
      </c:valAx>
      <c:catAx>
        <c:axId val="282029592"/>
        <c:scaling>
          <c:orientation val="minMax"/>
        </c:scaling>
        <c:delete val="1"/>
        <c:axPos val="b"/>
        <c:majorTickMark val="out"/>
        <c:minorTickMark val="none"/>
        <c:tickLblPos val="nextTo"/>
        <c:crossAx val="282030376"/>
        <c:crosses val="autoZero"/>
        <c:auto val="0"/>
        <c:lblAlgn val="ctr"/>
        <c:lblOffset val="100"/>
        <c:noMultiLvlLbl val="0"/>
      </c:catAx>
      <c:valAx>
        <c:axId val="2820303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22388705042979E-2"/>
          <c:y val="0.21328707742685585"/>
          <c:w val="0.97674631899335229"/>
          <c:h val="0.583917080824343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(2)'!$A$10:$A$12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(2)'!$M$10:$M$12</c:f>
              <c:numCache>
                <c:formatCode>0.0%</c:formatCode>
                <c:ptCount val="3"/>
                <c:pt idx="0">
                  <c:v>0.89454138191834465</c:v>
                </c:pt>
                <c:pt idx="1">
                  <c:v>9.9941163717431711E-2</c:v>
                </c:pt>
                <c:pt idx="2">
                  <c:v>5.5174543642236154E-3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1-46D4-AB56-2E259EDB4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1288"/>
        <c:axId val="515061680"/>
      </c:barChart>
      <c:catAx>
        <c:axId val="51506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06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061680"/>
        <c:scaling>
          <c:orientation val="minMax"/>
          <c:max val="1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515061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43572890774019E-2"/>
          <c:y val="0.15972276381688036"/>
          <c:w val="0.97505004073314516"/>
          <c:h val="0.656252225247617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0.109118123850413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DAF-40AE-87C4-9C2F7C1BB95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9.75692116306336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DAF-40AE-87C4-9C2F7C1BB9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(2)'!$A$10:$A$12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(2)'!$F$10:$F$12</c:f>
              <c:numCache>
                <c:formatCode>0.00</c:formatCode>
                <c:ptCount val="3"/>
                <c:pt idx="0">
                  <c:v>4.6218000000000004</c:v>
                </c:pt>
                <c:pt idx="1">
                  <c:v>4.4142999999999999</c:v>
                </c:pt>
                <c:pt idx="2">
                  <c:v>-0.91290000000000004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2072"/>
        <c:axId val="604431824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'RLTV (2)'!$P$10:$P$12</c:f>
              <c:numCache>
                <c:formatCode>0.00</c:formatCode>
                <c:ptCount val="3"/>
                <c:pt idx="0">
                  <c:v>4.59</c:v>
                </c:pt>
                <c:pt idx="1">
                  <c:v>4.59</c:v>
                </c:pt>
                <c:pt idx="2">
                  <c:v>4.59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784"/>
        <c:axId val="604432608"/>
      </c:lineChart>
      <c:catAx>
        <c:axId val="51506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82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15062072"/>
        <c:crosses val="autoZero"/>
        <c:crossBetween val="between"/>
      </c:valAx>
      <c:catAx>
        <c:axId val="604433784"/>
        <c:scaling>
          <c:orientation val="minMax"/>
        </c:scaling>
        <c:delete val="1"/>
        <c:axPos val="b"/>
        <c:majorTickMark val="out"/>
        <c:minorTickMark val="none"/>
        <c:tickLblPos val="nextTo"/>
        <c:crossAx val="604432608"/>
        <c:crosses val="autoZero"/>
        <c:auto val="0"/>
        <c:lblAlgn val="ctr"/>
        <c:lblOffset val="100"/>
        <c:noMultiLvlLbl val="0"/>
      </c:catAx>
      <c:valAx>
        <c:axId val="60443260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2377660582489795"/>
          <c:w val="0.97678826936105634"/>
          <c:h val="0.576924061892315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RCoup!$P$10:$P$19</c:f>
              <c:strCache>
                <c:ptCount val="10"/>
                <c:pt idx="0">
                  <c:v>3.0%</c:v>
                </c:pt>
                <c:pt idx="1">
                  <c:v>3.5%</c:v>
                </c:pt>
                <c:pt idx="2">
                  <c:v>4.0%</c:v>
                </c:pt>
                <c:pt idx="3">
                  <c:v>4.5%</c:v>
                </c:pt>
                <c:pt idx="4">
                  <c:v>5.0%</c:v>
                </c:pt>
                <c:pt idx="5">
                  <c:v>5.5%</c:v>
                </c:pt>
                <c:pt idx="6">
                  <c:v>6.0%</c:v>
                </c:pt>
                <c:pt idx="7">
                  <c:v>6.5%</c:v>
                </c:pt>
                <c:pt idx="8">
                  <c:v>7.0%</c:v>
                </c:pt>
                <c:pt idx="9">
                  <c:v>&gt;7.0%</c:v>
                </c:pt>
              </c:strCache>
            </c:strRef>
          </c:cat>
          <c:val>
            <c:numRef>
              <c:f>RCoup!$M$10:$M$19</c:f>
              <c:numCache>
                <c:formatCode>0.0%</c:formatCode>
                <c:ptCount val="10"/>
                <c:pt idx="0">
                  <c:v>0.10332381402372123</c:v>
                </c:pt>
                <c:pt idx="1">
                  <c:v>0.17499639090130875</c:v>
                </c:pt>
                <c:pt idx="2">
                  <c:v>0.24465302423645877</c:v>
                </c:pt>
                <c:pt idx="3">
                  <c:v>0.23346651513025551</c:v>
                </c:pt>
                <c:pt idx="4">
                  <c:v>9.7410328316936551E-2</c:v>
                </c:pt>
                <c:pt idx="5">
                  <c:v>4.1394096631902105E-2</c:v>
                </c:pt>
                <c:pt idx="6">
                  <c:v>4.5460871101926745E-2</c:v>
                </c:pt>
                <c:pt idx="7">
                  <c:v>3.3799275965912673E-2</c:v>
                </c:pt>
                <c:pt idx="8">
                  <c:v>1.7103872398740155E-2</c:v>
                </c:pt>
                <c:pt idx="9">
                  <c:v>8.3918112928374703E-3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3-40CA-B370-90CBB164D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2216"/>
        <c:axId val="604430256"/>
      </c:barChart>
      <c:catAx>
        <c:axId val="60443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4430256"/>
        <c:scaling>
          <c:orientation val="minMax"/>
          <c:max val="0.4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4432216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619718309859155"/>
          <c:w val="0.97466072478969612"/>
          <c:h val="0.6514084507042253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RCoup!$P$10:$P$19</c:f>
              <c:strCache>
                <c:ptCount val="10"/>
                <c:pt idx="0">
                  <c:v>3.0%</c:v>
                </c:pt>
                <c:pt idx="1">
                  <c:v>3.5%</c:v>
                </c:pt>
                <c:pt idx="2">
                  <c:v>4.0%</c:v>
                </c:pt>
                <c:pt idx="3">
                  <c:v>4.5%</c:v>
                </c:pt>
                <c:pt idx="4">
                  <c:v>5.0%</c:v>
                </c:pt>
                <c:pt idx="5">
                  <c:v>5.5%</c:v>
                </c:pt>
                <c:pt idx="6">
                  <c:v>6.0%</c:v>
                </c:pt>
                <c:pt idx="7">
                  <c:v>6.5%</c:v>
                </c:pt>
                <c:pt idx="8">
                  <c:v>7.0%</c:v>
                </c:pt>
                <c:pt idx="9">
                  <c:v>&gt;7.0%</c:v>
                </c:pt>
              </c:strCache>
            </c:strRef>
          </c:cat>
          <c:val>
            <c:numRef>
              <c:f>RCoup!$F$10:$F$19</c:f>
              <c:numCache>
                <c:formatCode>0.00</c:formatCode>
                <c:ptCount val="10"/>
                <c:pt idx="0">
                  <c:v>5.2168000000000001</c:v>
                </c:pt>
                <c:pt idx="1">
                  <c:v>5.1009000000000002</c:v>
                </c:pt>
                <c:pt idx="2">
                  <c:v>4.0885999999999996</c:v>
                </c:pt>
                <c:pt idx="3">
                  <c:v>4.3864999999999998</c:v>
                </c:pt>
                <c:pt idx="4">
                  <c:v>4.5654000000000003</c:v>
                </c:pt>
                <c:pt idx="5">
                  <c:v>5.0373000000000001</c:v>
                </c:pt>
                <c:pt idx="6">
                  <c:v>4.9898999999999996</c:v>
                </c:pt>
                <c:pt idx="7">
                  <c:v>4.3898999999999999</c:v>
                </c:pt>
                <c:pt idx="8">
                  <c:v>4.5612000000000004</c:v>
                </c:pt>
                <c:pt idx="9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0648"/>
        <c:axId val="60443104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RCoup!$Q$10:$Q$19</c:f>
              <c:numCache>
                <c:formatCode>0.00</c:formatCode>
                <c:ptCount val="10"/>
                <c:pt idx="0">
                  <c:v>4.59</c:v>
                </c:pt>
                <c:pt idx="1">
                  <c:v>4.59</c:v>
                </c:pt>
                <c:pt idx="2">
                  <c:v>4.59</c:v>
                </c:pt>
                <c:pt idx="3">
                  <c:v>4.59</c:v>
                </c:pt>
                <c:pt idx="4">
                  <c:v>4.59</c:v>
                </c:pt>
                <c:pt idx="5">
                  <c:v>4.59</c:v>
                </c:pt>
                <c:pt idx="6">
                  <c:v>4.59</c:v>
                </c:pt>
                <c:pt idx="7">
                  <c:v>4.59</c:v>
                </c:pt>
                <c:pt idx="8">
                  <c:v>4.59</c:v>
                </c:pt>
                <c:pt idx="9">
                  <c:v>4.59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392"/>
        <c:axId val="600423856"/>
      </c:lineChart>
      <c:catAx>
        <c:axId val="60443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0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0648"/>
        <c:crosses val="autoZero"/>
        <c:crossBetween val="between"/>
      </c:valAx>
      <c:catAx>
        <c:axId val="60443339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3856"/>
        <c:crosses val="autoZero"/>
        <c:auto val="0"/>
        <c:lblAlgn val="ctr"/>
        <c:lblOffset val="100"/>
        <c:noMultiLvlLbl val="0"/>
      </c:catAx>
      <c:valAx>
        <c:axId val="60042385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87413590290357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3197733109837117E-3"/>
                  <c:y val="5.521426123038446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1-4532-9A64-90A8C6DAAA2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RTerm!$P$10:$P$20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RTerm!$M$10:$M$20</c:f>
              <c:numCache>
                <c:formatCode>0.0%</c:formatCode>
                <c:ptCount val="11"/>
                <c:pt idx="0">
                  <c:v>0.16368627280396436</c:v>
                </c:pt>
                <c:pt idx="1">
                  <c:v>0.20130959066845858</c:v>
                </c:pt>
                <c:pt idx="2">
                  <c:v>0.23132302377389688</c:v>
                </c:pt>
                <c:pt idx="3">
                  <c:v>0.15001773670978444</c:v>
                </c:pt>
                <c:pt idx="4">
                  <c:v>0.11682011131425485</c:v>
                </c:pt>
                <c:pt idx="5">
                  <c:v>4.0623363656786975E-2</c:v>
                </c:pt>
                <c:pt idx="6">
                  <c:v>3.4697033575477543E-2</c:v>
                </c:pt>
                <c:pt idx="7">
                  <c:v>1.8318092357501505E-2</c:v>
                </c:pt>
                <c:pt idx="8">
                  <c:v>1.4502484083108598E-2</c:v>
                </c:pt>
                <c:pt idx="9">
                  <c:v>6.2734923638303602E-3</c:v>
                </c:pt>
                <c:pt idx="10">
                  <c:v>2.242879869293582E-2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1-4532-9A64-90A8C6DAA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3464"/>
        <c:axId val="600425424"/>
      </c:barChart>
      <c:catAx>
        <c:axId val="600423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0425424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0423464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16319499781289948"/>
          <c:w val="0.92815797981828307"/>
          <c:h val="0.6527799912515979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RTerm!$P$10:$P$20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RTerm!$F$10:$F$20</c:f>
              <c:numCache>
                <c:formatCode>0.00</c:formatCode>
                <c:ptCount val="11"/>
                <c:pt idx="0">
                  <c:v>2.3483999999999998</c:v>
                </c:pt>
                <c:pt idx="1">
                  <c:v>3.4927999999999999</c:v>
                </c:pt>
                <c:pt idx="2">
                  <c:v>4.5416999999999996</c:v>
                </c:pt>
                <c:pt idx="3">
                  <c:v>5.5423</c:v>
                </c:pt>
                <c:pt idx="4">
                  <c:v>6.0381999999999998</c:v>
                </c:pt>
                <c:pt idx="5">
                  <c:v>6.3464999999999998</c:v>
                </c:pt>
                <c:pt idx="6">
                  <c:v>6.7778999999999998</c:v>
                </c:pt>
                <c:pt idx="7">
                  <c:v>6.9580000000000002</c:v>
                </c:pt>
                <c:pt idx="8">
                  <c:v>7.0982000000000003</c:v>
                </c:pt>
                <c:pt idx="9">
                  <c:v>6.9988000000000001</c:v>
                </c:pt>
                <c:pt idx="10">
                  <c:v>8.1026000000000007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6208"/>
        <c:axId val="6004266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RTerm!$Q$10:$Q$20</c:f>
              <c:numCache>
                <c:formatCode>0.00</c:formatCode>
                <c:ptCount val="11"/>
                <c:pt idx="0">
                  <c:v>4.59</c:v>
                </c:pt>
                <c:pt idx="1">
                  <c:v>4.59</c:v>
                </c:pt>
                <c:pt idx="2">
                  <c:v>4.59</c:v>
                </c:pt>
                <c:pt idx="3">
                  <c:v>4.59</c:v>
                </c:pt>
                <c:pt idx="4">
                  <c:v>4.59</c:v>
                </c:pt>
                <c:pt idx="5">
                  <c:v>4.59</c:v>
                </c:pt>
                <c:pt idx="6">
                  <c:v>4.59</c:v>
                </c:pt>
                <c:pt idx="7">
                  <c:v>4.59</c:v>
                </c:pt>
                <c:pt idx="8">
                  <c:v>4.59</c:v>
                </c:pt>
                <c:pt idx="9">
                  <c:v>4.59</c:v>
                </c:pt>
                <c:pt idx="10">
                  <c:v>4.59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423072"/>
        <c:axId val="600424248"/>
      </c:lineChart>
      <c:catAx>
        <c:axId val="60042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6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04266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6208"/>
        <c:crosses val="autoZero"/>
        <c:crossBetween val="between"/>
      </c:valAx>
      <c:catAx>
        <c:axId val="60042307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4248"/>
        <c:crosses val="autoZero"/>
        <c:auto val="0"/>
        <c:lblAlgn val="ctr"/>
        <c:lblOffset val="100"/>
        <c:noMultiLvlLbl val="0"/>
      </c:catAx>
      <c:valAx>
        <c:axId val="6004242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3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02024441270084E-2"/>
          <c:y val="0.21328707742685585"/>
          <c:w val="0.92639260055692185"/>
          <c:h val="0.60839264708644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RDur!$P$10:$P$20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RDur!$M$10:$M$20</c:f>
              <c:numCache>
                <c:formatCode>0.0%</c:formatCode>
                <c:ptCount val="11"/>
                <c:pt idx="0">
                  <c:v>6.6467582382907758E-2</c:v>
                </c:pt>
                <c:pt idx="1">
                  <c:v>0.10291887810629669</c:v>
                </c:pt>
                <c:pt idx="2">
                  <c:v>0.12806706366260009</c:v>
                </c:pt>
                <c:pt idx="3">
                  <c:v>0.142420244039976</c:v>
                </c:pt>
                <c:pt idx="4">
                  <c:v>0.15778268300022369</c:v>
                </c:pt>
                <c:pt idx="5">
                  <c:v>0.11793809682002468</c:v>
                </c:pt>
                <c:pt idx="6">
                  <c:v>0.14614378137834244</c:v>
                </c:pt>
                <c:pt idx="7">
                  <c:v>7.1896501717495093E-2</c:v>
                </c:pt>
                <c:pt idx="8">
                  <c:v>3.6160125702616286E-2</c:v>
                </c:pt>
                <c:pt idx="9">
                  <c:v>1.8725123579637223E-2</c:v>
                </c:pt>
                <c:pt idx="10">
                  <c:v>1.1479919609879968E-2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2-4A52-9776-90A7537C8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6960"/>
        <c:axId val="384027352"/>
      </c:barChart>
      <c:catAx>
        <c:axId val="38402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7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02735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696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20448425065811371"/>
          <c:w val="0.92815797981828307"/>
          <c:h val="0.6102024899256328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RDur!$P$10:$P$20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RDur!$F$10:$F$20</c:f>
              <c:numCache>
                <c:formatCode>0.00</c:formatCode>
                <c:ptCount val="11"/>
                <c:pt idx="0">
                  <c:v>1.9339</c:v>
                </c:pt>
                <c:pt idx="1">
                  <c:v>2.6638000000000002</c:v>
                </c:pt>
                <c:pt idx="2">
                  <c:v>3.2921</c:v>
                </c:pt>
                <c:pt idx="3">
                  <c:v>4.0587999999999997</c:v>
                </c:pt>
                <c:pt idx="4">
                  <c:v>4.6475</c:v>
                </c:pt>
                <c:pt idx="5">
                  <c:v>5.3432000000000004</c:v>
                </c:pt>
                <c:pt idx="6">
                  <c:v>6.0175999999999998</c:v>
                </c:pt>
                <c:pt idx="7">
                  <c:v>6.5781999999999998</c:v>
                </c:pt>
                <c:pt idx="8">
                  <c:v>7.2864000000000004</c:v>
                </c:pt>
                <c:pt idx="9">
                  <c:v>8.1722000000000001</c:v>
                </c:pt>
                <c:pt idx="10">
                  <c:v>9.9085000000000001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5784"/>
        <c:axId val="384028136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RDur!$Q$10:$Q$20</c:f>
              <c:numCache>
                <c:formatCode>0.00</c:formatCode>
                <c:ptCount val="11"/>
                <c:pt idx="0">
                  <c:v>4.59</c:v>
                </c:pt>
                <c:pt idx="1">
                  <c:v>4.59</c:v>
                </c:pt>
                <c:pt idx="2">
                  <c:v>4.59</c:v>
                </c:pt>
                <c:pt idx="3">
                  <c:v>4.59</c:v>
                </c:pt>
                <c:pt idx="4">
                  <c:v>4.59</c:v>
                </c:pt>
                <c:pt idx="5">
                  <c:v>4.59</c:v>
                </c:pt>
                <c:pt idx="6">
                  <c:v>4.59</c:v>
                </c:pt>
                <c:pt idx="7">
                  <c:v>4.59</c:v>
                </c:pt>
                <c:pt idx="8">
                  <c:v>4.59</c:v>
                </c:pt>
                <c:pt idx="9">
                  <c:v>4.59</c:v>
                </c:pt>
                <c:pt idx="10">
                  <c:v>4.59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27744"/>
        <c:axId val="384026176"/>
      </c:lineChart>
      <c:catAx>
        <c:axId val="384025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8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402813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5784"/>
        <c:crosses val="autoZero"/>
        <c:crossBetween val="between"/>
      </c:valAx>
      <c:catAx>
        <c:axId val="384027744"/>
        <c:scaling>
          <c:orientation val="minMax"/>
        </c:scaling>
        <c:delete val="1"/>
        <c:axPos val="b"/>
        <c:majorTickMark val="out"/>
        <c:minorTickMark val="none"/>
        <c:tickLblPos val="nextTo"/>
        <c:crossAx val="384026176"/>
        <c:crosses val="autoZero"/>
        <c:auto val="0"/>
        <c:lblAlgn val="ctr"/>
        <c:lblOffset val="100"/>
        <c:noMultiLvlLbl val="0"/>
      </c:catAx>
      <c:valAx>
        <c:axId val="3840261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7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24476419902104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1583184070019292E-2"/>
                  <c:y val="-5.1891482532085975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EF-42C9-A292-5369348D6C5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RVinYr!$A$10:$A$24</c:f>
              <c:strCache>
                <c:ptCount val="15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strCache>
            </c:strRef>
          </c:cat>
          <c:val>
            <c:numRef>
              <c:f>RVinYr!$M$10:$M$24</c:f>
              <c:numCache>
                <c:formatCode>0.0%</c:formatCode>
                <c:ptCount val="15"/>
                <c:pt idx="0">
                  <c:v>1.1801812872586536E-2</c:v>
                </c:pt>
                <c:pt idx="1">
                  <c:v>4.4134508619791107E-3</c:v>
                </c:pt>
                <c:pt idx="2">
                  <c:v>6.6581852038052544E-3</c:v>
                </c:pt>
                <c:pt idx="3">
                  <c:v>1.1179039470165627E-2</c:v>
                </c:pt>
                <c:pt idx="4">
                  <c:v>2.5097884594509828E-2</c:v>
                </c:pt>
                <c:pt idx="5">
                  <c:v>6.2818302074713797E-2</c:v>
                </c:pt>
                <c:pt idx="6">
                  <c:v>7.7954608553994512E-2</c:v>
                </c:pt>
                <c:pt idx="7">
                  <c:v>8.2846288254387584E-2</c:v>
                </c:pt>
                <c:pt idx="8">
                  <c:v>9.0448222493981101E-2</c:v>
                </c:pt>
                <c:pt idx="9">
                  <c:v>0.11663444578680583</c:v>
                </c:pt>
                <c:pt idx="10">
                  <c:v>0.11220534252922465</c:v>
                </c:pt>
                <c:pt idx="11">
                  <c:v>7.757985817159227E-2</c:v>
                </c:pt>
                <c:pt idx="12">
                  <c:v>0.12828665383965754</c:v>
                </c:pt>
                <c:pt idx="13">
                  <c:v>0.10701694012889357</c:v>
                </c:pt>
                <c:pt idx="14">
                  <c:v>8.5058965163702718E-2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F-42C9-A292-5369348D6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8920"/>
        <c:axId val="384029312"/>
      </c:barChart>
      <c:catAx>
        <c:axId val="38402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9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02931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892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592271670979041E-2"/>
          <c:y val="0.20524888462789698"/>
          <c:w val="0.95145901696853286"/>
          <c:h val="0.542120525069953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RVinYr!$A$10:$A$22</c:f>
              <c:strCache>
                <c:ptCount val="13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RVinYr!$F$10:$F$24</c:f>
              <c:numCache>
                <c:formatCode>0.00</c:formatCode>
                <c:ptCount val="15"/>
                <c:pt idx="0">
                  <c:v>3.1699000000000002</c:v>
                </c:pt>
                <c:pt idx="1">
                  <c:v>3.9197000000000002</c:v>
                </c:pt>
                <c:pt idx="2">
                  <c:v>3.6414</c:v>
                </c:pt>
                <c:pt idx="3">
                  <c:v>3.6808999999999998</c:v>
                </c:pt>
                <c:pt idx="4">
                  <c:v>4.3723000000000001</c:v>
                </c:pt>
                <c:pt idx="5">
                  <c:v>3.1042999999999998</c:v>
                </c:pt>
                <c:pt idx="6">
                  <c:v>3.5177</c:v>
                </c:pt>
                <c:pt idx="7">
                  <c:v>3.8982000000000001</c:v>
                </c:pt>
                <c:pt idx="8">
                  <c:v>3.9487000000000001</c:v>
                </c:pt>
                <c:pt idx="9">
                  <c:v>4.5856000000000003</c:v>
                </c:pt>
                <c:pt idx="10">
                  <c:v>4.8667999999999996</c:v>
                </c:pt>
                <c:pt idx="11">
                  <c:v>5.2276999999999996</c:v>
                </c:pt>
                <c:pt idx="12">
                  <c:v>5.5911999999999997</c:v>
                </c:pt>
                <c:pt idx="13">
                  <c:v>5.5209999999999999</c:v>
                </c:pt>
                <c:pt idx="14">
                  <c:v>4.944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544928"/>
        <c:axId val="521545712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RVinYr!$A$10:$A$24</c:f>
              <c:strCache>
                <c:ptCount val="15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strCache>
            </c:strRef>
          </c:cat>
          <c:val>
            <c:numRef>
              <c:f>RVinYr!$Q$10:$Q$24</c:f>
              <c:numCache>
                <c:formatCode>0.00</c:formatCode>
                <c:ptCount val="15"/>
                <c:pt idx="0">
                  <c:v>4.59</c:v>
                </c:pt>
                <c:pt idx="1">
                  <c:v>4.59</c:v>
                </c:pt>
                <c:pt idx="2">
                  <c:v>4.59</c:v>
                </c:pt>
                <c:pt idx="3">
                  <c:v>4.59</c:v>
                </c:pt>
                <c:pt idx="4">
                  <c:v>4.59</c:v>
                </c:pt>
                <c:pt idx="5">
                  <c:v>4.59</c:v>
                </c:pt>
                <c:pt idx="6">
                  <c:v>4.59</c:v>
                </c:pt>
                <c:pt idx="7">
                  <c:v>4.59</c:v>
                </c:pt>
                <c:pt idx="8">
                  <c:v>4.59</c:v>
                </c:pt>
                <c:pt idx="9">
                  <c:v>4.59</c:v>
                </c:pt>
                <c:pt idx="10">
                  <c:v>4.59</c:v>
                </c:pt>
                <c:pt idx="11">
                  <c:v>4.59</c:v>
                </c:pt>
                <c:pt idx="12">
                  <c:v>4.59</c:v>
                </c:pt>
                <c:pt idx="13">
                  <c:v>4.59</c:v>
                </c:pt>
                <c:pt idx="14">
                  <c:v>4.59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545320"/>
        <c:axId val="521542184"/>
      </c:lineChart>
      <c:catAx>
        <c:axId val="52154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457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2154571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4928"/>
        <c:crosses val="autoZero"/>
        <c:crossBetween val="between"/>
      </c:valAx>
      <c:catAx>
        <c:axId val="521545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542184"/>
        <c:crosses val="autoZero"/>
        <c:auto val="0"/>
        <c:lblAlgn val="ctr"/>
        <c:lblOffset val="100"/>
        <c:noMultiLvlLbl val="0"/>
      </c:catAx>
      <c:valAx>
        <c:axId val="52154218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5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152400</xdr:rowOff>
    </xdr:from>
    <xdr:to>
      <xdr:col>7</xdr:col>
      <xdr:colOff>594360</xdr:colOff>
      <xdr:row>43</xdr:row>
      <xdr:rowOff>145676</xdr:rowOff>
    </xdr:to>
    <xdr:graphicFrame macro="">
      <xdr:nvGraphicFramePr>
        <xdr:cNvPr id="22533" name="Chart 3">
          <a:extLst>
            <a:ext uri="{FF2B5EF4-FFF2-40B4-BE49-F238E27FC236}">
              <a16:creationId xmlns:a16="http://schemas.microsoft.com/office/drawing/2014/main" id="{00000000-0008-0000-0000-000005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23</xdr:row>
      <xdr:rowOff>156882</xdr:rowOff>
    </xdr:from>
    <xdr:to>
      <xdr:col>16</xdr:col>
      <xdr:colOff>449580</xdr:colOff>
      <xdr:row>44</xdr:row>
      <xdr:rowOff>11205</xdr:rowOff>
    </xdr:to>
    <xdr:graphicFrame macro="">
      <xdr:nvGraphicFramePr>
        <xdr:cNvPr id="22534" name="Chart 4">
          <a:extLst>
            <a:ext uri="{FF2B5EF4-FFF2-40B4-BE49-F238E27FC236}">
              <a16:creationId xmlns:a16="http://schemas.microsoft.com/office/drawing/2014/main" id="{00000000-0008-0000-0000-000006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0.01036</cdr:x>
      <cdr:y>0.07211</cdr:y>
    </cdr:from>
    <cdr:to>
      <cdr:x>0.39056</cdr:x>
      <cdr:y>0.19365</cdr:y>
    </cdr:to>
    <cdr:sp macro="" textlink="">
      <cdr:nvSpPr>
        <cdr:cNvPr id="67586" name="Text Box 2">
          <a:extLst xmlns:a="http://schemas.openxmlformats.org/drawingml/2006/main">
            <a:ext uri="{FF2B5EF4-FFF2-40B4-BE49-F238E27FC236}">
              <a16:creationId xmlns:a16="http://schemas.microsoft.com/office/drawing/2014/main" id="{721531D7-7272-4D05-9DA7-7B81298C841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5716"/>
          <a:ext cx="1958504" cy="266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months; in percent</a:t>
          </a:r>
        </a:p>
      </cdr:txBody>
    </cdr:sp>
  </cdr:relSizeAnchor>
  <cdr:relSizeAnchor xmlns:cdr="http://schemas.openxmlformats.org/drawingml/2006/chartDrawing">
    <cdr:from>
      <cdr:x>0.01036</cdr:x>
      <cdr:y>0.02431</cdr:y>
    </cdr:from>
    <cdr:to>
      <cdr:x>0.33279</cdr:x>
      <cdr:y>0.14941</cdr:y>
    </cdr:to>
    <cdr:sp macro="" textlink="">
      <cdr:nvSpPr>
        <cdr:cNvPr id="67587" name="Text Box 3">
          <a:extLst xmlns:a="http://schemas.openxmlformats.org/drawingml/2006/main">
            <a:ext uri="{FF2B5EF4-FFF2-40B4-BE49-F238E27FC236}">
              <a16:creationId xmlns:a16="http://schemas.microsoft.com/office/drawing/2014/main" id="{B17C94E1-2CF0-45AD-8B02-742B1B05108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882" cy="274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0.07417</cdr:y>
    </cdr:from>
    <cdr:to>
      <cdr:x>0.30267</cdr:x>
      <cdr:y>0.19662</cdr:y>
    </cdr:to>
    <cdr:sp macro="" textlink="">
      <cdr:nvSpPr>
        <cdr:cNvPr id="95233" name="Text Box 1">
          <a:extLst xmlns:a="http://schemas.openxmlformats.org/drawingml/2006/main">
            <a:ext uri="{FF2B5EF4-FFF2-40B4-BE49-F238E27FC236}">
              <a16:creationId xmlns:a16="http://schemas.microsoft.com/office/drawing/2014/main" id="{7B17D928-9345-45CB-8832-8AC356E245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28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</a:t>
          </a:r>
        </a:p>
      </cdr:txBody>
    </cdr:sp>
  </cdr:relSizeAnchor>
  <cdr:relSizeAnchor xmlns:cdr="http://schemas.openxmlformats.org/drawingml/2006/chartDrawing">
    <cdr:from>
      <cdr:x>0.01217</cdr:x>
      <cdr:y>0.02448</cdr:y>
    </cdr:from>
    <cdr:to>
      <cdr:x>0.39121</cdr:x>
      <cdr:y>0.15025</cdr:y>
    </cdr:to>
    <cdr:sp macro="" textlink="">
      <cdr:nvSpPr>
        <cdr:cNvPr id="95234" name="Text Box 2">
          <a:extLst xmlns:a="http://schemas.openxmlformats.org/drawingml/2006/main">
            <a:ext uri="{FF2B5EF4-FFF2-40B4-BE49-F238E27FC236}">
              <a16:creationId xmlns:a16="http://schemas.microsoft.com/office/drawing/2014/main" id="{40C57335-F093-4AB3-A2C8-E5846BD519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7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Credit Effect by Sector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7620</xdr:rowOff>
    </xdr:from>
    <xdr:to>
      <xdr:col>14</xdr:col>
      <xdr:colOff>0</xdr:colOff>
      <xdr:row>43</xdr:row>
      <xdr:rowOff>145676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7620</xdr:rowOff>
    </xdr:from>
    <xdr:to>
      <xdr:col>5</xdr:col>
      <xdr:colOff>579120</xdr:colOff>
      <xdr:row>43</xdr:row>
      <xdr:rowOff>145676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0.0438</cdr:y>
    </cdr:from>
    <cdr:to>
      <cdr:x>0.41999</cdr:x>
      <cdr:y>0.12736</cdr:y>
    </cdr:to>
    <cdr:sp macro="" textlink="">
      <cdr:nvSpPr>
        <cdr:cNvPr id="4097" name="Text Box 1">
          <a:extLst xmlns:a="http://schemas.openxmlformats.org/drawingml/2006/main">
            <a:ext uri="{FF2B5EF4-FFF2-40B4-BE49-F238E27FC236}">
              <a16:creationId xmlns:a16="http://schemas.microsoft.com/office/drawing/2014/main" id="{A27627EF-3B64-44EC-8DAD-23991AC493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96642"/>
          <a:ext cx="1738938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Sector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0.07227</cdr:y>
    </cdr:from>
    <cdr:to>
      <cdr:x>0.33852</cdr:x>
      <cdr:y>0.19471</cdr:y>
    </cdr:to>
    <cdr:sp macro="" textlink="">
      <cdr:nvSpPr>
        <cdr:cNvPr id="99329" name="Text Box 1">
          <a:extLst xmlns:a="http://schemas.openxmlformats.org/drawingml/2006/main">
            <a:ext uri="{FF2B5EF4-FFF2-40B4-BE49-F238E27FC236}">
              <a16:creationId xmlns:a16="http://schemas.microsoft.com/office/drawing/2014/main" id="{5C32D7DC-BF3B-42C3-B148-8B81425C0B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4950"/>
          <a:ext cx="1272540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0.02448</cdr:y>
    </cdr:from>
    <cdr:to>
      <cdr:x>0.43774</cdr:x>
      <cdr:y>0.15025</cdr:y>
    </cdr:to>
    <cdr:sp macro="" textlink="">
      <cdr:nvSpPr>
        <cdr:cNvPr id="99330" name="Text Box 2">
          <a:extLst xmlns:a="http://schemas.openxmlformats.org/drawingml/2006/main">
            <a:ext uri="{FF2B5EF4-FFF2-40B4-BE49-F238E27FC236}">
              <a16:creationId xmlns:a16="http://schemas.microsoft.com/office/drawing/2014/main" id="{7DE614D9-9230-41A0-9223-D150F910AC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3138</xdr:rowOff>
    </xdr:from>
    <xdr:to>
      <xdr:col>13</xdr:col>
      <xdr:colOff>592455</xdr:colOff>
      <xdr:row>44</xdr:row>
      <xdr:rowOff>44823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152400</xdr:rowOff>
    </xdr:from>
    <xdr:to>
      <xdr:col>6</xdr:col>
      <xdr:colOff>30480</xdr:colOff>
      <xdr:row>44</xdr:row>
      <xdr:rowOff>0</xdr:rowOff>
    </xdr:to>
    <xdr:graphicFrame macro="">
      <xdr:nvGraphicFramePr>
        <xdr:cNvPr id="3" name="Chart 102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112059</xdr:colOff>
      <xdr:row>14</xdr:row>
      <xdr:rowOff>11206</xdr:rowOff>
    </xdr:from>
    <xdr:to>
      <xdr:col>9</xdr:col>
      <xdr:colOff>134471</xdr:colOff>
      <xdr:row>20</xdr:row>
      <xdr:rowOff>22412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5145342-E4C0-45C0-9CBD-3CA1A003C51A}"/>
            </a:ext>
          </a:extLst>
        </xdr:cNvPr>
        <xdr:cNvSpPr txBox="1"/>
      </xdr:nvSpPr>
      <xdr:spPr>
        <a:xfrm>
          <a:off x="3003177" y="2812677"/>
          <a:ext cx="2678206" cy="1154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note that</a:t>
          </a:r>
          <a:r>
            <a:rPr lang="en-US" sz="1100" baseline="0"/>
            <a:t> all G-L 1 loans are senior loans. "Crossover" loans are those with LTVs above 70% and below 85%.  They are not subordinate positions that "attach" at 70% LTV and go up to 85% of the capital stack.</a:t>
          </a:r>
          <a:endParaRPr lang="en-US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0.01348</cdr:x>
      <cdr:y>0.0573</cdr:y>
    </cdr:from>
    <cdr:to>
      <cdr:x>0.51245</cdr:x>
      <cdr:y>0.14059</cdr:y>
    </cdr:to>
    <cdr:sp macro="" textlink="">
      <cdr:nvSpPr>
        <cdr:cNvPr id="18433" name="Text Box 1">
          <a:extLst xmlns:a="http://schemas.openxmlformats.org/drawingml/2006/main">
            <a:ext uri="{FF2B5EF4-FFF2-40B4-BE49-F238E27FC236}">
              <a16:creationId xmlns:a16="http://schemas.microsoft.com/office/drawing/2014/main" id="{CA61E496-9055-4E0E-910D-1C0D75025B3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419" y="126887"/>
          <a:ext cx="2125390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Credit Quality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0.01341</cdr:x>
      <cdr:y>0.0718</cdr:y>
    </cdr:from>
    <cdr:to>
      <cdr:x>0.33334</cdr:x>
      <cdr:y>0.19288</cdr:y>
    </cdr:to>
    <cdr:sp macro="" textlink="">
      <cdr:nvSpPr>
        <cdr:cNvPr id="68609" name="Text Box 1">
          <a:extLst xmlns:a="http://schemas.openxmlformats.org/drawingml/2006/main">
            <a:ext uri="{FF2B5EF4-FFF2-40B4-BE49-F238E27FC236}">
              <a16:creationId xmlns:a16="http://schemas.microsoft.com/office/drawing/2014/main" id="{31AC3F62-6A30-4FD6-8363-8678CD098C3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5575"/>
          <a:ext cx="1272578" cy="266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0.01341</cdr:x>
      <cdr:y>0.02422</cdr:y>
    </cdr:from>
    <cdr:to>
      <cdr:x>0.50949</cdr:x>
      <cdr:y>0.14888</cdr:y>
    </cdr:to>
    <cdr:sp macro="" textlink="">
      <cdr:nvSpPr>
        <cdr:cNvPr id="68610" name="Text Box 2">
          <a:extLst xmlns:a="http://schemas.openxmlformats.org/drawingml/2006/main">
            <a:ext uri="{FF2B5EF4-FFF2-40B4-BE49-F238E27FC236}">
              <a16:creationId xmlns:a16="http://schemas.microsoft.com/office/drawing/2014/main" id="{BCB6EF47-BE06-44EA-87BB-EF5236A3594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973222" cy="27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Credit Quality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14</xdr:col>
      <xdr:colOff>0</xdr:colOff>
      <xdr:row>44</xdr:row>
      <xdr:rowOff>134470</xdr:rowOff>
    </xdr:to>
    <xdr:graphicFrame macro="">
      <xdr:nvGraphicFramePr>
        <xdr:cNvPr id="13316" name="Chart 2">
          <a:extLst>
            <a:ext uri="{FF2B5EF4-FFF2-40B4-BE49-F238E27FC236}">
              <a16:creationId xmlns:a16="http://schemas.microsoft.com/office/drawing/2014/main" id="{00000000-0008-0000-03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33617</xdr:colOff>
      <xdr:row>22</xdr:row>
      <xdr:rowOff>134469</xdr:rowOff>
    </xdr:from>
    <xdr:to>
      <xdr:col>6</xdr:col>
      <xdr:colOff>18825</xdr:colOff>
      <xdr:row>44</xdr:row>
      <xdr:rowOff>123264</xdr:rowOff>
    </xdr:to>
    <xdr:graphicFrame macro="">
      <xdr:nvGraphicFramePr>
        <xdr:cNvPr id="13317" name="Chart 3">
          <a:extLst>
            <a:ext uri="{FF2B5EF4-FFF2-40B4-BE49-F238E27FC236}">
              <a16:creationId xmlns:a16="http://schemas.microsoft.com/office/drawing/2014/main" id="{00000000-0008-0000-0300-000005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0.04665</cdr:y>
    </cdr:from>
    <cdr:to>
      <cdr:x>0.48779</cdr:x>
      <cdr:y>0.12412</cdr:y>
    </cdr:to>
    <cdr:sp macro="" textlink="">
      <cdr:nvSpPr>
        <cdr:cNvPr id="15361" name="Text Box 1">
          <a:extLst xmlns:a="http://schemas.openxmlformats.org/drawingml/2006/main">
            <a:ext uri="{FF2B5EF4-FFF2-40B4-BE49-F238E27FC236}">
              <a16:creationId xmlns:a16="http://schemas.microsoft.com/office/drawing/2014/main" id="{94DFA1A2-4489-4FF1-B1FE-E655FD72518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103305"/>
          <a:ext cx="2028248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Coupon Rate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0.07306</cdr:y>
    </cdr:from>
    <cdr:to>
      <cdr:x>0.33852</cdr:x>
      <cdr:y>0.19596</cdr:y>
    </cdr:to>
    <cdr:sp macro="" textlink="">
      <cdr:nvSpPr>
        <cdr:cNvPr id="76801" name="Text Box 1">
          <a:extLst xmlns:a="http://schemas.openxmlformats.org/drawingml/2006/main">
            <a:ext uri="{FF2B5EF4-FFF2-40B4-BE49-F238E27FC236}">
              <a16:creationId xmlns:a16="http://schemas.microsoft.com/office/drawing/2014/main" id="{4DE01B59-2346-41A5-9739-E30C3045DE3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6116"/>
          <a:ext cx="1272540" cy="2669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0.02456</cdr:y>
    </cdr:from>
    <cdr:to>
      <cdr:x>0.43774</cdr:x>
      <cdr:y>0.15079</cdr:y>
    </cdr:to>
    <cdr:sp macro="" textlink="">
      <cdr:nvSpPr>
        <cdr:cNvPr id="76802" name="Text Box 2">
          <a:extLst xmlns:a="http://schemas.openxmlformats.org/drawingml/2006/main">
            <a:ext uri="{FF2B5EF4-FFF2-40B4-BE49-F238E27FC236}">
              <a16:creationId xmlns:a16="http://schemas.microsoft.com/office/drawing/2014/main" id="{797EBD9C-13EC-473B-8DD4-29829345A6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Coupon Rate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13</xdr:col>
      <xdr:colOff>592455</xdr:colOff>
      <xdr:row>43</xdr:row>
      <xdr:rowOff>145676</xdr:rowOff>
    </xdr:to>
    <xdr:graphicFrame macro="">
      <xdr:nvGraphicFramePr>
        <xdr:cNvPr id="19460" name="Chart 2">
          <a:extLst>
            <a:ext uri="{FF2B5EF4-FFF2-40B4-BE49-F238E27FC236}">
              <a16:creationId xmlns:a16="http://schemas.microsoft.com/office/drawing/2014/main" id="{00000000-0008-0000-0400-000004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152400</xdr:rowOff>
    </xdr:from>
    <xdr:to>
      <xdr:col>6</xdr:col>
      <xdr:colOff>448</xdr:colOff>
      <xdr:row>43</xdr:row>
      <xdr:rowOff>134470</xdr:rowOff>
    </xdr:to>
    <xdr:graphicFrame macro="">
      <xdr:nvGraphicFramePr>
        <xdr:cNvPr id="19461" name="Chart 3">
          <a:extLst>
            <a:ext uri="{FF2B5EF4-FFF2-40B4-BE49-F238E27FC236}">
              <a16:creationId xmlns:a16="http://schemas.microsoft.com/office/drawing/2014/main" id="{00000000-0008-0000-0400-000005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0.0125</cdr:x>
      <cdr:y>0.03322</cdr:y>
    </cdr:from>
    <cdr:to>
      <cdr:x>0.48302</cdr:x>
      <cdr:y>0.11068</cdr:y>
    </cdr:to>
    <cdr:sp macro="" textlink="">
      <cdr:nvSpPr>
        <cdr:cNvPr id="21505" name="Text Box 1">
          <a:extLst xmlns:a="http://schemas.openxmlformats.org/drawingml/2006/main">
            <a:ext uri="{FF2B5EF4-FFF2-40B4-BE49-F238E27FC236}">
              <a16:creationId xmlns:a16="http://schemas.microsoft.com/office/drawing/2014/main" id="{4F715910-2B7E-4591-B4E8-E82813B788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73556"/>
          <a:ext cx="2004203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Maturity Cell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0.07323</cdr:y>
    </cdr:from>
    <cdr:to>
      <cdr:x>0.33729</cdr:x>
      <cdr:y>0.19431</cdr:y>
    </cdr:to>
    <cdr:sp macro="" textlink="">
      <cdr:nvSpPr>
        <cdr:cNvPr id="83969" name="Text Box 1">
          <a:extLst xmlns:a="http://schemas.openxmlformats.org/drawingml/2006/main">
            <a:ext uri="{FF2B5EF4-FFF2-40B4-BE49-F238E27FC236}">
              <a16:creationId xmlns:a16="http://schemas.microsoft.com/office/drawing/2014/main" id="{2A032448-2F2A-4E2F-9DF7-C6516B5D7D7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718"/>
          <a:ext cx="1272849" cy="266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0.02422</cdr:y>
    </cdr:from>
    <cdr:to>
      <cdr:x>0.43603</cdr:x>
      <cdr:y>0.14888</cdr:y>
    </cdr:to>
    <cdr:sp macro="" textlink="">
      <cdr:nvSpPr>
        <cdr:cNvPr id="83970" name="Text Box 2">
          <a:extLst xmlns:a="http://schemas.openxmlformats.org/drawingml/2006/main">
            <a:ext uri="{FF2B5EF4-FFF2-40B4-BE49-F238E27FC236}">
              <a16:creationId xmlns:a16="http://schemas.microsoft.com/office/drawing/2014/main" id="{6CCAF4F4-1EED-45EA-A8F6-1245E1E34B3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10" cy="27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Maturity Cell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13</xdr:col>
      <xdr:colOff>586740</xdr:colOff>
      <xdr:row>43</xdr:row>
      <xdr:rowOff>134470</xdr:rowOff>
    </xdr:to>
    <xdr:graphicFrame macro="">
      <xdr:nvGraphicFramePr>
        <xdr:cNvPr id="6148" name="Chart 2">
          <a:extLs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6</xdr:col>
      <xdr:colOff>448</xdr:colOff>
      <xdr:row>43</xdr:row>
      <xdr:rowOff>134470</xdr:rowOff>
    </xdr:to>
    <xdr:graphicFrame macro="">
      <xdr:nvGraphicFramePr>
        <xdr:cNvPr id="6149" name="Chart 3">
          <a:extLst>
            <a:ext uri="{FF2B5EF4-FFF2-40B4-BE49-F238E27FC236}">
              <a16:creationId xmlns:a16="http://schemas.microsoft.com/office/drawing/2014/main" id="{00000000-0008-0000-0500-00000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0.01254</cdr:x>
      <cdr:y>0.03619</cdr:y>
    </cdr:from>
    <cdr:to>
      <cdr:x>0.49044</cdr:x>
      <cdr:y>0.11366</cdr:y>
    </cdr:to>
    <cdr:sp macro="" textlink="">
      <cdr:nvSpPr>
        <cdr:cNvPr id="8193" name="Text Box 1">
          <a:extLst xmlns:a="http://schemas.openxmlformats.org/drawingml/2006/main">
            <a:ext uri="{FF2B5EF4-FFF2-40B4-BE49-F238E27FC236}">
              <a16:creationId xmlns:a16="http://schemas.microsoft.com/office/drawing/2014/main" id="{01C06817-0F1A-42BA-B569-0F8CC0CB6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24" y="80144"/>
          <a:ext cx="2028376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Duration Cell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0.07362</cdr:y>
    </cdr:from>
    <cdr:to>
      <cdr:x>0.33729</cdr:x>
      <cdr:y>0.19561</cdr:y>
    </cdr:to>
    <cdr:sp macro="" textlink="">
      <cdr:nvSpPr>
        <cdr:cNvPr id="89089" name="Text Box 1">
          <a:extLst xmlns:a="http://schemas.openxmlformats.org/drawingml/2006/main">
            <a:ext uri="{FF2B5EF4-FFF2-40B4-BE49-F238E27FC236}">
              <a16:creationId xmlns:a16="http://schemas.microsoft.com/office/drawing/2014/main" id="{B2439785-69E7-4920-A4B6-DEDBC6C66E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453"/>
          <a:ext cx="1272849" cy="266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0.02439</cdr:y>
    </cdr:from>
    <cdr:to>
      <cdr:x>0.49027</cdr:x>
      <cdr:y>0.14971</cdr:y>
    </cdr:to>
    <cdr:sp macro="" textlink="">
      <cdr:nvSpPr>
        <cdr:cNvPr id="89090" name="Text Box 2">
          <a:extLst xmlns:a="http://schemas.openxmlformats.org/drawingml/2006/main">
            <a:ext uri="{FF2B5EF4-FFF2-40B4-BE49-F238E27FC236}">
              <a16:creationId xmlns:a16="http://schemas.microsoft.com/office/drawing/2014/main" id="{53471A49-B69B-41CD-B2AA-0797DFD5849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Duration Cell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27</xdr:row>
      <xdr:rowOff>0</xdr:rowOff>
    </xdr:from>
    <xdr:to>
      <xdr:col>14</xdr:col>
      <xdr:colOff>425824</xdr:colOff>
      <xdr:row>48</xdr:row>
      <xdr:rowOff>33618</xdr:rowOff>
    </xdr:to>
    <xdr:graphicFrame macro="">
      <xdr:nvGraphicFramePr>
        <xdr:cNvPr id="55300" name="Chart 2">
          <a:extLst>
            <a:ext uri="{FF2B5EF4-FFF2-40B4-BE49-F238E27FC236}">
              <a16:creationId xmlns:a16="http://schemas.microsoft.com/office/drawing/2014/main" id="{00000000-0008-0000-0600-000004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156881</xdr:rowOff>
    </xdr:from>
    <xdr:to>
      <xdr:col>6</xdr:col>
      <xdr:colOff>448</xdr:colOff>
      <xdr:row>48</xdr:row>
      <xdr:rowOff>22412</xdr:rowOff>
    </xdr:to>
    <xdr:graphicFrame macro="">
      <xdr:nvGraphicFramePr>
        <xdr:cNvPr id="55301" name="Chart 3">
          <a:extLst>
            <a:ext uri="{FF2B5EF4-FFF2-40B4-BE49-F238E27FC236}">
              <a16:creationId xmlns:a16="http://schemas.microsoft.com/office/drawing/2014/main" id="{00000000-0008-0000-0600-000005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0.0125</cdr:x>
      <cdr:y>0.05343</cdr:y>
    </cdr:from>
    <cdr:to>
      <cdr:x>0.51284</cdr:x>
      <cdr:y>0.1309</cdr:y>
    </cdr:to>
    <cdr:sp macro="" textlink="">
      <cdr:nvSpPr>
        <cdr:cNvPr id="57345" name="Text Box 1">
          <a:extLst xmlns:a="http://schemas.openxmlformats.org/drawingml/2006/main">
            <a:ext uri="{FF2B5EF4-FFF2-40B4-BE49-F238E27FC236}">
              <a16:creationId xmlns:a16="http://schemas.microsoft.com/office/drawing/2014/main" id="{F930BED8-930D-489B-A601-689D3F721D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118318"/>
          <a:ext cx="2131224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Vintage Cohort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0.07417</cdr:y>
    </cdr:from>
    <cdr:to>
      <cdr:x>0.33729</cdr:x>
      <cdr:y>0.19662</cdr:y>
    </cdr:to>
    <cdr:sp macro="" textlink="">
      <cdr:nvSpPr>
        <cdr:cNvPr id="91137" name="Text Box 1">
          <a:extLst xmlns:a="http://schemas.openxmlformats.org/drawingml/2006/main">
            <a:ext uri="{FF2B5EF4-FFF2-40B4-BE49-F238E27FC236}">
              <a16:creationId xmlns:a16="http://schemas.microsoft.com/office/drawing/2014/main" id="{2DB8296E-E355-4A82-91E5-7B95FEFC28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49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0.02448</cdr:y>
    </cdr:from>
    <cdr:to>
      <cdr:x>0.49027</cdr:x>
      <cdr:y>0.15025</cdr:y>
    </cdr:to>
    <cdr:sp macro="" textlink="">
      <cdr:nvSpPr>
        <cdr:cNvPr id="91138" name="Text Box 2">
          <a:extLst xmlns:a="http://schemas.openxmlformats.org/drawingml/2006/main">
            <a:ext uri="{FF2B5EF4-FFF2-40B4-BE49-F238E27FC236}">
              <a16:creationId xmlns:a16="http://schemas.microsoft.com/office/drawing/2014/main" id="{96F89724-F085-456A-B493-13FCE7CCD65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Vintage Cohort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7" width="8.85546875" style="1"/>
    <col min="8" max="8" width="9" style="1" bestFit="1" customWidth="1"/>
    <col min="9" max="9" width="3.7109375" style="1" customWidth="1"/>
    <col min="10" max="10" width="9.7109375" style="1" bestFit="1" customWidth="1"/>
    <col min="11" max="11" width="3" style="1" customWidth="1"/>
    <col min="12" max="16384" width="8.85546875" style="1"/>
  </cols>
  <sheetData>
    <row r="1" spans="1:17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7" ht="21" x14ac:dyDescent="0.35">
      <c r="A2" s="31" t="s">
        <v>81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26</v>
      </c>
      <c r="D6" s="9"/>
      <c r="E6" s="9"/>
      <c r="F6" s="9"/>
      <c r="G6" s="7"/>
      <c r="H6" s="7"/>
      <c r="I6" s="7"/>
      <c r="J6" s="7"/>
      <c r="K6" s="7"/>
      <c r="L6" s="8" t="s">
        <v>93</v>
      </c>
      <c r="M6" s="9"/>
      <c r="N6" s="9"/>
    </row>
    <row r="7" spans="1:17" ht="15" x14ac:dyDescent="0.25">
      <c r="A7" s="7"/>
      <c r="B7" s="7"/>
      <c r="C7" s="10" t="s">
        <v>27</v>
      </c>
      <c r="D7" s="10"/>
      <c r="E7" s="10"/>
      <c r="F7" s="10"/>
      <c r="G7" s="11" t="s">
        <v>28</v>
      </c>
      <c r="H7" s="11" t="s">
        <v>29</v>
      </c>
      <c r="I7" s="7"/>
      <c r="J7" s="12" t="s">
        <v>30</v>
      </c>
      <c r="K7" s="7"/>
      <c r="L7" s="12" t="s">
        <v>32</v>
      </c>
      <c r="M7" s="12"/>
      <c r="N7" s="12" t="s">
        <v>29</v>
      </c>
    </row>
    <row r="8" spans="1:17" ht="15.75" thickBot="1" x14ac:dyDescent="0.3">
      <c r="A8" s="13" t="s">
        <v>20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14" t="s">
        <v>8</v>
      </c>
      <c r="H8" s="14" t="s">
        <v>31</v>
      </c>
      <c r="I8" s="7"/>
      <c r="J8" s="14" t="s">
        <v>34</v>
      </c>
      <c r="K8" s="7"/>
      <c r="L8" s="14" t="s">
        <v>31</v>
      </c>
      <c r="M8" s="14" t="s">
        <v>28</v>
      </c>
      <c r="N8" s="14" t="s">
        <v>31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14</v>
      </c>
      <c r="B10" s="7"/>
      <c r="C10" s="15">
        <v>1.1892</v>
      </c>
      <c r="D10" s="15">
        <v>2.5436000000000001</v>
      </c>
      <c r="E10" s="15">
        <v>4.1499999999999995E-2</v>
      </c>
      <c r="F10" s="15">
        <v>3.7743000000000002</v>
      </c>
      <c r="G10" s="15">
        <v>4.5305814410530276</v>
      </c>
      <c r="H10" s="15">
        <v>4.5305814410530276</v>
      </c>
      <c r="I10" s="15"/>
      <c r="J10" s="15">
        <v>2359.0443020422663</v>
      </c>
      <c r="K10" s="7"/>
      <c r="L10" s="16">
        <v>4.2300000000000004</v>
      </c>
      <c r="M10" s="16">
        <v>11.85</v>
      </c>
      <c r="N10" s="16">
        <v>11.85</v>
      </c>
      <c r="P10" s="3">
        <f>$H$15</f>
        <v>5.6206969714555299</v>
      </c>
      <c r="Q10" s="4">
        <f>$N$15</f>
        <v>6.2500000000000009</v>
      </c>
    </row>
    <row r="11" spans="1:17" ht="15" x14ac:dyDescent="0.25">
      <c r="A11" s="7" t="s">
        <v>15</v>
      </c>
      <c r="B11" s="7"/>
      <c r="C11" s="15">
        <v>1.1459999999999999</v>
      </c>
      <c r="D11" s="15">
        <v>3.6980999999999997</v>
      </c>
      <c r="E11" s="15">
        <v>1.1200000000000002E-2</v>
      </c>
      <c r="F11" s="15">
        <v>4.8552999999999997</v>
      </c>
      <c r="G11" s="15">
        <v>5.6301959368794785</v>
      </c>
      <c r="H11" s="15">
        <v>5.6301959368794785</v>
      </c>
      <c r="I11" s="15"/>
      <c r="J11" s="15">
        <v>3041.0434198007715</v>
      </c>
      <c r="K11" s="7"/>
      <c r="L11" s="16">
        <v>1.18</v>
      </c>
      <c r="M11" s="16">
        <v>4.8100000000000005</v>
      </c>
      <c r="N11" s="16">
        <v>4.8100000000000005</v>
      </c>
      <c r="P11" s="3">
        <f>$H$15</f>
        <v>5.6206969714555299</v>
      </c>
      <c r="Q11" s="4">
        <f>$N$15</f>
        <v>6.2500000000000009</v>
      </c>
    </row>
    <row r="12" spans="1:17" ht="15" x14ac:dyDescent="0.25">
      <c r="A12" s="7" t="s">
        <v>17</v>
      </c>
      <c r="B12" s="7"/>
      <c r="C12" s="15">
        <v>1.2030000000000001</v>
      </c>
      <c r="D12" s="15">
        <v>2.9696999999999991</v>
      </c>
      <c r="E12" s="15">
        <v>4.0900000000000006E-2</v>
      </c>
      <c r="F12" s="15">
        <v>4.2135999999999996</v>
      </c>
      <c r="G12" s="15">
        <v>6.2227378685929535</v>
      </c>
      <c r="H12" s="15">
        <v>6.2227378685929535</v>
      </c>
      <c r="I12" s="15"/>
      <c r="J12" s="15">
        <v>2853.242560973672</v>
      </c>
      <c r="K12" s="7"/>
      <c r="L12" s="16">
        <v>3.27</v>
      </c>
      <c r="M12" s="16">
        <v>10.6</v>
      </c>
      <c r="N12" s="16">
        <v>10.6</v>
      </c>
      <c r="P12" s="3">
        <f>$H$15</f>
        <v>5.6206969714555299</v>
      </c>
      <c r="Q12" s="4">
        <f>$N$15</f>
        <v>6.2500000000000009</v>
      </c>
    </row>
    <row r="13" spans="1:17" ht="15" x14ac:dyDescent="0.25">
      <c r="A13" s="7" t="s">
        <v>16</v>
      </c>
      <c r="B13" s="7"/>
      <c r="C13" s="15">
        <v>1.1555</v>
      </c>
      <c r="D13" s="15">
        <v>3.5062000000000002</v>
      </c>
      <c r="E13" s="15">
        <v>1.3500000000000002E-2</v>
      </c>
      <c r="F13" s="15">
        <v>4.6752000000000002</v>
      </c>
      <c r="G13" s="15">
        <v>5.8199890816154953</v>
      </c>
      <c r="H13" s="15">
        <v>5.8199890816154953</v>
      </c>
      <c r="I13" s="15"/>
      <c r="J13" s="15">
        <v>2745.2437780793975</v>
      </c>
      <c r="K13" s="7"/>
      <c r="L13" s="16">
        <v>0.8</v>
      </c>
      <c r="M13" s="16">
        <v>2.09</v>
      </c>
      <c r="N13" s="16">
        <v>2.09</v>
      </c>
      <c r="P13" s="3">
        <f>$H$15</f>
        <v>5.6206969714555299</v>
      </c>
      <c r="Q13" s="4">
        <f>$N$15</f>
        <v>6.2500000000000009</v>
      </c>
    </row>
    <row r="14" spans="1:17" ht="15" x14ac:dyDescent="0.25">
      <c r="A14" s="7" t="s">
        <v>41</v>
      </c>
      <c r="B14" s="7"/>
      <c r="C14" s="15">
        <v>1.2719590415766078</v>
      </c>
      <c r="D14" s="15">
        <v>3.703657905900414</v>
      </c>
      <c r="E14" s="15">
        <v>2.9317876741282008E-2</v>
      </c>
      <c r="F14" s="15">
        <v>5.0049348242183038</v>
      </c>
      <c r="G14" s="15">
        <v>6.1838449304384646</v>
      </c>
      <c r="H14" s="15">
        <v>6.1838449304384646</v>
      </c>
      <c r="I14" s="15"/>
      <c r="J14" s="17" t="s">
        <v>43</v>
      </c>
      <c r="K14" s="7"/>
      <c r="L14" s="16">
        <v>1.8374066181998012</v>
      </c>
      <c r="M14" s="16">
        <v>6.5185589873232761</v>
      </c>
      <c r="N14" s="16">
        <v>6.5185589873232761</v>
      </c>
      <c r="P14" s="3">
        <f>$H$15</f>
        <v>5.6206969714555299</v>
      </c>
      <c r="Q14" s="4">
        <f>$N$15</f>
        <v>6.2500000000000009</v>
      </c>
    </row>
    <row r="15" spans="1:17" ht="15" x14ac:dyDescent="0.25">
      <c r="A15" s="13" t="s">
        <v>8</v>
      </c>
      <c r="B15" s="7"/>
      <c r="C15" s="15">
        <v>1.1701999999999999</v>
      </c>
      <c r="D15" s="15">
        <v>3.3986000000000001</v>
      </c>
      <c r="E15" s="15">
        <v>2.1199999999999997E-2</v>
      </c>
      <c r="F15" s="15">
        <v>4.59</v>
      </c>
      <c r="G15" s="15">
        <v>5.6206969714555299</v>
      </c>
      <c r="H15" s="15">
        <v>5.6206969714555299</v>
      </c>
      <c r="I15" s="15"/>
      <c r="J15" s="15">
        <v>2574.0388869394069</v>
      </c>
      <c r="K15" s="7"/>
      <c r="L15" s="16">
        <v>1.8699999999999999</v>
      </c>
      <c r="M15" s="16">
        <v>6.2500000000000009</v>
      </c>
      <c r="N15" s="16">
        <v>6.2500000000000009</v>
      </c>
    </row>
    <row r="16" spans="1:17" ht="15" x14ac:dyDescent="0.25">
      <c r="A16" s="7" t="s">
        <v>35</v>
      </c>
      <c r="B16" s="7"/>
      <c r="C16" s="15">
        <v>1.1628547863858576</v>
      </c>
      <c r="D16" s="15">
        <v>3.3747895634548071</v>
      </c>
      <c r="E16" s="15">
        <v>2.0621959472486229E-2</v>
      </c>
      <c r="F16" s="15">
        <v>4.5582663093131508</v>
      </c>
      <c r="G16" s="15">
        <v>5.581900269237039</v>
      </c>
      <c r="H16" s="15">
        <v>5.581900269237039</v>
      </c>
      <c r="I16" s="15"/>
      <c r="J16" s="15">
        <v>4160.7701419818777</v>
      </c>
      <c r="K16" s="7"/>
      <c r="L16" s="16">
        <v>1.864973208043502</v>
      </c>
      <c r="M16" s="16">
        <v>6.2294678987084477</v>
      </c>
      <c r="N16" s="16">
        <v>6.2294678987084477</v>
      </c>
    </row>
    <row r="17" spans="1:14" ht="15" x14ac:dyDescent="0.25">
      <c r="A17" s="7"/>
      <c r="B17" s="7"/>
      <c r="C17" s="7"/>
      <c r="D17" s="7"/>
      <c r="E17" s="7"/>
      <c r="F17" s="7"/>
      <c r="G17" s="15"/>
      <c r="H17" s="15"/>
      <c r="I17" s="15"/>
      <c r="J17" s="15"/>
      <c r="K17" s="7"/>
      <c r="L17" s="16"/>
      <c r="M17" s="16"/>
      <c r="N17" s="16"/>
    </row>
    <row r="18" spans="1:14" ht="15" x14ac:dyDescent="0.25">
      <c r="A18" s="7" t="s">
        <v>42</v>
      </c>
      <c r="B18" s="7"/>
      <c r="C18" s="7"/>
      <c r="D18" s="7"/>
      <c r="E18" s="7"/>
      <c r="F18" s="7"/>
      <c r="G18" s="15"/>
      <c r="H18" s="15"/>
      <c r="I18" s="15"/>
      <c r="J18" s="15"/>
      <c r="K18" s="7"/>
      <c r="L18" s="16"/>
      <c r="M18" s="16"/>
      <c r="N18" s="16"/>
    </row>
    <row r="19" spans="1:14" ht="15" x14ac:dyDescent="0.25">
      <c r="A19" s="7" t="s">
        <v>44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" x14ac:dyDescent="0.25">
      <c r="A20" s="7" t="s">
        <v>76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5" x14ac:dyDescent="0.25">
      <c r="A22" s="7" t="s">
        <v>33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9" spans="1:14" x14ac:dyDescent="0.2">
      <c r="A29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0"/>
  <sheetViews>
    <sheetView zoomScale="85" zoomScaleNormal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3" width="8.85546875" style="1"/>
    <col min="14" max="14" width="10.42578125" style="1" customWidth="1"/>
    <col min="15" max="16384" width="8.85546875" style="1"/>
  </cols>
  <sheetData>
    <row r="1" spans="1:16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6" ht="21" x14ac:dyDescent="0.35">
      <c r="A2" s="31" t="s">
        <v>81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6" ht="15.75" x14ac:dyDescent="0.25">
      <c r="A3" s="2"/>
    </row>
    <row r="4" spans="1:16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" x14ac:dyDescent="0.25">
      <c r="A6" s="7"/>
      <c r="B6" s="7"/>
      <c r="C6" s="8" t="s">
        <v>26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6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6" ht="15.75" thickBot="1" x14ac:dyDescent="0.3">
      <c r="A8" s="13" t="s">
        <v>20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6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6" ht="15" x14ac:dyDescent="0.25">
      <c r="A10" s="7" t="s">
        <v>14</v>
      </c>
      <c r="B10" s="7"/>
      <c r="C10" s="15">
        <v>1.1892</v>
      </c>
      <c r="D10" s="15">
        <v>2.5436000000000001</v>
      </c>
      <c r="E10" s="15">
        <v>4.1499999999999995E-2</v>
      </c>
      <c r="F10" s="15">
        <v>3.7743000000000002</v>
      </c>
      <c r="G10" s="7"/>
      <c r="H10" s="15">
        <v>3.88</v>
      </c>
      <c r="I10" s="15">
        <v>4.2031999999999998</v>
      </c>
      <c r="J10" s="15">
        <v>5.55</v>
      </c>
      <c r="K10" s="18">
        <v>90.68</v>
      </c>
      <c r="L10" s="15">
        <v>6.6642000000000001</v>
      </c>
      <c r="M10" s="19">
        <v>0.14063224076050404</v>
      </c>
      <c r="N10" s="7">
        <v>1881</v>
      </c>
      <c r="P10" s="3">
        <f>F15</f>
        <v>4.59</v>
      </c>
    </row>
    <row r="11" spans="1:16" ht="15" x14ac:dyDescent="0.25">
      <c r="A11" s="7" t="s">
        <v>15</v>
      </c>
      <c r="B11" s="7"/>
      <c r="C11" s="15">
        <v>1.1459999999999999</v>
      </c>
      <c r="D11" s="15">
        <v>3.6980999999999997</v>
      </c>
      <c r="E11" s="15">
        <v>1.1200000000000002E-2</v>
      </c>
      <c r="F11" s="15">
        <v>4.8552999999999997</v>
      </c>
      <c r="G11" s="7"/>
      <c r="H11" s="15">
        <v>4.72</v>
      </c>
      <c r="I11" s="15">
        <v>3.9622000000000002</v>
      </c>
      <c r="J11" s="15">
        <v>6.39</v>
      </c>
      <c r="K11" s="18">
        <v>90.63</v>
      </c>
      <c r="L11" s="15">
        <v>6.0229999999999997</v>
      </c>
      <c r="M11" s="19">
        <v>0.45809497220671003</v>
      </c>
      <c r="N11" s="7">
        <v>6231</v>
      </c>
      <c r="P11" s="3">
        <f t="shared" ref="P11:P16" si="0">P10</f>
        <v>4.59</v>
      </c>
    </row>
    <row r="12" spans="1:16" ht="15" x14ac:dyDescent="0.25">
      <c r="A12" s="7" t="s">
        <v>17</v>
      </c>
      <c r="B12" s="7"/>
      <c r="C12" s="15">
        <v>1.2030000000000001</v>
      </c>
      <c r="D12" s="15">
        <v>2.9696999999999991</v>
      </c>
      <c r="E12" s="15">
        <v>4.0900000000000006E-2</v>
      </c>
      <c r="F12" s="15">
        <v>4.2135999999999996</v>
      </c>
      <c r="G12" s="7"/>
      <c r="H12" s="15">
        <v>3.99</v>
      </c>
      <c r="I12" s="15">
        <v>4.2877999999999998</v>
      </c>
      <c r="J12" s="15">
        <v>5.66</v>
      </c>
      <c r="K12" s="18">
        <v>92.26</v>
      </c>
      <c r="L12" s="15">
        <v>6.3348000000000004</v>
      </c>
      <c r="M12" s="19">
        <v>0.13155078071323784</v>
      </c>
      <c r="N12" s="7">
        <v>3167</v>
      </c>
      <c r="P12" s="3">
        <f t="shared" si="0"/>
        <v>4.59</v>
      </c>
    </row>
    <row r="13" spans="1:16" ht="15" x14ac:dyDescent="0.25">
      <c r="A13" s="7" t="s">
        <v>16</v>
      </c>
      <c r="B13" s="7"/>
      <c r="C13" s="15">
        <v>1.1555</v>
      </c>
      <c r="D13" s="15">
        <v>3.5062000000000002</v>
      </c>
      <c r="E13" s="15">
        <v>1.3500000000000002E-2</v>
      </c>
      <c r="F13" s="15">
        <v>4.6752000000000002</v>
      </c>
      <c r="G13" s="7"/>
      <c r="H13" s="15">
        <v>4.43</v>
      </c>
      <c r="I13" s="15">
        <v>4.1268000000000002</v>
      </c>
      <c r="J13" s="15">
        <v>5.89</v>
      </c>
      <c r="K13" s="18">
        <v>92.68</v>
      </c>
      <c r="L13" s="15">
        <v>5.8494999999999999</v>
      </c>
      <c r="M13" s="19">
        <v>0.20100532831816337</v>
      </c>
      <c r="N13" s="7">
        <v>2941</v>
      </c>
      <c r="P13" s="3">
        <f t="shared" si="0"/>
        <v>4.59</v>
      </c>
    </row>
    <row r="14" spans="1:16" ht="15" x14ac:dyDescent="0.25">
      <c r="A14" s="7" t="s">
        <v>77</v>
      </c>
      <c r="B14" s="7"/>
      <c r="C14" s="15">
        <v>1.2719590415766078</v>
      </c>
      <c r="D14" s="15">
        <v>3.703657905900414</v>
      </c>
      <c r="E14" s="15">
        <v>2.9317876741282008E-2</v>
      </c>
      <c r="F14" s="15">
        <v>5.0049348242183038</v>
      </c>
      <c r="G14" s="7"/>
      <c r="H14" s="15">
        <v>4.7526053173673617</v>
      </c>
      <c r="I14" s="15">
        <v>4.4169921640243999</v>
      </c>
      <c r="J14" s="15">
        <v>7.2083308657986587</v>
      </c>
      <c r="K14" s="18">
        <v>90.93937370529919</v>
      </c>
      <c r="L14" s="15">
        <v>6.4242998918054015</v>
      </c>
      <c r="M14" s="19">
        <v>6.871667800138466E-2</v>
      </c>
      <c r="N14" s="7">
        <v>1077</v>
      </c>
      <c r="P14" s="3">
        <f t="shared" si="0"/>
        <v>4.59</v>
      </c>
    </row>
    <row r="15" spans="1:16" ht="15" x14ac:dyDescent="0.25">
      <c r="A15" s="13" t="s">
        <v>8</v>
      </c>
      <c r="B15" s="7"/>
      <c r="C15" s="15">
        <v>1.1701999999999999</v>
      </c>
      <c r="D15" s="15">
        <v>3.3986000000000001</v>
      </c>
      <c r="E15" s="15">
        <v>2.1199999999999997E-2</v>
      </c>
      <c r="F15" s="15">
        <v>4.59</v>
      </c>
      <c r="G15" s="7"/>
      <c r="H15" s="15">
        <v>4.45</v>
      </c>
      <c r="I15" s="15">
        <v>4.1032000000000002</v>
      </c>
      <c r="J15" s="15">
        <v>6.13</v>
      </c>
      <c r="K15" s="18">
        <v>91.27</v>
      </c>
      <c r="L15" s="15">
        <v>6.1468999999999996</v>
      </c>
      <c r="M15" s="20">
        <v>1</v>
      </c>
      <c r="N15" s="21">
        <v>15297</v>
      </c>
      <c r="P15" s="3">
        <f t="shared" si="0"/>
        <v>4.59</v>
      </c>
    </row>
    <row r="16" spans="1:16" ht="15" x14ac:dyDescent="0.25">
      <c r="A16" s="7" t="s">
        <v>35</v>
      </c>
      <c r="B16" s="7"/>
      <c r="C16" s="15">
        <v>1.1628547863858576</v>
      </c>
      <c r="D16" s="15">
        <v>3.3747895634548071</v>
      </c>
      <c r="E16" s="15">
        <v>2.0621959472486229E-2</v>
      </c>
      <c r="F16" s="15">
        <v>4.5582663093131508</v>
      </c>
      <c r="G16" s="7"/>
      <c r="H16" s="15">
        <v>4.4274416657789564</v>
      </c>
      <c r="I16" s="15">
        <v>4.0801133982868052</v>
      </c>
      <c r="J16" s="15">
        <v>6.0521159115753642</v>
      </c>
      <c r="K16" s="18">
        <v>91.310265921968039</v>
      </c>
      <c r="L16" s="15">
        <v>6.1264234152632708</v>
      </c>
      <c r="M16" s="19">
        <v>0.93128332199861519</v>
      </c>
      <c r="N16" s="7">
        <v>14220</v>
      </c>
      <c r="P16" s="3">
        <f t="shared" si="0"/>
        <v>4.59</v>
      </c>
    </row>
    <row r="17" spans="1:14" ht="1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" x14ac:dyDescent="0.25">
      <c r="A18" s="7" t="s">
        <v>42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30" spans="1:14" x14ac:dyDescent="0.2">
      <c r="A30" s="1" t="s">
        <v>25</v>
      </c>
    </row>
  </sheetData>
  <mergeCells count="2">
    <mergeCell ref="A1:N1"/>
    <mergeCell ref="A2:N2"/>
  </mergeCells>
  <pageMargins left="0.75" right="0.75" top="1" bottom="1" header="0.5" footer="0.5"/>
  <pageSetup scale="87" orientation="landscape" horizontalDpi="300" verticalDpi="300" r:id="rId1"/>
  <headerFooter alignWithMargins="0">
    <oddFooter>&amp;L&amp;"Times New Roman,Regular"&amp;8Generated: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1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3" width="10.5703125" style="1" customWidth="1"/>
    <col min="4" max="4" width="10.85546875" style="1" customWidth="1"/>
    <col min="5" max="6" width="8.85546875" style="1"/>
    <col min="7" max="7" width="4.140625" style="1" customWidth="1"/>
    <col min="8" max="16384" width="8.85546875" style="1"/>
  </cols>
  <sheetData>
    <row r="1" spans="1:16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6" ht="21" x14ac:dyDescent="0.35">
      <c r="A2" s="31" t="s">
        <v>86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6" x14ac:dyDescent="0.2">
      <c r="A3"/>
    </row>
    <row r="4" spans="1:16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6" ht="15" x14ac:dyDescent="0.25">
      <c r="A7" s="13" t="s">
        <v>23</v>
      </c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6" ht="15.75" thickBot="1" x14ac:dyDescent="0.3">
      <c r="A8" s="13" t="s">
        <v>46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6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5"/>
    </row>
    <row r="10" spans="1:16" ht="15" x14ac:dyDescent="0.25">
      <c r="A10" s="7" t="s">
        <v>21</v>
      </c>
      <c r="B10" s="7"/>
      <c r="C10" s="15">
        <v>1.1597</v>
      </c>
      <c r="D10" s="15">
        <v>3.4407000000000005</v>
      </c>
      <c r="E10" s="15">
        <v>2.1399999999999999E-2</v>
      </c>
      <c r="F10" s="15">
        <v>4.6218000000000004</v>
      </c>
      <c r="G10" s="7"/>
      <c r="H10" s="15">
        <v>4.3899999999999997</v>
      </c>
      <c r="I10" s="15">
        <v>4.0712999999999999</v>
      </c>
      <c r="J10" s="15">
        <v>6.06</v>
      </c>
      <c r="K10" s="18">
        <v>91.63</v>
      </c>
      <c r="L10" s="15">
        <v>6.0827</v>
      </c>
      <c r="M10" s="19">
        <v>0.89454138191834465</v>
      </c>
      <c r="N10" s="7">
        <v>14167</v>
      </c>
      <c r="P10" s="3">
        <f>$F$13</f>
        <v>4.59</v>
      </c>
    </row>
    <row r="11" spans="1:16" ht="15" x14ac:dyDescent="0.25">
      <c r="A11" s="7" t="s">
        <v>40</v>
      </c>
      <c r="B11" s="7"/>
      <c r="C11" s="15">
        <v>1.27</v>
      </c>
      <c r="D11" s="15">
        <v>3.1265000000000001</v>
      </c>
      <c r="E11" s="15">
        <v>1.78E-2</v>
      </c>
      <c r="F11" s="15">
        <v>4.4142999999999999</v>
      </c>
      <c r="G11" s="7"/>
      <c r="H11" s="15">
        <v>4.99</v>
      </c>
      <c r="I11" s="15">
        <v>4.3956</v>
      </c>
      <c r="J11" s="15">
        <v>6.69</v>
      </c>
      <c r="K11" s="18">
        <v>89.41</v>
      </c>
      <c r="L11" s="15">
        <v>6.5297999999999998</v>
      </c>
      <c r="M11" s="19">
        <v>9.9941163717431711E-2</v>
      </c>
      <c r="N11" s="7">
        <v>1068</v>
      </c>
      <c r="P11" s="3">
        <f>$F$13</f>
        <v>4.59</v>
      </c>
    </row>
    <row r="12" spans="1:16" ht="15" x14ac:dyDescent="0.25">
      <c r="A12" s="7" t="s">
        <v>22</v>
      </c>
      <c r="B12" s="7"/>
      <c r="C12" s="15">
        <v>1.3755999999999999</v>
      </c>
      <c r="D12" s="15">
        <v>-2.3927999999999998</v>
      </c>
      <c r="E12" s="15">
        <v>0.1043</v>
      </c>
      <c r="F12" s="15">
        <v>-0.91290000000000004</v>
      </c>
      <c r="G12" s="7"/>
      <c r="H12" s="15">
        <v>4.7699999999999996</v>
      </c>
      <c r="I12" s="15">
        <v>3.9931999999999999</v>
      </c>
      <c r="J12" s="15">
        <v>8.08</v>
      </c>
      <c r="K12" s="18">
        <v>73.38</v>
      </c>
      <c r="L12" s="15">
        <v>9.6122999999999994</v>
      </c>
      <c r="M12" s="19">
        <v>5.5174543642236154E-3</v>
      </c>
      <c r="N12" s="7">
        <v>62</v>
      </c>
      <c r="P12" s="3">
        <f>$F$13</f>
        <v>4.59</v>
      </c>
    </row>
    <row r="13" spans="1:16" ht="15" x14ac:dyDescent="0.25">
      <c r="A13" s="13" t="s">
        <v>8</v>
      </c>
      <c r="B13" s="7"/>
      <c r="C13" s="15">
        <v>1.1701999999999999</v>
      </c>
      <c r="D13" s="15">
        <v>3.3986000000000001</v>
      </c>
      <c r="E13" s="15">
        <v>2.1199999999999997E-2</v>
      </c>
      <c r="F13" s="15">
        <v>4.59</v>
      </c>
      <c r="G13" s="7"/>
      <c r="H13" s="15">
        <v>4.45</v>
      </c>
      <c r="I13" s="15">
        <v>4.1032000000000002</v>
      </c>
      <c r="J13" s="15">
        <v>6.13</v>
      </c>
      <c r="K13" s="18">
        <v>91.27</v>
      </c>
      <c r="L13" s="15">
        <v>6.1468999999999996</v>
      </c>
      <c r="M13" s="19">
        <v>1</v>
      </c>
      <c r="N13" s="7">
        <v>15297</v>
      </c>
      <c r="P13" s="5"/>
    </row>
    <row r="14" spans="1:16" ht="1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6" ht="15" x14ac:dyDescent="0.25">
      <c r="A15" s="32" t="s">
        <v>39</v>
      </c>
      <c r="B15" s="33"/>
      <c r="C15" s="33"/>
      <c r="D15" s="22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6" ht="15" x14ac:dyDescent="0.25">
      <c r="A16" s="23"/>
      <c r="B16" s="7"/>
      <c r="C16" s="34" t="s">
        <v>45</v>
      </c>
      <c r="D16" s="35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5" x14ac:dyDescent="0.25">
      <c r="A17" s="23"/>
      <c r="B17" s="7"/>
      <c r="C17" s="7" t="s">
        <v>36</v>
      </c>
      <c r="D17" s="24" t="s">
        <v>37</v>
      </c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" x14ac:dyDescent="0.25">
      <c r="A18" s="23" t="str">
        <f>A10</f>
        <v>Investment-grade</v>
      </c>
      <c r="B18" s="7"/>
      <c r="C18" s="30" t="s">
        <v>38</v>
      </c>
      <c r="D18" s="26">
        <v>0.7</v>
      </c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5" x14ac:dyDescent="0.25">
      <c r="A19" s="23" t="str">
        <f>A11</f>
        <v>Crossover</v>
      </c>
      <c r="B19" s="7"/>
      <c r="C19" s="25">
        <v>0.70099999999999996</v>
      </c>
      <c r="D19" s="26">
        <v>0.85</v>
      </c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" x14ac:dyDescent="0.25">
      <c r="A20" s="27" t="str">
        <f>A12</f>
        <v>High-yield</v>
      </c>
      <c r="B20" s="9"/>
      <c r="C20" s="28">
        <v>0.85099999999999998</v>
      </c>
      <c r="D20" s="29" t="s">
        <v>38</v>
      </c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31" spans="1:14" x14ac:dyDescent="0.2">
      <c r="A31" s="1" t="s">
        <v>25</v>
      </c>
    </row>
  </sheetData>
  <mergeCells count="4">
    <mergeCell ref="A1:N1"/>
    <mergeCell ref="A15:C15"/>
    <mergeCell ref="C16:D16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4"/>
  <sheetViews>
    <sheetView tabSelected="1"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8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8" ht="21" x14ac:dyDescent="0.35">
      <c r="A2" s="31" t="s">
        <v>82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8" ht="15.75" x14ac:dyDescent="0.25">
      <c r="A3" s="2"/>
    </row>
    <row r="4" spans="1:18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8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8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8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8" ht="15.75" thickBot="1" x14ac:dyDescent="0.3">
      <c r="A8" s="13" t="s">
        <v>19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8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5"/>
      <c r="Q9" s="5"/>
      <c r="R9" s="5"/>
    </row>
    <row r="10" spans="1:18" ht="15" x14ac:dyDescent="0.25">
      <c r="A10" s="7" t="s">
        <v>88</v>
      </c>
      <c r="B10" s="7"/>
      <c r="C10" s="15">
        <v>0.86629999999999996</v>
      </c>
      <c r="D10" s="15">
        <v>4.3292000000000002</v>
      </c>
      <c r="E10" s="15">
        <v>2.1299999999999999E-2</v>
      </c>
      <c r="F10" s="15">
        <v>5.2168000000000001</v>
      </c>
      <c r="G10" s="7"/>
      <c r="H10" s="15">
        <v>5.17</v>
      </c>
      <c r="I10" s="15">
        <v>2.7366000000000001</v>
      </c>
      <c r="J10" s="15">
        <v>6.48</v>
      </c>
      <c r="K10" s="18">
        <v>84.81</v>
      </c>
      <c r="L10" s="15">
        <v>5.8971999999999998</v>
      </c>
      <c r="M10" s="19">
        <v>0.10332381402372123</v>
      </c>
      <c r="N10" s="7">
        <v>1103</v>
      </c>
      <c r="P10" s="5" t="str">
        <f>RIGHT(A10,4)</f>
        <v>3.0%</v>
      </c>
      <c r="Q10" s="3">
        <f>$F$20</f>
        <v>4.59</v>
      </c>
      <c r="R10" s="5"/>
    </row>
    <row r="11" spans="1:18" ht="15" x14ac:dyDescent="0.25">
      <c r="A11" s="7" t="s">
        <v>89</v>
      </c>
      <c r="B11" s="7"/>
      <c r="C11" s="15">
        <v>1.0146999999999999</v>
      </c>
      <c r="D11" s="15">
        <v>4.0636999999999999</v>
      </c>
      <c r="E11" s="15">
        <v>2.2500000000000003E-2</v>
      </c>
      <c r="F11" s="15">
        <v>5.1009000000000002</v>
      </c>
      <c r="G11" s="7"/>
      <c r="H11" s="15">
        <v>5.21</v>
      </c>
      <c r="I11" s="15">
        <v>3.2774999999999999</v>
      </c>
      <c r="J11" s="15">
        <v>6.92</v>
      </c>
      <c r="K11" s="18">
        <v>86.21</v>
      </c>
      <c r="L11" s="15">
        <v>6.0663999999999998</v>
      </c>
      <c r="M11" s="19">
        <v>0.17499639090130875</v>
      </c>
      <c r="N11" s="7">
        <v>2134</v>
      </c>
      <c r="P11" s="5" t="str">
        <f t="shared" ref="P11:P18" si="0">RIGHT(A11,4)</f>
        <v>3.5%</v>
      </c>
      <c r="Q11" s="3">
        <f t="shared" ref="Q11:Q19" si="1">$F$20</f>
        <v>4.59</v>
      </c>
      <c r="R11" s="5"/>
    </row>
    <row r="12" spans="1:18" ht="15" x14ac:dyDescent="0.25">
      <c r="A12" s="7" t="s">
        <v>79</v>
      </c>
      <c r="B12" s="7"/>
      <c r="C12" s="15">
        <v>1.0788</v>
      </c>
      <c r="D12" s="15">
        <v>2.9782999999999995</v>
      </c>
      <c r="E12" s="15">
        <v>3.15E-2</v>
      </c>
      <c r="F12" s="15">
        <v>4.0885999999999996</v>
      </c>
      <c r="G12" s="7"/>
      <c r="H12" s="15">
        <v>3.68</v>
      </c>
      <c r="I12" s="15">
        <v>3.7812999999999999</v>
      </c>
      <c r="J12" s="15">
        <v>4.96</v>
      </c>
      <c r="K12" s="18">
        <v>91.65</v>
      </c>
      <c r="L12" s="15">
        <v>6.2332999999999998</v>
      </c>
      <c r="M12" s="19">
        <v>0.24465302423645877</v>
      </c>
      <c r="N12" s="7">
        <v>3467</v>
      </c>
      <c r="P12" s="5" t="str">
        <f t="shared" si="0"/>
        <v>4.0%</v>
      </c>
      <c r="Q12" s="3">
        <f t="shared" si="1"/>
        <v>4.59</v>
      </c>
      <c r="R12" s="5"/>
    </row>
    <row r="13" spans="1:18" ht="15" x14ac:dyDescent="0.25">
      <c r="A13" s="7" t="s">
        <v>48</v>
      </c>
      <c r="B13" s="7"/>
      <c r="C13" s="15">
        <v>1.2032</v>
      </c>
      <c r="D13" s="15">
        <v>3.1505999999999998</v>
      </c>
      <c r="E13" s="15">
        <v>3.2699999999999993E-2</v>
      </c>
      <c r="F13" s="15">
        <v>4.3864999999999998</v>
      </c>
      <c r="G13" s="7"/>
      <c r="H13" s="15">
        <v>4.13</v>
      </c>
      <c r="I13" s="15">
        <v>4.2481999999999998</v>
      </c>
      <c r="J13" s="15">
        <v>6.06</v>
      </c>
      <c r="K13" s="18">
        <v>92.6</v>
      </c>
      <c r="L13" s="15">
        <v>6.2093999999999996</v>
      </c>
      <c r="M13" s="19">
        <v>0.23346651513025551</v>
      </c>
      <c r="N13" s="7">
        <v>3367</v>
      </c>
      <c r="P13" s="5" t="str">
        <f t="shared" si="0"/>
        <v>4.5%</v>
      </c>
      <c r="Q13" s="3">
        <f t="shared" si="1"/>
        <v>4.59</v>
      </c>
      <c r="R13" s="5"/>
    </row>
    <row r="14" spans="1:18" ht="15" x14ac:dyDescent="0.25">
      <c r="A14" s="7" t="s">
        <v>49</v>
      </c>
      <c r="B14" s="7"/>
      <c r="C14" s="15">
        <v>1.3305</v>
      </c>
      <c r="D14" s="15">
        <v>3.2098000000000004</v>
      </c>
      <c r="E14" s="15">
        <v>2.5100000000000004E-2</v>
      </c>
      <c r="F14" s="15">
        <v>4.5654000000000003</v>
      </c>
      <c r="G14" s="7"/>
      <c r="H14" s="15">
        <v>4.57</v>
      </c>
      <c r="I14" s="15">
        <v>4.7309999999999999</v>
      </c>
      <c r="J14" s="15">
        <v>6.7</v>
      </c>
      <c r="K14" s="18">
        <v>93.41</v>
      </c>
      <c r="L14" s="15">
        <v>6.2506000000000004</v>
      </c>
      <c r="M14" s="19">
        <v>9.7410328316936551E-2</v>
      </c>
      <c r="N14" s="7">
        <v>1602</v>
      </c>
      <c r="P14" s="5" t="str">
        <f t="shared" si="0"/>
        <v>5.0%</v>
      </c>
      <c r="Q14" s="3">
        <f t="shared" si="1"/>
        <v>4.59</v>
      </c>
      <c r="R14" s="5"/>
    </row>
    <row r="15" spans="1:18" ht="15" x14ac:dyDescent="0.25">
      <c r="A15" s="7" t="s">
        <v>50</v>
      </c>
      <c r="B15" s="7"/>
      <c r="C15" s="15">
        <v>1.4565999999999999</v>
      </c>
      <c r="D15" s="15">
        <v>3.5844</v>
      </c>
      <c r="E15" s="15">
        <v>-3.6999999999999984E-3</v>
      </c>
      <c r="F15" s="15">
        <v>5.0373000000000001</v>
      </c>
      <c r="G15" s="7"/>
      <c r="H15" s="15">
        <v>5.24</v>
      </c>
      <c r="I15" s="15">
        <v>5.2615999999999996</v>
      </c>
      <c r="J15" s="15">
        <v>7.6</v>
      </c>
      <c r="K15" s="18">
        <v>95.75</v>
      </c>
      <c r="L15" s="15">
        <v>6.0994000000000002</v>
      </c>
      <c r="M15" s="19">
        <v>4.1394096631902105E-2</v>
      </c>
      <c r="N15" s="7">
        <v>737</v>
      </c>
      <c r="P15" s="5" t="str">
        <f t="shared" si="0"/>
        <v>5.5%</v>
      </c>
      <c r="Q15" s="3">
        <f t="shared" si="1"/>
        <v>4.59</v>
      </c>
      <c r="R15" s="5"/>
    </row>
    <row r="16" spans="1:18" ht="15" x14ac:dyDescent="0.25">
      <c r="A16" s="7" t="s">
        <v>51</v>
      </c>
      <c r="B16" s="7"/>
      <c r="C16" s="15">
        <v>1.5470999999999999</v>
      </c>
      <c r="D16" s="15">
        <v>3.4649999999999999</v>
      </c>
      <c r="E16" s="15">
        <v>-2.2200000000000001E-2</v>
      </c>
      <c r="F16" s="15">
        <v>4.9898999999999996</v>
      </c>
      <c r="G16" s="7"/>
      <c r="H16" s="15">
        <v>5</v>
      </c>
      <c r="I16" s="15">
        <v>5.7488000000000001</v>
      </c>
      <c r="J16" s="15">
        <v>7.11</v>
      </c>
      <c r="K16" s="18">
        <v>98.62</v>
      </c>
      <c r="L16" s="15">
        <v>6.0904999999999996</v>
      </c>
      <c r="M16" s="19">
        <v>4.5460871101926745E-2</v>
      </c>
      <c r="N16" s="7">
        <v>947</v>
      </c>
      <c r="P16" s="5" t="str">
        <f t="shared" si="0"/>
        <v>6.0%</v>
      </c>
      <c r="Q16" s="3">
        <f t="shared" si="1"/>
        <v>4.59</v>
      </c>
      <c r="R16" s="5"/>
    </row>
    <row r="17" spans="1:18" ht="15" x14ac:dyDescent="0.25">
      <c r="A17" s="7" t="s">
        <v>52</v>
      </c>
      <c r="B17" s="7"/>
      <c r="C17" s="15">
        <v>1.6275999999999999</v>
      </c>
      <c r="D17" s="15">
        <v>2.7849999999999997</v>
      </c>
      <c r="E17" s="15">
        <v>-2.2700000000000001E-2</v>
      </c>
      <c r="F17" s="15">
        <v>4.3898999999999999</v>
      </c>
      <c r="G17" s="7"/>
      <c r="H17" s="15">
        <v>4.2</v>
      </c>
      <c r="I17" s="15">
        <v>6.2683</v>
      </c>
      <c r="J17" s="15">
        <v>5.63</v>
      </c>
      <c r="K17" s="18">
        <v>101.08</v>
      </c>
      <c r="L17" s="15">
        <v>6.0598999999999998</v>
      </c>
      <c r="M17" s="19">
        <v>3.3799275965912673E-2</v>
      </c>
      <c r="N17" s="7">
        <v>788</v>
      </c>
      <c r="P17" s="5" t="str">
        <f t="shared" si="0"/>
        <v>6.5%</v>
      </c>
      <c r="Q17" s="3">
        <f t="shared" si="1"/>
        <v>4.59</v>
      </c>
      <c r="R17" s="5"/>
    </row>
    <row r="18" spans="1:18" ht="15" x14ac:dyDescent="0.25">
      <c r="A18" s="7" t="s">
        <v>53</v>
      </c>
      <c r="B18" s="7"/>
      <c r="C18" s="15">
        <v>1.7193000000000001</v>
      </c>
      <c r="D18" s="15">
        <v>2.8746000000000005</v>
      </c>
      <c r="E18" s="15">
        <v>-3.27E-2</v>
      </c>
      <c r="F18" s="15">
        <v>4.5612000000000004</v>
      </c>
      <c r="G18" s="7"/>
      <c r="H18" s="15">
        <v>4.58</v>
      </c>
      <c r="I18" s="15">
        <v>6.7268999999999997</v>
      </c>
      <c r="J18" s="15">
        <v>6.06</v>
      </c>
      <c r="K18" s="18">
        <v>103.23</v>
      </c>
      <c r="L18" s="15">
        <v>6.0781000000000001</v>
      </c>
      <c r="M18" s="19">
        <v>1.7103872398740155E-2</v>
      </c>
      <c r="N18" s="7">
        <v>356</v>
      </c>
      <c r="P18" s="5" t="str">
        <f t="shared" si="0"/>
        <v>7.0%</v>
      </c>
      <c r="Q18" s="3">
        <f t="shared" si="1"/>
        <v>4.59</v>
      </c>
      <c r="R18" s="5"/>
    </row>
    <row r="19" spans="1:18" ht="15" x14ac:dyDescent="0.25">
      <c r="A19" s="7" t="s">
        <v>90</v>
      </c>
      <c r="B19" s="7"/>
      <c r="C19" s="15">
        <v>1.8717999999999999</v>
      </c>
      <c r="D19" s="15">
        <v>1.6792</v>
      </c>
      <c r="E19" s="15">
        <v>-5.1000000000000004E-2</v>
      </c>
      <c r="F19" s="15">
        <v>3.5</v>
      </c>
      <c r="G19" s="7"/>
      <c r="H19" s="15">
        <v>3.08</v>
      </c>
      <c r="I19" s="15">
        <v>7.5186999999999999</v>
      </c>
      <c r="J19" s="15">
        <v>4.5199999999999996</v>
      </c>
      <c r="K19" s="18">
        <v>103.57</v>
      </c>
      <c r="L19" s="15">
        <v>6.4668000000000001</v>
      </c>
      <c r="M19" s="19">
        <v>8.3918112928374703E-3</v>
      </c>
      <c r="N19" s="7">
        <v>796</v>
      </c>
      <c r="P19" s="5" t="str">
        <f>"&gt;"&amp;P18</f>
        <v>&gt;7.0%</v>
      </c>
      <c r="Q19" s="3">
        <f t="shared" si="1"/>
        <v>4.59</v>
      </c>
      <c r="R19" s="5"/>
    </row>
    <row r="20" spans="1:18" ht="15" x14ac:dyDescent="0.25">
      <c r="A20" s="13" t="s">
        <v>8</v>
      </c>
      <c r="B20" s="7"/>
      <c r="C20" s="15">
        <v>1.1701999999999999</v>
      </c>
      <c r="D20" s="15">
        <v>3.3986000000000001</v>
      </c>
      <c r="E20" s="15">
        <v>2.1199999999999997E-2</v>
      </c>
      <c r="F20" s="15">
        <v>4.59</v>
      </c>
      <c r="G20" s="7"/>
      <c r="H20" s="15">
        <v>4.45</v>
      </c>
      <c r="I20" s="15">
        <v>4.1032000000000002</v>
      </c>
      <c r="J20" s="15">
        <v>6.13</v>
      </c>
      <c r="K20" s="18">
        <v>91.27</v>
      </c>
      <c r="L20" s="15">
        <v>6.1468999999999996</v>
      </c>
      <c r="M20" s="19">
        <v>1</v>
      </c>
      <c r="N20" s="7">
        <v>15297</v>
      </c>
      <c r="P20" s="5"/>
      <c r="Q20" s="5"/>
      <c r="R20" s="5"/>
    </row>
    <row r="24" spans="1:18" x14ac:dyDescent="0.2">
      <c r="A24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"/>
  <sheetViews>
    <sheetView zoomScale="85" workbookViewId="0">
      <selection activeCell="A4" sqref="A4:N2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7" ht="21" x14ac:dyDescent="0.35">
      <c r="A2" s="31" t="s">
        <v>83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24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54</v>
      </c>
      <c r="B10" s="7"/>
      <c r="C10" s="15">
        <v>1.0582</v>
      </c>
      <c r="D10" s="15">
        <v>1.2573999999999999</v>
      </c>
      <c r="E10" s="15">
        <v>3.2800000000000003E-2</v>
      </c>
      <c r="F10" s="15">
        <v>2.3483999999999998</v>
      </c>
      <c r="G10" s="7"/>
      <c r="H10" s="15">
        <v>1.05</v>
      </c>
      <c r="I10" s="15">
        <v>4.0563000000000002</v>
      </c>
      <c r="J10" s="15">
        <v>1.1100000000000001</v>
      </c>
      <c r="K10" s="18">
        <v>97.33</v>
      </c>
      <c r="L10" s="15">
        <v>6.7850999999999999</v>
      </c>
      <c r="M10" s="19">
        <v>0.16368627280396436</v>
      </c>
      <c r="N10" s="7">
        <v>3072</v>
      </c>
      <c r="P10" s="5">
        <v>2</v>
      </c>
      <c r="Q10" s="3">
        <f>$F$21</f>
        <v>4.59</v>
      </c>
    </row>
    <row r="11" spans="1:17" ht="15" x14ac:dyDescent="0.25">
      <c r="A11" s="7" t="s">
        <v>55</v>
      </c>
      <c r="B11" s="7"/>
      <c r="C11" s="15">
        <v>1.0947</v>
      </c>
      <c r="D11" s="15">
        <v>2.3864999999999998</v>
      </c>
      <c r="E11" s="15">
        <v>1.1599999999999999E-2</v>
      </c>
      <c r="F11" s="15">
        <v>3.4927999999999999</v>
      </c>
      <c r="G11" s="7"/>
      <c r="H11" s="15">
        <v>2.72</v>
      </c>
      <c r="I11" s="15">
        <v>4.0290999999999997</v>
      </c>
      <c r="J11" s="15">
        <v>3.01</v>
      </c>
      <c r="K11" s="18">
        <v>94.41</v>
      </c>
      <c r="L11" s="15">
        <v>6.1378000000000004</v>
      </c>
      <c r="M11" s="19">
        <v>0.20130959066845858</v>
      </c>
      <c r="N11" s="7">
        <v>2887</v>
      </c>
      <c r="P11" s="5">
        <v>4</v>
      </c>
      <c r="Q11" s="3">
        <f t="shared" ref="Q11:Q20" si="0">$F$21</f>
        <v>4.59</v>
      </c>
    </row>
    <row r="12" spans="1:17" ht="15" x14ac:dyDescent="0.25">
      <c r="A12" s="7" t="s">
        <v>56</v>
      </c>
      <c r="B12" s="7"/>
      <c r="C12" s="15">
        <v>1.2136</v>
      </c>
      <c r="D12" s="15">
        <v>3.3282999999999996</v>
      </c>
      <c r="E12" s="15">
        <v>-2.0000000000000226E-4</v>
      </c>
      <c r="F12" s="15">
        <v>4.5416999999999996</v>
      </c>
      <c r="G12" s="7"/>
      <c r="H12" s="15">
        <v>4.25</v>
      </c>
      <c r="I12" s="15">
        <v>4.3426</v>
      </c>
      <c r="J12" s="15">
        <v>4.96</v>
      </c>
      <c r="K12" s="18">
        <v>93.02</v>
      </c>
      <c r="L12" s="15">
        <v>5.9642999999999997</v>
      </c>
      <c r="M12" s="19">
        <v>0.23132302377389688</v>
      </c>
      <c r="N12" s="7">
        <v>2765</v>
      </c>
      <c r="P12" s="5">
        <v>6</v>
      </c>
      <c r="Q12" s="3">
        <f t="shared" si="0"/>
        <v>4.59</v>
      </c>
    </row>
    <row r="13" spans="1:17" ht="15" x14ac:dyDescent="0.25">
      <c r="A13" s="7" t="s">
        <v>57</v>
      </c>
      <c r="B13" s="7"/>
      <c r="C13" s="15">
        <v>1.1111</v>
      </c>
      <c r="D13" s="15">
        <v>4.4178000000000006</v>
      </c>
      <c r="E13" s="15">
        <v>1.3400000000000002E-2</v>
      </c>
      <c r="F13" s="15">
        <v>5.5423</v>
      </c>
      <c r="G13" s="7"/>
      <c r="H13" s="15">
        <v>5.74</v>
      </c>
      <c r="I13" s="15">
        <v>3.6604000000000001</v>
      </c>
      <c r="J13" s="15">
        <v>7.09</v>
      </c>
      <c r="K13" s="18">
        <v>87.11</v>
      </c>
      <c r="L13" s="15">
        <v>5.9489000000000001</v>
      </c>
      <c r="M13" s="19">
        <v>0.15001773670978444</v>
      </c>
      <c r="N13" s="7">
        <v>2212</v>
      </c>
      <c r="P13" s="5">
        <v>8</v>
      </c>
      <c r="Q13" s="3">
        <f t="shared" si="0"/>
        <v>4.59</v>
      </c>
    </row>
    <row r="14" spans="1:17" ht="15" x14ac:dyDescent="0.25">
      <c r="A14" s="7" t="s">
        <v>58</v>
      </c>
      <c r="B14" s="7"/>
      <c r="C14" s="15">
        <v>1.3043</v>
      </c>
      <c r="D14" s="15">
        <v>4.7351999999999999</v>
      </c>
      <c r="E14" s="15">
        <v>-1.2999999999999956E-3</v>
      </c>
      <c r="F14" s="15">
        <v>6.0381999999999998</v>
      </c>
      <c r="G14" s="7"/>
      <c r="H14" s="15">
        <v>6.69</v>
      </c>
      <c r="I14" s="15">
        <v>4.4478999999999997</v>
      </c>
      <c r="J14" s="15">
        <v>8.8699999999999992</v>
      </c>
      <c r="K14" s="18">
        <v>89.74</v>
      </c>
      <c r="L14" s="15">
        <v>5.9955999999999996</v>
      </c>
      <c r="M14" s="19">
        <v>0.11682011131425485</v>
      </c>
      <c r="N14" s="7">
        <v>1561</v>
      </c>
      <c r="P14" s="5">
        <v>10</v>
      </c>
      <c r="Q14" s="3">
        <f t="shared" si="0"/>
        <v>4.59</v>
      </c>
    </row>
    <row r="15" spans="1:17" ht="15" x14ac:dyDescent="0.25">
      <c r="A15" s="7" t="s">
        <v>59</v>
      </c>
      <c r="B15" s="7"/>
      <c r="C15" s="15">
        <v>1.2544999999999999</v>
      </c>
      <c r="D15" s="15">
        <v>5.0312999999999999</v>
      </c>
      <c r="E15" s="15">
        <v>6.0700000000000004E-2</v>
      </c>
      <c r="F15" s="15">
        <v>6.3464999999999998</v>
      </c>
      <c r="G15" s="7"/>
      <c r="H15" s="15">
        <v>7.12</v>
      </c>
      <c r="I15" s="15">
        <v>4.0346000000000002</v>
      </c>
      <c r="J15" s="15">
        <v>10.99</v>
      </c>
      <c r="K15" s="18">
        <v>86.52</v>
      </c>
      <c r="L15" s="15">
        <v>5.9541000000000004</v>
      </c>
      <c r="M15" s="19">
        <v>4.0623363656786975E-2</v>
      </c>
      <c r="N15" s="7">
        <v>847</v>
      </c>
      <c r="P15" s="5">
        <v>12</v>
      </c>
      <c r="Q15" s="3">
        <f t="shared" si="0"/>
        <v>4.59</v>
      </c>
    </row>
    <row r="16" spans="1:17" ht="15" x14ac:dyDescent="0.25">
      <c r="A16" s="7" t="s">
        <v>60</v>
      </c>
      <c r="B16" s="7"/>
      <c r="C16" s="15">
        <v>1.2710999999999999</v>
      </c>
      <c r="D16" s="15">
        <v>5.4350000000000005</v>
      </c>
      <c r="E16" s="15">
        <v>7.1800000000000003E-2</v>
      </c>
      <c r="F16" s="15">
        <v>6.7778999999999998</v>
      </c>
      <c r="G16" s="7"/>
      <c r="H16" s="15">
        <v>7.8</v>
      </c>
      <c r="I16" s="15">
        <v>3.9752000000000001</v>
      </c>
      <c r="J16" s="15">
        <v>12.95</v>
      </c>
      <c r="K16" s="18">
        <v>84.3</v>
      </c>
      <c r="L16" s="15">
        <v>6.0183</v>
      </c>
      <c r="M16" s="19">
        <v>3.4697033575477543E-2</v>
      </c>
      <c r="N16" s="7">
        <v>668</v>
      </c>
      <c r="P16" s="5">
        <v>14</v>
      </c>
      <c r="Q16" s="3">
        <f t="shared" si="0"/>
        <v>4.59</v>
      </c>
    </row>
    <row r="17" spans="1:17" ht="15" x14ac:dyDescent="0.25">
      <c r="A17" s="7" t="s">
        <v>61</v>
      </c>
      <c r="B17" s="7"/>
      <c r="C17" s="15">
        <v>1.3589</v>
      </c>
      <c r="D17" s="15">
        <v>5.5232000000000001</v>
      </c>
      <c r="E17" s="15">
        <v>7.5899999999999995E-2</v>
      </c>
      <c r="F17" s="15">
        <v>6.9580000000000002</v>
      </c>
      <c r="G17" s="7"/>
      <c r="H17" s="15">
        <v>7.98</v>
      </c>
      <c r="I17" s="15">
        <v>4.3282999999999996</v>
      </c>
      <c r="J17" s="15">
        <v>14.99</v>
      </c>
      <c r="K17" s="18">
        <v>86.71</v>
      </c>
      <c r="L17" s="15">
        <v>6.0274000000000001</v>
      </c>
      <c r="M17" s="19">
        <v>1.8318092357501505E-2</v>
      </c>
      <c r="N17" s="7">
        <v>419</v>
      </c>
      <c r="P17" s="5">
        <v>16</v>
      </c>
      <c r="Q17" s="3">
        <f t="shared" si="0"/>
        <v>4.59</v>
      </c>
    </row>
    <row r="18" spans="1:17" ht="15" x14ac:dyDescent="0.25">
      <c r="A18" s="7" t="s">
        <v>62</v>
      </c>
      <c r="B18" s="7"/>
      <c r="C18" s="15">
        <v>1.2267999999999999</v>
      </c>
      <c r="D18" s="15">
        <v>5.7210000000000001</v>
      </c>
      <c r="E18" s="15">
        <v>0.15040000000000001</v>
      </c>
      <c r="F18" s="15">
        <v>7.0982000000000003</v>
      </c>
      <c r="G18" s="7"/>
      <c r="H18" s="15">
        <v>8.2200000000000006</v>
      </c>
      <c r="I18" s="15">
        <v>3.6111</v>
      </c>
      <c r="J18" s="15">
        <v>17.11</v>
      </c>
      <c r="K18" s="18">
        <v>79.95</v>
      </c>
      <c r="L18" s="15">
        <v>6.1186999999999996</v>
      </c>
      <c r="M18" s="19">
        <v>1.4502484083108598E-2</v>
      </c>
      <c r="N18" s="7">
        <v>348</v>
      </c>
      <c r="P18" s="5">
        <v>18</v>
      </c>
      <c r="Q18" s="3">
        <f t="shared" si="0"/>
        <v>4.59</v>
      </c>
    </row>
    <row r="19" spans="1:17" ht="15" x14ac:dyDescent="0.25">
      <c r="A19" s="7" t="s">
        <v>63</v>
      </c>
      <c r="B19" s="7"/>
      <c r="C19" s="15">
        <v>1.3971</v>
      </c>
      <c r="D19" s="15">
        <v>5.5063000000000004</v>
      </c>
      <c r="E19" s="15">
        <v>9.5399999999999985E-2</v>
      </c>
      <c r="F19" s="15">
        <v>6.9988000000000001</v>
      </c>
      <c r="G19" s="7"/>
      <c r="H19" s="15">
        <v>8.35</v>
      </c>
      <c r="I19" s="15">
        <v>4.4775</v>
      </c>
      <c r="J19" s="15">
        <v>18.920000000000002</v>
      </c>
      <c r="K19" s="18">
        <v>86.21</v>
      </c>
      <c r="L19" s="15">
        <v>6.1355000000000004</v>
      </c>
      <c r="M19" s="19">
        <v>6.2734923638303602E-3</v>
      </c>
      <c r="N19" s="7">
        <v>177</v>
      </c>
      <c r="P19" s="5">
        <v>20</v>
      </c>
      <c r="Q19" s="3">
        <f t="shared" si="0"/>
        <v>4.59</v>
      </c>
    </row>
    <row r="20" spans="1:17" ht="15" x14ac:dyDescent="0.25">
      <c r="A20" s="7" t="s">
        <v>64</v>
      </c>
      <c r="B20" s="7"/>
      <c r="C20" s="15">
        <v>1.4539</v>
      </c>
      <c r="D20" s="15">
        <v>6.5757000000000003</v>
      </c>
      <c r="E20" s="15">
        <v>7.2999999999999995E-2</v>
      </c>
      <c r="F20" s="15">
        <v>8.1026000000000007</v>
      </c>
      <c r="G20" s="7"/>
      <c r="H20" s="15">
        <v>10.050000000000001</v>
      </c>
      <c r="I20" s="15">
        <v>4.1618000000000004</v>
      </c>
      <c r="J20" s="15">
        <v>25.07</v>
      </c>
      <c r="K20" s="18">
        <v>78.819999999999993</v>
      </c>
      <c r="L20" s="15">
        <v>6.234</v>
      </c>
      <c r="M20" s="19">
        <v>2.242879869293582E-2</v>
      </c>
      <c r="N20" s="7">
        <v>341</v>
      </c>
      <c r="P20" s="5" t="str">
        <f>"&gt;20"</f>
        <v>&gt;20</v>
      </c>
      <c r="Q20" s="3">
        <f t="shared" si="0"/>
        <v>4.59</v>
      </c>
    </row>
    <row r="21" spans="1:17" ht="15" x14ac:dyDescent="0.25">
      <c r="A21" s="13" t="s">
        <v>8</v>
      </c>
      <c r="B21" s="7"/>
      <c r="C21" s="15">
        <v>1.1701999999999999</v>
      </c>
      <c r="D21" s="15">
        <v>3.3986000000000001</v>
      </c>
      <c r="E21" s="15">
        <v>2.1199999999999997E-2</v>
      </c>
      <c r="F21" s="15">
        <v>4.59</v>
      </c>
      <c r="G21" s="7"/>
      <c r="H21" s="15">
        <v>4.45</v>
      </c>
      <c r="I21" s="15">
        <v>4.1032000000000002</v>
      </c>
      <c r="J21" s="15">
        <v>6.13</v>
      </c>
      <c r="K21" s="18">
        <v>91.27</v>
      </c>
      <c r="L21" s="15">
        <v>6.1468999999999996</v>
      </c>
      <c r="M21" s="19">
        <v>1</v>
      </c>
      <c r="N21" s="7">
        <v>15297</v>
      </c>
    </row>
    <row r="31" spans="1:17" x14ac:dyDescent="0.2">
      <c r="A31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5"/>
  <sheetViews>
    <sheetView zoomScale="85" workbookViewId="0">
      <selection activeCell="A4" sqref="A4:N2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7" ht="21" x14ac:dyDescent="0.35">
      <c r="A2" s="31" t="s">
        <v>84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18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65</v>
      </c>
      <c r="B10" s="7"/>
      <c r="C10" s="15">
        <v>1.0688</v>
      </c>
      <c r="D10" s="15">
        <v>0.79899999999999993</v>
      </c>
      <c r="E10" s="15">
        <v>6.6100000000000006E-2</v>
      </c>
      <c r="F10" s="15">
        <v>1.9339</v>
      </c>
      <c r="G10" s="7"/>
      <c r="H10" s="15">
        <v>0.51</v>
      </c>
      <c r="I10" s="15">
        <v>4.1524999999999999</v>
      </c>
      <c r="J10" s="15">
        <v>0.53</v>
      </c>
      <c r="K10" s="18">
        <v>98.44</v>
      </c>
      <c r="L10" s="15">
        <v>7.2659000000000002</v>
      </c>
      <c r="M10" s="19">
        <v>6.6467582382907758E-2</v>
      </c>
      <c r="N10" s="7">
        <v>1682</v>
      </c>
      <c r="P10" s="5">
        <v>1</v>
      </c>
      <c r="Q10" s="3">
        <f>$F$21</f>
        <v>4.59</v>
      </c>
    </row>
    <row r="11" spans="1:17" ht="15" x14ac:dyDescent="0.25">
      <c r="A11" s="7" t="s">
        <v>66</v>
      </c>
      <c r="B11" s="7"/>
      <c r="C11" s="15">
        <v>1.0698000000000001</v>
      </c>
      <c r="D11" s="15">
        <v>1.5795000000000001</v>
      </c>
      <c r="E11" s="15">
        <v>1.4500000000000001E-2</v>
      </c>
      <c r="F11" s="15">
        <v>2.6638000000000002</v>
      </c>
      <c r="G11" s="7"/>
      <c r="H11" s="15">
        <v>1.44</v>
      </c>
      <c r="I11" s="15">
        <v>4.0688000000000004</v>
      </c>
      <c r="J11" s="15">
        <v>1.57</v>
      </c>
      <c r="K11" s="18">
        <v>96.7</v>
      </c>
      <c r="L11" s="15">
        <v>6.4478999999999997</v>
      </c>
      <c r="M11" s="19">
        <v>0.10291887810629669</v>
      </c>
      <c r="N11" s="7">
        <v>2082</v>
      </c>
      <c r="P11" s="5">
        <v>2</v>
      </c>
      <c r="Q11" s="3">
        <f t="shared" ref="Q11:Q20" si="0">$F$21</f>
        <v>4.59</v>
      </c>
    </row>
    <row r="12" spans="1:17" ht="15" x14ac:dyDescent="0.25">
      <c r="A12" s="7" t="s">
        <v>67</v>
      </c>
      <c r="B12" s="7"/>
      <c r="C12" s="15">
        <v>1.069</v>
      </c>
      <c r="D12" s="15">
        <v>2.2054</v>
      </c>
      <c r="E12" s="15">
        <v>1.7699999999999997E-2</v>
      </c>
      <c r="F12" s="15">
        <v>3.2921</v>
      </c>
      <c r="G12" s="7"/>
      <c r="H12" s="15">
        <v>2.44</v>
      </c>
      <c r="I12" s="15">
        <v>3.9489000000000001</v>
      </c>
      <c r="J12" s="15">
        <v>2.78</v>
      </c>
      <c r="K12" s="18">
        <v>94.71</v>
      </c>
      <c r="L12" s="15">
        <v>6.1638000000000002</v>
      </c>
      <c r="M12" s="19">
        <v>0.12806706366260009</v>
      </c>
      <c r="N12" s="7">
        <v>1859</v>
      </c>
      <c r="P12" s="5">
        <v>3</v>
      </c>
      <c r="Q12" s="3">
        <f t="shared" si="0"/>
        <v>4.59</v>
      </c>
    </row>
    <row r="13" spans="1:17" ht="15" x14ac:dyDescent="0.25">
      <c r="A13" s="7" t="s">
        <v>68</v>
      </c>
      <c r="B13" s="7"/>
      <c r="C13" s="15">
        <v>1.1911</v>
      </c>
      <c r="D13" s="15">
        <v>2.8524999999999996</v>
      </c>
      <c r="E13" s="15">
        <v>1.5200000000000002E-2</v>
      </c>
      <c r="F13" s="15">
        <v>4.0587999999999997</v>
      </c>
      <c r="G13" s="7"/>
      <c r="H13" s="15">
        <v>3.49</v>
      </c>
      <c r="I13" s="15">
        <v>4.3627000000000002</v>
      </c>
      <c r="J13" s="15">
        <v>4.16</v>
      </c>
      <c r="K13" s="18">
        <v>94.15</v>
      </c>
      <c r="L13" s="15">
        <v>6.0373999999999999</v>
      </c>
      <c r="M13" s="19">
        <v>0.142420244039976</v>
      </c>
      <c r="N13" s="7">
        <v>2080</v>
      </c>
      <c r="P13" s="5">
        <v>4</v>
      </c>
      <c r="Q13" s="3">
        <f t="shared" si="0"/>
        <v>4.59</v>
      </c>
    </row>
    <row r="14" spans="1:17" ht="15" x14ac:dyDescent="0.25">
      <c r="A14" s="7" t="s">
        <v>69</v>
      </c>
      <c r="B14" s="7"/>
      <c r="C14" s="15">
        <v>1.2098</v>
      </c>
      <c r="D14" s="15">
        <v>3.4319999999999999</v>
      </c>
      <c r="E14" s="15">
        <v>5.7000000000000037E-3</v>
      </c>
      <c r="F14" s="15">
        <v>4.6475</v>
      </c>
      <c r="G14" s="7"/>
      <c r="H14" s="15">
        <v>4.41</v>
      </c>
      <c r="I14" s="15">
        <v>4.3285</v>
      </c>
      <c r="J14" s="15">
        <v>5.38</v>
      </c>
      <c r="K14" s="18">
        <v>92.84</v>
      </c>
      <c r="L14" s="15">
        <v>5.9537000000000004</v>
      </c>
      <c r="M14" s="19">
        <v>0.15778268300022369</v>
      </c>
      <c r="N14" s="7">
        <v>1978</v>
      </c>
      <c r="P14" s="5">
        <v>5</v>
      </c>
      <c r="Q14" s="3">
        <f t="shared" si="0"/>
        <v>4.59</v>
      </c>
    </row>
    <row r="15" spans="1:17" ht="15" x14ac:dyDescent="0.25">
      <c r="A15" s="7" t="s">
        <v>70</v>
      </c>
      <c r="B15" s="7"/>
      <c r="C15" s="15">
        <v>1.1600999999999999</v>
      </c>
      <c r="D15" s="15">
        <v>4.1497000000000002</v>
      </c>
      <c r="E15" s="15">
        <v>3.3399999999999999E-2</v>
      </c>
      <c r="F15" s="15">
        <v>5.3432000000000004</v>
      </c>
      <c r="G15" s="7"/>
      <c r="H15" s="15">
        <v>5.46</v>
      </c>
      <c r="I15" s="15">
        <v>3.9062000000000001</v>
      </c>
      <c r="J15" s="15">
        <v>7.35</v>
      </c>
      <c r="K15" s="18">
        <v>89.1</v>
      </c>
      <c r="L15" s="15">
        <v>5.9642999999999997</v>
      </c>
      <c r="M15" s="19">
        <v>0.11793809682002468</v>
      </c>
      <c r="N15" s="7">
        <v>1810</v>
      </c>
      <c r="P15" s="5">
        <v>6</v>
      </c>
      <c r="Q15" s="3">
        <f t="shared" si="0"/>
        <v>4.59</v>
      </c>
    </row>
    <row r="16" spans="1:17" ht="15" x14ac:dyDescent="0.25">
      <c r="A16" s="7" t="s">
        <v>71</v>
      </c>
      <c r="B16" s="7"/>
      <c r="C16" s="15">
        <v>1.2094</v>
      </c>
      <c r="D16" s="15">
        <v>4.7984999999999998</v>
      </c>
      <c r="E16" s="15">
        <v>9.7000000000000003E-3</v>
      </c>
      <c r="F16" s="15">
        <v>6.0175999999999998</v>
      </c>
      <c r="G16" s="7"/>
      <c r="H16" s="15">
        <v>6.55</v>
      </c>
      <c r="I16" s="15">
        <v>3.9901</v>
      </c>
      <c r="J16" s="15">
        <v>8.89</v>
      </c>
      <c r="K16" s="18">
        <v>87.39</v>
      </c>
      <c r="L16" s="15">
        <v>5.9973999999999998</v>
      </c>
      <c r="M16" s="19">
        <v>0.14614378137834244</v>
      </c>
      <c r="N16" s="7">
        <v>1838</v>
      </c>
      <c r="P16" s="5">
        <v>7</v>
      </c>
      <c r="Q16" s="3">
        <f t="shared" si="0"/>
        <v>4.59</v>
      </c>
    </row>
    <row r="17" spans="1:17" ht="15" x14ac:dyDescent="0.25">
      <c r="A17" s="7" t="s">
        <v>72</v>
      </c>
      <c r="B17" s="7"/>
      <c r="C17" s="15">
        <v>1.2730999999999999</v>
      </c>
      <c r="D17" s="15">
        <v>5.2807999999999993</v>
      </c>
      <c r="E17" s="15">
        <v>2.4300000000000009E-2</v>
      </c>
      <c r="F17" s="15">
        <v>6.5781999999999998</v>
      </c>
      <c r="G17" s="7"/>
      <c r="H17" s="15">
        <v>7.44</v>
      </c>
      <c r="I17" s="15">
        <v>4.1186999999999996</v>
      </c>
      <c r="J17" s="15">
        <v>11.37</v>
      </c>
      <c r="K17" s="18">
        <v>86.51</v>
      </c>
      <c r="L17" s="15">
        <v>5.9821999999999997</v>
      </c>
      <c r="M17" s="19">
        <v>7.1896501717495093E-2</v>
      </c>
      <c r="N17" s="7">
        <v>968</v>
      </c>
      <c r="P17" s="5">
        <v>8</v>
      </c>
      <c r="Q17" s="3">
        <f t="shared" si="0"/>
        <v>4.59</v>
      </c>
    </row>
    <row r="18" spans="1:17" ht="15" x14ac:dyDescent="0.25">
      <c r="A18" s="7" t="s">
        <v>73</v>
      </c>
      <c r="B18" s="7"/>
      <c r="C18" s="15">
        <v>1.2934000000000001</v>
      </c>
      <c r="D18" s="15">
        <v>5.9417</v>
      </c>
      <c r="E18" s="15">
        <v>5.1299999999999991E-2</v>
      </c>
      <c r="F18" s="15">
        <v>7.2864000000000004</v>
      </c>
      <c r="G18" s="7"/>
      <c r="H18" s="15">
        <v>8.5299999999999994</v>
      </c>
      <c r="I18" s="15">
        <v>3.9285000000000001</v>
      </c>
      <c r="J18" s="15">
        <v>15.46</v>
      </c>
      <c r="K18" s="18">
        <v>82.79</v>
      </c>
      <c r="L18" s="15">
        <v>6.0461999999999998</v>
      </c>
      <c r="M18" s="19">
        <v>3.6160125702616286E-2</v>
      </c>
      <c r="N18" s="7">
        <v>585</v>
      </c>
      <c r="P18" s="5">
        <v>9</v>
      </c>
      <c r="Q18" s="3">
        <f t="shared" si="0"/>
        <v>4.59</v>
      </c>
    </row>
    <row r="19" spans="1:17" ht="15" x14ac:dyDescent="0.25">
      <c r="A19" s="7" t="s">
        <v>74</v>
      </c>
      <c r="B19" s="7"/>
      <c r="C19" s="15">
        <v>1.3231999999999999</v>
      </c>
      <c r="D19" s="15">
        <v>6.8367000000000004</v>
      </c>
      <c r="E19" s="15">
        <v>1.2299999999999998E-2</v>
      </c>
      <c r="F19" s="15">
        <v>8.1722000000000001</v>
      </c>
      <c r="G19" s="7"/>
      <c r="H19" s="15">
        <v>9.57</v>
      </c>
      <c r="I19" s="15">
        <v>3.7877999999999998</v>
      </c>
      <c r="J19" s="15">
        <v>17.77</v>
      </c>
      <c r="K19" s="18">
        <v>78.61</v>
      </c>
      <c r="L19" s="15">
        <v>6.0820999999999996</v>
      </c>
      <c r="M19" s="19">
        <v>1.8725123579637223E-2</v>
      </c>
      <c r="N19" s="7">
        <v>284</v>
      </c>
      <c r="P19" s="5">
        <v>10</v>
      </c>
      <c r="Q19" s="3">
        <f t="shared" si="0"/>
        <v>4.59</v>
      </c>
    </row>
    <row r="20" spans="1:17" ht="15" x14ac:dyDescent="0.25">
      <c r="A20" s="7" t="s">
        <v>75</v>
      </c>
      <c r="B20" s="7"/>
      <c r="C20" s="15">
        <v>1.4749000000000001</v>
      </c>
      <c r="D20" s="15">
        <v>8.4879999999999995</v>
      </c>
      <c r="E20" s="15">
        <v>-5.4399999999999997E-2</v>
      </c>
      <c r="F20" s="15">
        <v>9.9085000000000001</v>
      </c>
      <c r="G20" s="7"/>
      <c r="H20" s="15">
        <v>11.91</v>
      </c>
      <c r="I20" s="15">
        <v>3.9661</v>
      </c>
      <c r="J20" s="15">
        <v>22.88</v>
      </c>
      <c r="K20" s="18">
        <v>76.55</v>
      </c>
      <c r="L20" s="15">
        <v>6.0294999999999996</v>
      </c>
      <c r="M20" s="19">
        <v>1.1479919609879968E-2</v>
      </c>
      <c r="N20" s="7">
        <v>131</v>
      </c>
      <c r="P20" s="5" t="str">
        <f>"&gt;10"</f>
        <v>&gt;10</v>
      </c>
      <c r="Q20" s="3">
        <f t="shared" si="0"/>
        <v>4.59</v>
      </c>
    </row>
    <row r="21" spans="1:17" ht="15" x14ac:dyDescent="0.25">
      <c r="A21" s="13" t="s">
        <v>8</v>
      </c>
      <c r="B21" s="7"/>
      <c r="C21" s="15">
        <v>1.1701999999999999</v>
      </c>
      <c r="D21" s="15">
        <v>3.3986000000000001</v>
      </c>
      <c r="E21" s="15">
        <v>2.1199999999999997E-2</v>
      </c>
      <c r="F21" s="15">
        <v>4.59</v>
      </c>
      <c r="G21" s="7"/>
      <c r="H21" s="15">
        <v>4.45</v>
      </c>
      <c r="I21" s="15">
        <v>4.1032000000000002</v>
      </c>
      <c r="J21" s="15">
        <v>6.13</v>
      </c>
      <c r="K21" s="18">
        <v>91.27</v>
      </c>
      <c r="L21" s="15">
        <v>6.1468999999999996</v>
      </c>
      <c r="M21" s="19">
        <v>1</v>
      </c>
      <c r="N21" s="7">
        <v>15297</v>
      </c>
    </row>
    <row r="25" spans="1:17" x14ac:dyDescent="0.2">
      <c r="I25"/>
      <c r="J25"/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5"/>
  <sheetViews>
    <sheetView zoomScale="85" workbookViewId="0">
      <selection activeCell="S11" sqref="S1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7" ht="21" x14ac:dyDescent="0.35">
      <c r="A2" s="31" t="s">
        <v>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78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12" t="s">
        <v>91</v>
      </c>
      <c r="B10" s="7"/>
      <c r="C10" s="15">
        <v>1.5882000000000001</v>
      </c>
      <c r="D10" s="15">
        <v>1.5804</v>
      </c>
      <c r="E10" s="15">
        <v>1.2999999999999991E-3</v>
      </c>
      <c r="F10" s="15">
        <v>3.1699000000000002</v>
      </c>
      <c r="G10" s="7"/>
      <c r="H10" s="15">
        <v>2.2999999999999998</v>
      </c>
      <c r="I10" s="15">
        <v>6.2918000000000003</v>
      </c>
      <c r="J10" s="15">
        <v>4.28</v>
      </c>
      <c r="K10" s="18">
        <v>100.84</v>
      </c>
      <c r="L10" s="15">
        <v>6.1833999999999998</v>
      </c>
      <c r="M10" s="19">
        <v>1.1801812872586536E-2</v>
      </c>
      <c r="N10" s="7">
        <v>1945</v>
      </c>
      <c r="P10" s="5">
        <v>2</v>
      </c>
      <c r="Q10" s="3">
        <f>$F$25</f>
        <v>4.59</v>
      </c>
    </row>
    <row r="11" spans="1:17" ht="15" x14ac:dyDescent="0.25">
      <c r="A11" s="12" t="s">
        <v>92</v>
      </c>
      <c r="B11" s="7"/>
      <c r="C11" s="15">
        <v>1.5915999999999999</v>
      </c>
      <c r="D11" s="15">
        <v>2.3275999999999999</v>
      </c>
      <c r="E11" s="15">
        <v>5.0000000000000044E-4</v>
      </c>
      <c r="F11" s="15">
        <v>3.9197000000000002</v>
      </c>
      <c r="G11" s="7"/>
      <c r="H11" s="15">
        <v>3.37</v>
      </c>
      <c r="I11" s="15">
        <v>6.2328000000000001</v>
      </c>
      <c r="J11" s="15">
        <v>6.55</v>
      </c>
      <c r="K11" s="18">
        <v>100.84</v>
      </c>
      <c r="L11" s="15">
        <v>6.0603999999999996</v>
      </c>
      <c r="M11" s="19">
        <v>4.4134508619791107E-3</v>
      </c>
      <c r="N11" s="7">
        <v>286</v>
      </c>
      <c r="P11" s="5">
        <v>4</v>
      </c>
      <c r="Q11" s="3">
        <f t="shared" ref="Q11:Q24" si="0">$F$25</f>
        <v>4.59</v>
      </c>
    </row>
    <row r="12" spans="1:17" ht="15" x14ac:dyDescent="0.25">
      <c r="A12" s="12">
        <v>2011</v>
      </c>
      <c r="B12" s="7"/>
      <c r="C12" s="15">
        <v>1.3627</v>
      </c>
      <c r="D12" s="15">
        <v>2.1990999999999996</v>
      </c>
      <c r="E12" s="15">
        <v>7.9600000000000004E-2</v>
      </c>
      <c r="F12" s="15">
        <v>3.6414</v>
      </c>
      <c r="G12" s="7"/>
      <c r="H12" s="15">
        <v>3.22</v>
      </c>
      <c r="I12" s="15">
        <v>5.2915000000000001</v>
      </c>
      <c r="J12" s="15">
        <v>5.28</v>
      </c>
      <c r="K12" s="18">
        <v>97.88</v>
      </c>
      <c r="L12" s="15">
        <v>6.01</v>
      </c>
      <c r="M12" s="19">
        <v>6.6581852038052544E-3</v>
      </c>
      <c r="N12" s="7">
        <v>237</v>
      </c>
      <c r="P12" s="5">
        <v>6</v>
      </c>
      <c r="Q12" s="3">
        <f t="shared" si="0"/>
        <v>4.59</v>
      </c>
    </row>
    <row r="13" spans="1:17" ht="15" x14ac:dyDescent="0.25">
      <c r="A13" s="12">
        <v>2012</v>
      </c>
      <c r="B13" s="7"/>
      <c r="C13" s="15">
        <v>1.2233000000000001</v>
      </c>
      <c r="D13" s="15">
        <v>2.3832</v>
      </c>
      <c r="E13" s="15">
        <v>7.4399999999999994E-2</v>
      </c>
      <c r="F13" s="15">
        <v>3.6808999999999998</v>
      </c>
      <c r="G13" s="7"/>
      <c r="H13" s="15">
        <v>2.95</v>
      </c>
      <c r="I13" s="15">
        <v>4.5537000000000001</v>
      </c>
      <c r="J13" s="15">
        <v>4.91</v>
      </c>
      <c r="K13" s="18">
        <v>95.88</v>
      </c>
      <c r="L13" s="15">
        <v>6.2717000000000001</v>
      </c>
      <c r="M13" s="19">
        <v>1.1179039470165627E-2</v>
      </c>
      <c r="N13" s="7">
        <v>323</v>
      </c>
      <c r="P13" s="5">
        <v>8</v>
      </c>
      <c r="Q13" s="3">
        <f t="shared" si="0"/>
        <v>4.59</v>
      </c>
    </row>
    <row r="14" spans="1:17" ht="15" x14ac:dyDescent="0.25">
      <c r="A14" s="12">
        <v>2013</v>
      </c>
      <c r="B14" s="7"/>
      <c r="C14" s="15">
        <v>1.2370000000000001</v>
      </c>
      <c r="D14" s="15">
        <v>3.0268999999999999</v>
      </c>
      <c r="E14" s="15">
        <v>0.1084</v>
      </c>
      <c r="F14" s="15">
        <v>4.3723000000000001</v>
      </c>
      <c r="G14" s="7"/>
      <c r="H14" s="15">
        <v>4.03</v>
      </c>
      <c r="I14" s="15">
        <v>4.5208000000000004</v>
      </c>
      <c r="J14" s="15">
        <v>6.48</v>
      </c>
      <c r="K14" s="18">
        <v>94.6</v>
      </c>
      <c r="L14" s="15">
        <v>6.0193000000000003</v>
      </c>
      <c r="M14" s="19">
        <v>2.5097884594509828E-2</v>
      </c>
      <c r="N14" s="7">
        <v>536</v>
      </c>
      <c r="P14" s="5">
        <v>10</v>
      </c>
      <c r="Q14" s="3">
        <f t="shared" si="0"/>
        <v>4.59</v>
      </c>
    </row>
    <row r="15" spans="1:17" ht="15" x14ac:dyDescent="0.25">
      <c r="A15" s="12">
        <v>2014</v>
      </c>
      <c r="B15" s="7"/>
      <c r="C15" s="15">
        <v>1.1244000000000001</v>
      </c>
      <c r="D15" s="15">
        <v>1.9521999999999997</v>
      </c>
      <c r="E15" s="15">
        <v>2.7699999999999999E-2</v>
      </c>
      <c r="F15" s="15">
        <v>3.1042999999999998</v>
      </c>
      <c r="G15" s="7"/>
      <c r="H15" s="15">
        <v>2.15</v>
      </c>
      <c r="I15" s="15">
        <v>4.2150999999999996</v>
      </c>
      <c r="J15" s="15">
        <v>3.3</v>
      </c>
      <c r="K15" s="18">
        <v>96.16</v>
      </c>
      <c r="L15" s="15">
        <v>6.6643999999999997</v>
      </c>
      <c r="M15" s="19">
        <v>6.2818302074713797E-2</v>
      </c>
      <c r="N15" s="7">
        <v>1001</v>
      </c>
      <c r="P15" s="5">
        <v>12</v>
      </c>
      <c r="Q15" s="3">
        <f t="shared" si="0"/>
        <v>4.59</v>
      </c>
    </row>
    <row r="16" spans="1:17" ht="15" x14ac:dyDescent="0.25">
      <c r="A16" s="12">
        <v>2015</v>
      </c>
      <c r="B16" s="7"/>
      <c r="C16" s="15">
        <v>1.0876999999999999</v>
      </c>
      <c r="D16" s="15">
        <v>2.3898000000000001</v>
      </c>
      <c r="E16" s="15">
        <v>4.02E-2</v>
      </c>
      <c r="F16" s="15">
        <v>3.5177</v>
      </c>
      <c r="G16" s="7"/>
      <c r="H16" s="15">
        <v>2.8</v>
      </c>
      <c r="I16" s="15">
        <v>3.9571999999999998</v>
      </c>
      <c r="J16" s="15">
        <v>4.08</v>
      </c>
      <c r="K16" s="18">
        <v>94.16</v>
      </c>
      <c r="L16" s="15">
        <v>6.306</v>
      </c>
      <c r="M16" s="19">
        <v>7.7954608553994512E-2</v>
      </c>
      <c r="N16" s="7">
        <v>1344</v>
      </c>
      <c r="P16" s="5">
        <v>14</v>
      </c>
      <c r="Q16" s="3">
        <f t="shared" si="0"/>
        <v>4.59</v>
      </c>
    </row>
    <row r="17" spans="1:17" ht="15" x14ac:dyDescent="0.25">
      <c r="A17" s="12">
        <v>2016</v>
      </c>
      <c r="B17" s="7"/>
      <c r="C17" s="15">
        <v>1.0736000000000001</v>
      </c>
      <c r="D17" s="15">
        <v>2.7666000000000004</v>
      </c>
      <c r="E17" s="15">
        <v>5.7999999999999996E-2</v>
      </c>
      <c r="F17" s="15">
        <v>3.8982000000000001</v>
      </c>
      <c r="G17" s="7"/>
      <c r="H17" s="15">
        <v>3.46</v>
      </c>
      <c r="I17" s="15">
        <v>3.8115000000000001</v>
      </c>
      <c r="J17" s="15">
        <v>4.97</v>
      </c>
      <c r="K17" s="18">
        <v>92.28</v>
      </c>
      <c r="L17" s="15">
        <v>6.2031000000000001</v>
      </c>
      <c r="M17" s="19">
        <v>8.2846288254387584E-2</v>
      </c>
      <c r="N17" s="7">
        <v>1204</v>
      </c>
      <c r="P17" s="5">
        <v>16</v>
      </c>
      <c r="Q17" s="3">
        <f t="shared" si="0"/>
        <v>4.59</v>
      </c>
    </row>
    <row r="18" spans="1:17" ht="15" x14ac:dyDescent="0.25">
      <c r="A18" s="12">
        <v>2017</v>
      </c>
      <c r="B18" s="7"/>
      <c r="C18" s="15">
        <v>1.115</v>
      </c>
      <c r="D18" s="15">
        <v>2.8019000000000003</v>
      </c>
      <c r="E18" s="15">
        <v>3.1800000000000002E-2</v>
      </c>
      <c r="F18" s="15">
        <v>3.9487000000000001</v>
      </c>
      <c r="G18" s="7"/>
      <c r="H18" s="15">
        <v>3.46</v>
      </c>
      <c r="I18" s="15">
        <v>3.9746000000000001</v>
      </c>
      <c r="J18" s="15">
        <v>4.72</v>
      </c>
      <c r="K18" s="18">
        <v>92.99</v>
      </c>
      <c r="L18" s="15">
        <v>6.2577999999999996</v>
      </c>
      <c r="M18" s="19">
        <v>9.0448222493981101E-2</v>
      </c>
      <c r="N18" s="7">
        <v>1322</v>
      </c>
      <c r="P18" s="5">
        <v>18</v>
      </c>
      <c r="Q18" s="3">
        <f t="shared" si="0"/>
        <v>4.59</v>
      </c>
    </row>
    <row r="19" spans="1:17" ht="15" x14ac:dyDescent="0.25">
      <c r="A19" s="12">
        <v>2018</v>
      </c>
      <c r="B19" s="7"/>
      <c r="C19" s="15">
        <v>1.2355</v>
      </c>
      <c r="D19" s="15">
        <v>3.3311000000000002</v>
      </c>
      <c r="E19" s="15">
        <v>1.9000000000000003E-2</v>
      </c>
      <c r="F19" s="15">
        <v>4.5856000000000003</v>
      </c>
      <c r="G19" s="7"/>
      <c r="H19" s="15">
        <v>4.45</v>
      </c>
      <c r="I19" s="15">
        <v>4.3613</v>
      </c>
      <c r="J19" s="15">
        <v>6.27</v>
      </c>
      <c r="K19" s="18">
        <v>92.91</v>
      </c>
      <c r="L19" s="15">
        <v>6.0612000000000004</v>
      </c>
      <c r="M19" s="19">
        <v>0.11663444578680583</v>
      </c>
      <c r="N19" s="7">
        <v>1399</v>
      </c>
      <c r="P19" s="5">
        <v>20</v>
      </c>
      <c r="Q19" s="3">
        <f t="shared" si="0"/>
        <v>4.59</v>
      </c>
    </row>
    <row r="20" spans="1:17" ht="15" x14ac:dyDescent="0.25">
      <c r="A20" s="12">
        <v>2019</v>
      </c>
      <c r="B20" s="7"/>
      <c r="C20" s="15">
        <v>1.1203000000000001</v>
      </c>
      <c r="D20" s="15">
        <v>3.7318999999999991</v>
      </c>
      <c r="E20" s="15">
        <v>1.4600000000000002E-2</v>
      </c>
      <c r="F20" s="15">
        <v>4.8667999999999996</v>
      </c>
      <c r="G20" s="7"/>
      <c r="H20" s="15">
        <v>4.84</v>
      </c>
      <c r="I20" s="15">
        <v>3.7774000000000001</v>
      </c>
      <c r="J20" s="15">
        <v>6.71</v>
      </c>
      <c r="K20" s="18">
        <v>89.48</v>
      </c>
      <c r="L20" s="15">
        <v>6.1048</v>
      </c>
      <c r="M20" s="19">
        <v>0.11220534252922465</v>
      </c>
      <c r="N20" s="7">
        <v>1414</v>
      </c>
      <c r="P20" s="5" t="str">
        <f>"&gt;20"</f>
        <v>&gt;20</v>
      </c>
      <c r="Q20" s="3">
        <f t="shared" si="0"/>
        <v>4.59</v>
      </c>
    </row>
    <row r="21" spans="1:17" ht="15" x14ac:dyDescent="0.25">
      <c r="A21" s="12">
        <v>2020</v>
      </c>
      <c r="B21" s="7"/>
      <c r="C21" s="15">
        <v>0.97360000000000002</v>
      </c>
      <c r="D21" s="15">
        <v>4.2209999999999992</v>
      </c>
      <c r="E21" s="15">
        <v>3.3100000000000004E-2</v>
      </c>
      <c r="F21" s="15">
        <v>5.2276999999999996</v>
      </c>
      <c r="G21" s="7"/>
      <c r="H21" s="15">
        <v>5.39</v>
      </c>
      <c r="I21" s="15">
        <v>3.0992999999999999</v>
      </c>
      <c r="J21" s="15">
        <v>7.33</v>
      </c>
      <c r="K21" s="18">
        <v>85.13</v>
      </c>
      <c r="L21" s="15">
        <v>5.9805999999999999</v>
      </c>
      <c r="M21" s="19">
        <v>7.757985817159227E-2</v>
      </c>
      <c r="N21" s="7">
        <v>1100</v>
      </c>
      <c r="P21" s="5"/>
      <c r="Q21" s="3">
        <f t="shared" si="0"/>
        <v>4.59</v>
      </c>
    </row>
    <row r="22" spans="1:17" ht="15" x14ac:dyDescent="0.25">
      <c r="A22" s="12">
        <v>2021</v>
      </c>
      <c r="B22" s="7"/>
      <c r="C22" s="15">
        <v>0.97160000000000002</v>
      </c>
      <c r="D22" s="15">
        <v>4.6066000000000003</v>
      </c>
      <c r="E22" s="15">
        <v>1.3000000000000001E-2</v>
      </c>
      <c r="F22" s="15">
        <v>5.5911999999999997</v>
      </c>
      <c r="G22" s="7"/>
      <c r="H22" s="15">
        <v>5.83</v>
      </c>
      <c r="I22" s="15">
        <v>3.0247000000000002</v>
      </c>
      <c r="J22" s="15">
        <v>7.59</v>
      </c>
      <c r="K22" s="18">
        <v>84.02</v>
      </c>
      <c r="L22" s="15">
        <v>5.9763999999999999</v>
      </c>
      <c r="M22" s="19">
        <v>0.12828665383965754</v>
      </c>
      <c r="N22" s="7">
        <v>1507</v>
      </c>
      <c r="P22" s="5"/>
      <c r="Q22" s="3">
        <f t="shared" si="0"/>
        <v>4.59</v>
      </c>
    </row>
    <row r="23" spans="1:17" ht="15" x14ac:dyDescent="0.25">
      <c r="A23" s="12">
        <v>2022</v>
      </c>
      <c r="B23" s="7"/>
      <c r="C23" s="15">
        <v>1.3254999999999999</v>
      </c>
      <c r="D23" s="15">
        <v>4.2131999999999996</v>
      </c>
      <c r="E23" s="15">
        <v>-1.7700000000000004E-2</v>
      </c>
      <c r="F23" s="15">
        <v>5.5209999999999999</v>
      </c>
      <c r="G23" s="7"/>
      <c r="H23" s="15">
        <v>5.95</v>
      </c>
      <c r="I23" s="15">
        <v>4.4771999999999998</v>
      </c>
      <c r="J23" s="15">
        <v>7.99</v>
      </c>
      <c r="K23" s="18">
        <v>89.68</v>
      </c>
      <c r="L23" s="15">
        <v>6.1731999999999996</v>
      </c>
      <c r="M23" s="19">
        <v>0.10701694012889357</v>
      </c>
      <c r="N23" s="7">
        <v>981</v>
      </c>
      <c r="P23" s="5"/>
      <c r="Q23" s="3">
        <f t="shared" si="0"/>
        <v>4.59</v>
      </c>
    </row>
    <row r="24" spans="1:17" ht="15" x14ac:dyDescent="0.25">
      <c r="A24" s="12">
        <v>2023</v>
      </c>
      <c r="B24" s="7"/>
      <c r="C24" s="15">
        <v>1.5962000000000001</v>
      </c>
      <c r="D24" s="15">
        <v>3.3795999999999999</v>
      </c>
      <c r="E24" s="15">
        <v>-3.1800000000000002E-2</v>
      </c>
      <c r="F24" s="15">
        <v>4.944</v>
      </c>
      <c r="G24" s="7"/>
      <c r="H24" s="15">
        <v>5.0599999999999996</v>
      </c>
      <c r="I24" s="15">
        <v>6.0336999999999996</v>
      </c>
      <c r="J24" s="15">
        <v>6.52</v>
      </c>
      <c r="K24" s="18">
        <v>99.76</v>
      </c>
      <c r="L24" s="15">
        <v>6.0265000000000004</v>
      </c>
      <c r="M24" s="19">
        <v>8.5058965163702718E-2</v>
      </c>
      <c r="N24" s="7">
        <v>698</v>
      </c>
      <c r="Q24" s="3">
        <f t="shared" si="0"/>
        <v>4.59</v>
      </c>
    </row>
    <row r="25" spans="1:17" ht="15" x14ac:dyDescent="0.25">
      <c r="A25" s="13" t="s">
        <v>8</v>
      </c>
      <c r="B25" s="7"/>
      <c r="C25" s="15">
        <v>1.1701999999999999</v>
      </c>
      <c r="D25" s="15">
        <v>3.3986000000000001</v>
      </c>
      <c r="E25" s="15">
        <v>2.1199999999999997E-2</v>
      </c>
      <c r="F25" s="15">
        <v>4.59</v>
      </c>
      <c r="G25" s="7"/>
      <c r="H25" s="15">
        <v>4.45</v>
      </c>
      <c r="I25" s="15">
        <v>4.1032000000000002</v>
      </c>
      <c r="J25" s="15">
        <v>6.13</v>
      </c>
      <c r="K25" s="18">
        <v>91.27</v>
      </c>
      <c r="L25" s="15">
        <v>6.1468999999999996</v>
      </c>
      <c r="M25" s="19">
        <v>1</v>
      </c>
      <c r="N25" s="7">
        <v>15297</v>
      </c>
    </row>
    <row r="35" spans="1:1" x14ac:dyDescent="0.2">
      <c r="A35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r:id="rId1"/>
  <headerFooter alignWithMargins="0">
    <oddFooter>&amp;L&amp;"Times New Roman,Regular"&amp;8Generated: 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8" ma:contentTypeDescription="Create a new document." ma:contentTypeScope="" ma:versionID="4cc7bbb585d687fcb7d571730677a314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2268376133391f10a7e8e00c94be795c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bb9fbf-0e89-45b0-a3cf-cdefa6d17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e4c1a1-25f6-4c82-a6c5-d390927796a4}" ma:internalName="TaxCatchAll" ma:showField="CatchAllData" ma:web="260f0ded-529c-47ef-9161-d699068475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15B349-D5A1-4C89-975B-CDD4E89CCF96}"/>
</file>

<file path=customXml/itemProps2.xml><?xml version="1.0" encoding="utf-8"?>
<ds:datastoreItem xmlns:ds="http://schemas.openxmlformats.org/officeDocument/2006/customXml" ds:itemID="{0C2F6F8C-E39A-4848-8D6C-5827C2A3C3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RSector (2)</vt:lpstr>
      <vt:lpstr>RSector</vt:lpstr>
      <vt:lpstr>RLTV (2)</vt:lpstr>
      <vt:lpstr>RCoup</vt:lpstr>
      <vt:lpstr>RTerm</vt:lpstr>
      <vt:lpstr>RDur</vt:lpstr>
      <vt:lpstr>RVinYr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Michael Giliberto</dc:creator>
  <cp:lastModifiedBy>Michael Giliberto</cp:lastModifiedBy>
  <cp:lastPrinted>2014-04-29T14:27:02Z</cp:lastPrinted>
  <dcterms:created xsi:type="dcterms:W3CDTF">1999-12-17T17:19:59Z</dcterms:created>
  <dcterms:modified xsi:type="dcterms:W3CDTF">2024-01-29T11:52:47Z</dcterms:modified>
</cp:coreProperties>
</file>