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0.xml" ContentType="application/vnd.openxmlformats-officedocument.drawingml.chartshapes+xml"/>
  <Override PartName="/xl/drawings/drawing17.xml" ContentType="application/vnd.openxmlformats-officedocument.drawingml.chartshapes+xml"/>
  <Override PartName="/xl/drawings/drawing15.xml" ContentType="application/vnd.openxmlformats-officedocument.drawingml.chartshapes+xml"/>
  <Override PartName="/xl/drawings/drawing11.xml" ContentType="application/vnd.openxmlformats-officedocument.drawingml.chartshapes+xml"/>
  <Override PartName="/xl/drawings/drawing6.xml" ContentType="application/vnd.openxmlformats-officedocument.drawingml.chartshapes+xml"/>
  <Override PartName="/xl/drawings/drawing21.xml" ContentType="application/vnd.openxmlformats-officedocument.drawingml.chartshapes+xml"/>
  <Override PartName="/xl/drawings/drawing14.xml" ContentType="application/vnd.openxmlformats-officedocument.drawingml.chartshapes+xml"/>
  <Override PartName="/xl/drawings/drawing12.xml" ContentType="application/vnd.openxmlformats-officedocument.drawingml.chartshapes+xml"/>
  <Override PartName="/xl/drawings/drawing5.xml" ContentType="application/vnd.openxmlformats-officedocument.drawingml.chartshapes+xml"/>
  <Override PartName="/xl/drawings/drawing8.xml" ContentType="application/vnd.openxmlformats-officedocument.drawingml.chartshapes+xml"/>
  <Override PartName="/xl/drawings/drawing18.xml" ContentType="application/vnd.openxmlformats-officedocument.drawingml.chartshapes+xml"/>
  <Override PartName="/xl/drawings/drawing2.xml" ContentType="application/vnd.openxmlformats-officedocument.drawingml.chartshapes+xml"/>
  <Override PartName="/xl/drawings/drawing9.xml" ContentType="application/vnd.openxmlformats-officedocument.drawingml.chartshapes+xml"/>
  <Override PartName="/xl/drawings/drawing3.xml" ContentType="application/vnd.openxmlformats-officedocument.drawingml.chartshap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sharedStrings.xml" ContentType="application/vnd.openxmlformats-officedocument.spreadsheetml.sharedStrings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6016789bf18d2ec2/Giliberto-Levy Index/CMPI NEW (G-L 1)/Quarterly Results/Monitor Exhibits/"/>
    </mc:Choice>
  </mc:AlternateContent>
  <xr:revisionPtr revIDLastSave="12" documentId="8_{19E84490-2BAD-432A-95C8-E8BF57078A01}" xr6:coauthVersionLast="47" xr6:coauthVersionMax="47" xr10:uidLastSave="{B5DD508D-C5C3-451D-9BEA-F435DB93E1A4}"/>
  <bookViews>
    <workbookView xWindow="-120" yWindow="-120" windowWidth="29040" windowHeight="15840" activeTab="6" xr2:uid="{00000000-000D-0000-FFFF-FFFF00000000}"/>
  </bookViews>
  <sheets>
    <sheet name="RSector (2)" sheetId="14" r:id="rId1"/>
    <sheet name="RSector" sheetId="1" r:id="rId2"/>
    <sheet name="RLTV (2)" sheetId="20" r:id="rId3"/>
    <sheet name="RCoup" sheetId="7" r:id="rId4"/>
    <sheet name="RTerm" sheetId="13" r:id="rId5"/>
    <sheet name="RDur" sheetId="5" r:id="rId6"/>
    <sheet name="RVinYr" sheetId="18" r:id="rId7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5" i="18" l="1"/>
  <c r="Q24" i="18"/>
  <c r="Q23" i="18"/>
  <c r="Q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P12" i="20" l="1"/>
  <c r="A20" i="20"/>
  <c r="A19" i="20"/>
  <c r="A18" i="20"/>
  <c r="P13" i="7"/>
  <c r="P17" i="7"/>
  <c r="P10" i="1"/>
  <c r="P11" i="1" s="1"/>
  <c r="P12" i="1" s="1"/>
  <c r="P13" i="1" s="1"/>
  <c r="P14" i="1" s="1"/>
  <c r="P15" i="1" s="1"/>
  <c r="P16" i="1" s="1"/>
  <c r="P10" i="7"/>
  <c r="P11" i="7"/>
  <c r="P12" i="7"/>
  <c r="P14" i="7"/>
  <c r="P15" i="7"/>
  <c r="P16" i="7"/>
  <c r="P18" i="7"/>
  <c r="P19" i="7" s="1"/>
  <c r="Q15" i="7"/>
  <c r="P20" i="5"/>
  <c r="Q19" i="5"/>
  <c r="Q14" i="5"/>
  <c r="P10" i="14"/>
  <c r="Q10" i="14"/>
  <c r="P11" i="14"/>
  <c r="Q11" i="14"/>
  <c r="P12" i="14"/>
  <c r="Q12" i="14"/>
  <c r="P13" i="14"/>
  <c r="Q13" i="14"/>
  <c r="P14" i="14"/>
  <c r="Q14" i="14"/>
  <c r="P20" i="13"/>
  <c r="Q16" i="13"/>
  <c r="Q10" i="13"/>
  <c r="P20" i="18"/>
  <c r="Q11" i="5"/>
  <c r="Q17" i="5"/>
  <c r="Q12" i="5"/>
  <c r="Q20" i="13"/>
  <c r="Q18" i="7"/>
  <c r="Q12" i="13"/>
  <c r="Q17" i="13"/>
  <c r="Q19" i="7"/>
  <c r="Q11" i="13"/>
  <c r="Q13" i="13"/>
  <c r="Q15" i="13"/>
  <c r="P10" i="20"/>
  <c r="P11" i="20"/>
  <c r="Q17" i="7"/>
  <c r="Q13" i="7"/>
  <c r="Q12" i="7"/>
  <c r="Q10" i="7"/>
  <c r="Q11" i="7"/>
  <c r="Q14" i="7"/>
  <c r="Q20" i="5"/>
  <c r="Q19" i="13"/>
  <c r="Q18" i="13"/>
  <c r="Q14" i="13"/>
  <c r="Q16" i="7"/>
  <c r="Q13" i="5"/>
  <c r="Q15" i="5"/>
  <c r="Q18" i="5"/>
  <c r="Q10" i="5"/>
  <c r="Q16" i="5"/>
</calcChain>
</file>

<file path=xl/sharedStrings.xml><?xml version="1.0" encoding="utf-8"?>
<sst xmlns="http://schemas.openxmlformats.org/spreadsheetml/2006/main" count="223" uniqueCount="95">
  <si>
    <t>Portfolio</t>
  </si>
  <si>
    <t>Pct. of</t>
  </si>
  <si>
    <t>Num. of</t>
  </si>
  <si>
    <t>Duration</t>
  </si>
  <si>
    <t>Yield</t>
  </si>
  <si>
    <t>Income</t>
  </si>
  <si>
    <t>Price</t>
  </si>
  <si>
    <t>Other</t>
  </si>
  <si>
    <t>Total</t>
  </si>
  <si>
    <t>Statistics</t>
  </si>
  <si>
    <t>Coupon</t>
  </si>
  <si>
    <t>Maturity</t>
  </si>
  <si>
    <t>Returns</t>
  </si>
  <si>
    <t>Averages</t>
  </si>
  <si>
    <t>Office</t>
  </si>
  <si>
    <t>Apartment</t>
  </si>
  <si>
    <t>Industrial</t>
  </si>
  <si>
    <t>Retail</t>
  </si>
  <si>
    <t>Duration Cell</t>
  </si>
  <si>
    <t>Coupon Rate</t>
  </si>
  <si>
    <t>Sector</t>
  </si>
  <si>
    <t>Investment-grade</t>
  </si>
  <si>
    <t>High-yield</t>
  </si>
  <si>
    <t>Credit Quality</t>
  </si>
  <si>
    <t>Maturity Cell</t>
  </si>
  <si>
    <t>`</t>
  </si>
  <si>
    <t>Returns (%)</t>
  </si>
  <si>
    <t>Last 3 months</t>
  </si>
  <si>
    <t>YTD</t>
  </si>
  <si>
    <t>Last 12</t>
  </si>
  <si>
    <t>Index</t>
  </si>
  <si>
    <t>Months</t>
  </si>
  <si>
    <t>Last 3</t>
  </si>
  <si>
    <t>bp basis points</t>
  </si>
  <si>
    <t>Level</t>
  </si>
  <si>
    <t>Aggregate</t>
  </si>
  <si>
    <t>Minimum</t>
  </si>
  <si>
    <t>Maximum</t>
  </si>
  <si>
    <t>NA</t>
  </si>
  <si>
    <t>Credit quality definition</t>
  </si>
  <si>
    <t>Crossover</t>
  </si>
  <si>
    <t>Other Sectors</t>
  </si>
  <si>
    <t>Aggregate excludes Other Sectors (hotel/motel, mixed-use and miscellaneous)</t>
  </si>
  <si>
    <t>N/A</t>
  </si>
  <si>
    <t>Other Return is paydown return and compounding</t>
  </si>
  <si>
    <t>Book LTV</t>
  </si>
  <si>
    <t>Using Book Value</t>
  </si>
  <si>
    <t>Cohorts</t>
  </si>
  <si>
    <t>4.0% to 4.5%</t>
  </si>
  <si>
    <t>4.5% to 5.0%</t>
  </si>
  <si>
    <t>5.0% to 5.5%</t>
  </si>
  <si>
    <t>5.5% to 6.0%</t>
  </si>
  <si>
    <t>6.0% to 6.5%</t>
  </si>
  <si>
    <t>6.5% to 7.0%</t>
  </si>
  <si>
    <t>0 to 2 years</t>
  </si>
  <si>
    <t>2 to 4 years</t>
  </si>
  <si>
    <t>4 to 6 years</t>
  </si>
  <si>
    <t>6 to 8 years</t>
  </si>
  <si>
    <t>8 to 10 years</t>
  </si>
  <si>
    <t>10 to 12 years</t>
  </si>
  <si>
    <t>12 to 14 years</t>
  </si>
  <si>
    <t>14 to 16 years</t>
  </si>
  <si>
    <t>16 to 18 years</t>
  </si>
  <si>
    <t>18 to 20 years</t>
  </si>
  <si>
    <t>20 years or more</t>
  </si>
  <si>
    <t>0 to 1 year</t>
  </si>
  <si>
    <t>1 to 2 years</t>
  </si>
  <si>
    <t>2 to 3 years</t>
  </si>
  <si>
    <t>3 to 4 years</t>
  </si>
  <si>
    <t>4 to 5 years</t>
  </si>
  <si>
    <t>5 to 6 years</t>
  </si>
  <si>
    <t>6 to 7 years</t>
  </si>
  <si>
    <t>7 to 8 years</t>
  </si>
  <si>
    <t>8 to 9 years</t>
  </si>
  <si>
    <t>9 to 10 years</t>
  </si>
  <si>
    <t>10 years or more</t>
  </si>
  <si>
    <t>Index bases: Aggregate Dec. 1971 = 100; Total and major sectors Dec. 1977 = 100</t>
  </si>
  <si>
    <t>Others</t>
  </si>
  <si>
    <t>Vintage Year</t>
  </si>
  <si>
    <t>3.5% to 4.0%</t>
  </si>
  <si>
    <t>Mod.</t>
  </si>
  <si>
    <t>Performance by Property Sector</t>
  </si>
  <si>
    <t>Performance by Coupon Rate</t>
  </si>
  <si>
    <t>Performance by Remaining Term to Maturity</t>
  </si>
  <si>
    <t>Performance by Duration</t>
  </si>
  <si>
    <t>Performance by Vintage Year</t>
  </si>
  <si>
    <t>Performance by Book LTV Classification</t>
  </si>
  <si>
    <t>Giliberto-Levy Commercial Mortgage Index (G-L 1)</t>
  </si>
  <si>
    <t>0.0% to 3.0%</t>
  </si>
  <si>
    <t>3.0% to 3.5%</t>
  </si>
  <si>
    <t>7.0% and above</t>
  </si>
  <si>
    <t>Before 2007</t>
  </si>
  <si>
    <t>2007 to 2010</t>
  </si>
  <si>
    <t>Credit Effects (book value; bp)</t>
  </si>
  <si>
    <t>For the quarter ended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</si>
</sst>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horizontal="center"/>
    </xf>
    <xf numFmtId="2" fontId="6" fillId="0" borderId="0" xfId="0" applyNumberFormat="1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/>
    <xf numFmtId="165" fontId="6" fillId="0" borderId="0" xfId="1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165" fontId="6" fillId="0" borderId="0" xfId="1" applyNumberFormat="1" applyFont="1" applyBorder="1"/>
    <xf numFmtId="165" fontId="6" fillId="0" borderId="7" xfId="1" applyNumberFormat="1" applyFont="1" applyBorder="1"/>
    <xf numFmtId="0" fontId="6" fillId="0" borderId="8" xfId="0" applyFont="1" applyBorder="1"/>
    <xf numFmtId="165" fontId="6" fillId="0" borderId="1" xfId="1" applyNumberFormat="1" applyFont="1" applyBorder="1"/>
    <xf numFmtId="165" fontId="6" fillId="0" borderId="9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70374121229067E-2"/>
          <c:y val="0.1602791546758153"/>
          <c:w val="0.98074109546480592"/>
          <c:h val="0.6550539365011581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1.264767908117606E-3"/>
                  <c:y val="1.5969726505133458E-7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 algn="ctr" rtl="1"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306829109340497E-2"/>
                      <c:h val="9.4694729095947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655-4508-A626-452DE33B0247}"/>
                </c:ext>
              </c:extLst>
            </c:dLbl>
            <c:numFmt formatCode="#,##0.00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(2)'!$H$10:$H$14</c:f>
              <c:numCache>
                <c:formatCode>0.00</c:formatCode>
                <c:ptCount val="5"/>
                <c:pt idx="0">
                  <c:v>8.5458514915436332</c:v>
                </c:pt>
                <c:pt idx="1">
                  <c:v>11.611429080321066</c:v>
                </c:pt>
                <c:pt idx="2">
                  <c:v>10.997233199679712</c:v>
                </c:pt>
                <c:pt idx="3">
                  <c:v>10.945845599491854</c:v>
                </c:pt>
                <c:pt idx="4">
                  <c:v>11.357781269948752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30840"/>
        <c:axId val="387130448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(2)'!$P$10:$P$14</c:f>
              <c:numCache>
                <c:formatCode>0.00</c:formatCode>
                <c:ptCount val="5"/>
                <c:pt idx="0">
                  <c:v>10.960494480458083</c:v>
                </c:pt>
                <c:pt idx="1">
                  <c:v>10.960494480458083</c:v>
                </c:pt>
                <c:pt idx="2">
                  <c:v>10.960494480458083</c:v>
                </c:pt>
                <c:pt idx="3">
                  <c:v>10.960494480458083</c:v>
                </c:pt>
                <c:pt idx="4">
                  <c:v>10.960494480458083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7312"/>
        <c:axId val="387127704"/>
      </c:lineChart>
      <c:catAx>
        <c:axId val="38713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30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304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30840"/>
        <c:crosses val="autoZero"/>
        <c:crossBetween val="between"/>
      </c:valAx>
      <c:catAx>
        <c:axId val="38712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7704"/>
        <c:crosses val="autoZero"/>
        <c:auto val="0"/>
        <c:lblAlgn val="ctr"/>
        <c:lblOffset val="100"/>
        <c:noMultiLvlLbl val="0"/>
      </c:catAx>
      <c:valAx>
        <c:axId val="38712770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2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16319499781289948"/>
          <c:w val="0.92815797981828307"/>
          <c:h val="0.652779991251597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RTerm!$F$10:$F$20</c:f>
              <c:numCache>
                <c:formatCode>0.00</c:formatCode>
                <c:ptCount val="11"/>
                <c:pt idx="0">
                  <c:v>2.6227999999999998</c:v>
                </c:pt>
                <c:pt idx="1">
                  <c:v>4.1060999999999996</c:v>
                </c:pt>
                <c:pt idx="2">
                  <c:v>4.8639000000000001</c:v>
                </c:pt>
                <c:pt idx="3">
                  <c:v>5.6033999999999997</c:v>
                </c:pt>
                <c:pt idx="4">
                  <c:v>5.8567</c:v>
                </c:pt>
                <c:pt idx="5">
                  <c:v>5.9139999999999997</c:v>
                </c:pt>
                <c:pt idx="6">
                  <c:v>6.0640999999999998</c:v>
                </c:pt>
                <c:pt idx="7">
                  <c:v>6.0701999999999998</c:v>
                </c:pt>
                <c:pt idx="8">
                  <c:v>6.2492000000000001</c:v>
                </c:pt>
                <c:pt idx="9">
                  <c:v>6.2477</c:v>
                </c:pt>
                <c:pt idx="10">
                  <c:v>6.6502999999999997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6208"/>
        <c:axId val="6004266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RTerm!$Q$10:$Q$20</c:f>
              <c:numCache>
                <c:formatCode>0.00</c:formatCode>
                <c:ptCount val="11"/>
                <c:pt idx="0">
                  <c:v>4.6344000000000003</c:v>
                </c:pt>
                <c:pt idx="1">
                  <c:v>4.6344000000000003</c:v>
                </c:pt>
                <c:pt idx="2">
                  <c:v>4.6344000000000003</c:v>
                </c:pt>
                <c:pt idx="3">
                  <c:v>4.6344000000000003</c:v>
                </c:pt>
                <c:pt idx="4">
                  <c:v>4.6344000000000003</c:v>
                </c:pt>
                <c:pt idx="5">
                  <c:v>4.6344000000000003</c:v>
                </c:pt>
                <c:pt idx="6">
                  <c:v>4.6344000000000003</c:v>
                </c:pt>
                <c:pt idx="7">
                  <c:v>4.6344000000000003</c:v>
                </c:pt>
                <c:pt idx="8">
                  <c:v>4.6344000000000003</c:v>
                </c:pt>
                <c:pt idx="9">
                  <c:v>4.6344000000000003</c:v>
                </c:pt>
                <c:pt idx="10">
                  <c:v>4.6344000000000003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423072"/>
        <c:axId val="600424248"/>
      </c:lineChart>
      <c:catAx>
        <c:axId val="6004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4266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6208"/>
        <c:crosses val="autoZero"/>
        <c:crossBetween val="between"/>
      </c:valAx>
      <c:catAx>
        <c:axId val="60042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4248"/>
        <c:crosses val="autoZero"/>
        <c:auto val="0"/>
        <c:lblAlgn val="ctr"/>
        <c:lblOffset val="100"/>
        <c:noMultiLvlLbl val="0"/>
      </c:catAx>
      <c:valAx>
        <c:axId val="6004242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3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02024441270084E-2"/>
          <c:y val="0.21328707742685585"/>
          <c:w val="0.92639260055692185"/>
          <c:h val="0.60839264708644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RDur!$M$10:$M$20</c:f>
              <c:numCache>
                <c:formatCode>0.0%</c:formatCode>
                <c:ptCount val="11"/>
                <c:pt idx="0">
                  <c:v>7.6000887890748048E-2</c:v>
                </c:pt>
                <c:pt idx="1">
                  <c:v>0.11509409281435581</c:v>
                </c:pt>
                <c:pt idx="2">
                  <c:v>0.11663995315760767</c:v>
                </c:pt>
                <c:pt idx="3">
                  <c:v>0.17672328486612029</c:v>
                </c:pt>
                <c:pt idx="4">
                  <c:v>0.14656863168269987</c:v>
                </c:pt>
                <c:pt idx="5">
                  <c:v>0.12263321707458801</c:v>
                </c:pt>
                <c:pt idx="6">
                  <c:v>0.12818935305377654</c:v>
                </c:pt>
                <c:pt idx="7">
                  <c:v>5.9252118898590438E-2</c:v>
                </c:pt>
                <c:pt idx="8">
                  <c:v>3.1071465270874232E-2</c:v>
                </c:pt>
                <c:pt idx="9">
                  <c:v>1.7466336218982106E-2</c:v>
                </c:pt>
                <c:pt idx="10">
                  <c:v>1.0360659071657011E-2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2-4A52-9776-90A7537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6960"/>
        <c:axId val="384027352"/>
      </c:barChart>
      <c:catAx>
        <c:axId val="38402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02735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696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20448425065811371"/>
          <c:w val="0.92815797981828307"/>
          <c:h val="0.6102024899256328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RDur!$F$10:$F$20</c:f>
              <c:numCache>
                <c:formatCode>0.00</c:formatCode>
                <c:ptCount val="11"/>
                <c:pt idx="0">
                  <c:v>2.0769000000000002</c:v>
                </c:pt>
                <c:pt idx="1">
                  <c:v>3.0329000000000002</c:v>
                </c:pt>
                <c:pt idx="2">
                  <c:v>3.8694000000000002</c:v>
                </c:pt>
                <c:pt idx="3">
                  <c:v>4.4968000000000004</c:v>
                </c:pt>
                <c:pt idx="4">
                  <c:v>4.9452999999999996</c:v>
                </c:pt>
                <c:pt idx="5">
                  <c:v>5.4884000000000004</c:v>
                </c:pt>
                <c:pt idx="6">
                  <c:v>5.8263999999999996</c:v>
                </c:pt>
                <c:pt idx="7">
                  <c:v>6.1887999999999996</c:v>
                </c:pt>
                <c:pt idx="8">
                  <c:v>6.4416000000000002</c:v>
                </c:pt>
                <c:pt idx="9">
                  <c:v>6.7415000000000003</c:v>
                </c:pt>
                <c:pt idx="10">
                  <c:v>7.2553999999999998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5784"/>
        <c:axId val="384028136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RDur!$Q$10:$Q$20</c:f>
              <c:numCache>
                <c:formatCode>0.00</c:formatCode>
                <c:ptCount val="11"/>
                <c:pt idx="0">
                  <c:v>4.6344000000000003</c:v>
                </c:pt>
                <c:pt idx="1">
                  <c:v>4.6344000000000003</c:v>
                </c:pt>
                <c:pt idx="2">
                  <c:v>4.6344000000000003</c:v>
                </c:pt>
                <c:pt idx="3">
                  <c:v>4.6344000000000003</c:v>
                </c:pt>
                <c:pt idx="4">
                  <c:v>4.6344000000000003</c:v>
                </c:pt>
                <c:pt idx="5">
                  <c:v>4.6344000000000003</c:v>
                </c:pt>
                <c:pt idx="6">
                  <c:v>4.6344000000000003</c:v>
                </c:pt>
                <c:pt idx="7">
                  <c:v>4.6344000000000003</c:v>
                </c:pt>
                <c:pt idx="8">
                  <c:v>4.6344000000000003</c:v>
                </c:pt>
                <c:pt idx="9">
                  <c:v>4.6344000000000003</c:v>
                </c:pt>
                <c:pt idx="10">
                  <c:v>4.6344000000000003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27744"/>
        <c:axId val="384026176"/>
      </c:lineChart>
      <c:catAx>
        <c:axId val="38402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8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0281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5784"/>
        <c:crosses val="autoZero"/>
        <c:crossBetween val="between"/>
      </c:valAx>
      <c:catAx>
        <c:axId val="384027744"/>
        <c:scaling>
          <c:orientation val="minMax"/>
        </c:scaling>
        <c:delete val="1"/>
        <c:axPos val="b"/>
        <c:majorTickMark val="out"/>
        <c:minorTickMark val="none"/>
        <c:tickLblPos val="nextTo"/>
        <c:crossAx val="384026176"/>
        <c:crosses val="autoZero"/>
        <c:auto val="0"/>
        <c:lblAlgn val="ctr"/>
        <c:lblOffset val="100"/>
        <c:noMultiLvlLbl val="0"/>
      </c:catAx>
      <c:valAx>
        <c:axId val="3840261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24476419902104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583184070019292E-2"/>
                  <c:y val="-5.189148253208597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EF-42C9-A292-5369348D6C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RVinYr!$A$10:$A$25</c:f>
              <c:strCache>
                <c:ptCount val="16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strCache>
            </c:strRef>
          </c:cat>
          <c:val>
            <c:numRef>
              <c:f>RVinYr!$M$10:$M$25</c:f>
              <c:numCache>
                <c:formatCode>0.0%</c:formatCode>
                <c:ptCount val="16"/>
                <c:pt idx="0">
                  <c:v>8.7089518165092E-3</c:v>
                </c:pt>
                <c:pt idx="1">
                  <c:v>3.8395262523906785E-3</c:v>
                </c:pt>
                <c:pt idx="2">
                  <c:v>6.1610892685774457E-3</c:v>
                </c:pt>
                <c:pt idx="3">
                  <c:v>7.995759067699431E-3</c:v>
                </c:pt>
                <c:pt idx="4">
                  <c:v>2.3290528462153428E-2</c:v>
                </c:pt>
                <c:pt idx="5">
                  <c:v>3.3618903079744585E-2</c:v>
                </c:pt>
                <c:pt idx="6">
                  <c:v>7.5512735309053849E-2</c:v>
                </c:pt>
                <c:pt idx="7">
                  <c:v>7.8877021465212818E-2</c:v>
                </c:pt>
                <c:pt idx="8">
                  <c:v>7.694436985409342E-2</c:v>
                </c:pt>
                <c:pt idx="9">
                  <c:v>0.11269361541460068</c:v>
                </c:pt>
                <c:pt idx="10">
                  <c:v>0.10323076111070015</c:v>
                </c:pt>
                <c:pt idx="11">
                  <c:v>7.6775672175198498E-2</c:v>
                </c:pt>
                <c:pt idx="12">
                  <c:v>0.12728573115682351</c:v>
                </c:pt>
                <c:pt idx="13">
                  <c:v>0.10546113780613124</c:v>
                </c:pt>
                <c:pt idx="14">
                  <c:v>9.8641981802245801E-2</c:v>
                </c:pt>
                <c:pt idx="15">
                  <c:v>6.0962215958865328E-2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F-42C9-A292-5369348D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8920"/>
        <c:axId val="384029312"/>
      </c:barChart>
      <c:catAx>
        <c:axId val="38402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9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02931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892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592271670979041E-2"/>
          <c:y val="0.20524888462789698"/>
          <c:w val="0.95145901696853286"/>
          <c:h val="0.542120525069953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RVinYr!$A$10:$A$25</c:f>
              <c:strCache>
                <c:ptCount val="16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strCache>
            </c:strRef>
          </c:cat>
          <c:val>
            <c:numRef>
              <c:f>RVinYr!$F$10:$F$25</c:f>
              <c:numCache>
                <c:formatCode>0.00</c:formatCode>
                <c:ptCount val="16"/>
                <c:pt idx="0">
                  <c:v>3.1945999999999999</c:v>
                </c:pt>
                <c:pt idx="1">
                  <c:v>3.7606000000000002</c:v>
                </c:pt>
                <c:pt idx="2">
                  <c:v>3.6760999999999999</c:v>
                </c:pt>
                <c:pt idx="3">
                  <c:v>3.7563</c:v>
                </c:pt>
                <c:pt idx="4">
                  <c:v>4.2194000000000003</c:v>
                </c:pt>
                <c:pt idx="5">
                  <c:v>3.3612000000000002</c:v>
                </c:pt>
                <c:pt idx="6">
                  <c:v>3.2968000000000002</c:v>
                </c:pt>
                <c:pt idx="7">
                  <c:v>4.0011000000000001</c:v>
                </c:pt>
                <c:pt idx="8">
                  <c:v>4.2484000000000002</c:v>
                </c:pt>
                <c:pt idx="9">
                  <c:v>4.5265000000000004</c:v>
                </c:pt>
                <c:pt idx="10">
                  <c:v>4.8314000000000004</c:v>
                </c:pt>
                <c:pt idx="11">
                  <c:v>5.0422000000000002</c:v>
                </c:pt>
                <c:pt idx="12">
                  <c:v>5.3475000000000001</c:v>
                </c:pt>
                <c:pt idx="13">
                  <c:v>5.3470000000000004</c:v>
                </c:pt>
                <c:pt idx="14">
                  <c:v>5.0507</c:v>
                </c:pt>
                <c:pt idx="15">
                  <c:v>5.4755000000000003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544928"/>
        <c:axId val="521545712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RVinYr!$A$10:$A$25</c:f>
              <c:strCache>
                <c:ptCount val="16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strCache>
            </c:strRef>
          </c:cat>
          <c:val>
            <c:numRef>
              <c:f>RVinYr!$Q$10:$Q$25</c:f>
              <c:numCache>
                <c:formatCode>0.00</c:formatCode>
                <c:ptCount val="16"/>
                <c:pt idx="0">
                  <c:v>4.6344000000000003</c:v>
                </c:pt>
                <c:pt idx="1">
                  <c:v>4.6344000000000003</c:v>
                </c:pt>
                <c:pt idx="2">
                  <c:v>4.6344000000000003</c:v>
                </c:pt>
                <c:pt idx="3">
                  <c:v>4.6344000000000003</c:v>
                </c:pt>
                <c:pt idx="4">
                  <c:v>4.6344000000000003</c:v>
                </c:pt>
                <c:pt idx="5">
                  <c:v>4.6344000000000003</c:v>
                </c:pt>
                <c:pt idx="6">
                  <c:v>4.6344000000000003</c:v>
                </c:pt>
                <c:pt idx="7">
                  <c:v>4.6344000000000003</c:v>
                </c:pt>
                <c:pt idx="8">
                  <c:v>4.6344000000000003</c:v>
                </c:pt>
                <c:pt idx="9">
                  <c:v>4.6344000000000003</c:v>
                </c:pt>
                <c:pt idx="10">
                  <c:v>4.6344000000000003</c:v>
                </c:pt>
                <c:pt idx="11">
                  <c:v>4.6344000000000003</c:v>
                </c:pt>
                <c:pt idx="12">
                  <c:v>4.6344000000000003</c:v>
                </c:pt>
                <c:pt idx="13">
                  <c:v>4.6344000000000003</c:v>
                </c:pt>
                <c:pt idx="14">
                  <c:v>4.6344000000000003</c:v>
                </c:pt>
                <c:pt idx="15">
                  <c:v>4.6344000000000003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545320"/>
        <c:axId val="521542184"/>
      </c:lineChart>
      <c:catAx>
        <c:axId val="52154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457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215457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4928"/>
        <c:crosses val="autoZero"/>
        <c:crossBetween val="between"/>
      </c:valAx>
      <c:catAx>
        <c:axId val="52154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542184"/>
        <c:crosses val="autoZero"/>
        <c:auto val="0"/>
        <c:lblAlgn val="ctr"/>
        <c:lblOffset val="100"/>
        <c:noMultiLvlLbl val="0"/>
      </c:catAx>
      <c:valAx>
        <c:axId val="52154218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5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195147886158773E-2"/>
          <c:y val="0.16491242197130446"/>
          <c:w val="0.97735399487643859"/>
          <c:h val="0.64912336307853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(2)'!$N$10:$N$14</c:f>
              <c:numCache>
                <c:formatCode>0</c:formatCode>
                <c:ptCount val="5"/>
                <c:pt idx="0">
                  <c:v>19.170000000000002</c:v>
                </c:pt>
                <c:pt idx="1">
                  <c:v>4.9000000000000004</c:v>
                </c:pt>
                <c:pt idx="2">
                  <c:v>11.330000000000002</c:v>
                </c:pt>
                <c:pt idx="3">
                  <c:v>3.4400000000000004</c:v>
                </c:pt>
                <c:pt idx="4">
                  <c:v>10.550475610490805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28488"/>
        <c:axId val="38712888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(2)'!$Q$10:$Q$14</c:f>
              <c:numCache>
                <c:formatCode>0</c:formatCode>
                <c:ptCount val="5"/>
                <c:pt idx="0">
                  <c:v>7.77</c:v>
                </c:pt>
                <c:pt idx="1">
                  <c:v>7.77</c:v>
                </c:pt>
                <c:pt idx="2">
                  <c:v>7.77</c:v>
                </c:pt>
                <c:pt idx="3">
                  <c:v>7.77</c:v>
                </c:pt>
                <c:pt idx="4">
                  <c:v>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9272"/>
        <c:axId val="387129664"/>
      </c:lineChart>
      <c:catAx>
        <c:axId val="38712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2888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8488"/>
        <c:crosses val="autoZero"/>
        <c:crossBetween val="between"/>
      </c:valAx>
      <c:catAx>
        <c:axId val="38712927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9664"/>
        <c:crosses val="autoZero"/>
        <c:auto val="0"/>
        <c:lblAlgn val="ctr"/>
        <c:lblOffset val="100"/>
        <c:noMultiLvlLbl val="0"/>
      </c:catAx>
      <c:valAx>
        <c:axId val="38712966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9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0000017132690115"/>
          <c:w val="0.97678826936105634"/>
          <c:h val="0.621053163594061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RSector!$M$10:$M$14</c:f>
              <c:numCache>
                <c:formatCode>0.0%</c:formatCode>
                <c:ptCount val="5"/>
                <c:pt idx="0">
                  <c:v>0.12173516942482422</c:v>
                </c:pt>
                <c:pt idx="1">
                  <c:v>0.46138393887652607</c:v>
                </c:pt>
                <c:pt idx="2">
                  <c:v>0.13195999275650272</c:v>
                </c:pt>
                <c:pt idx="3">
                  <c:v>0.21557492950165788</c:v>
                </c:pt>
                <c:pt idx="4">
                  <c:v>6.9345969440489236E-2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3-44A4-B239-5C81268B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31944"/>
        <c:axId val="282028808"/>
      </c:barChart>
      <c:catAx>
        <c:axId val="28203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028808"/>
        <c:scaling>
          <c:orientation val="minMax"/>
          <c:max val="0.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282031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7614515673666528"/>
          <c:w val="0.97466072478969612"/>
          <c:h val="0.6203471032957910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RSector!$F$10:$F$14</c:f>
              <c:numCache>
                <c:formatCode>0.00</c:formatCode>
                <c:ptCount val="5"/>
                <c:pt idx="0">
                  <c:v>4.1459999999999999</c:v>
                </c:pt>
                <c:pt idx="1">
                  <c:v>4.9054000000000002</c:v>
                </c:pt>
                <c:pt idx="2">
                  <c:v>4.6218000000000004</c:v>
                </c:pt>
                <c:pt idx="3">
                  <c:v>4.3859000000000004</c:v>
                </c:pt>
                <c:pt idx="4">
                  <c:v>4.4991676502361377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29984"/>
        <c:axId val="2820292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RSector!$P$10:$P$14</c:f>
              <c:numCache>
                <c:formatCode>0.00</c:formatCode>
                <c:ptCount val="5"/>
                <c:pt idx="0">
                  <c:v>4.6344000000000003</c:v>
                </c:pt>
                <c:pt idx="1">
                  <c:v>4.6344000000000003</c:v>
                </c:pt>
                <c:pt idx="2">
                  <c:v>4.6344000000000003</c:v>
                </c:pt>
                <c:pt idx="3">
                  <c:v>4.6344000000000003</c:v>
                </c:pt>
                <c:pt idx="4">
                  <c:v>4.6344000000000003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029592"/>
        <c:axId val="282030376"/>
      </c:lineChart>
      <c:catAx>
        <c:axId val="2820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0292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984"/>
        <c:crosses val="autoZero"/>
        <c:crossBetween val="between"/>
      </c:valAx>
      <c:catAx>
        <c:axId val="282029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82030376"/>
        <c:crosses val="autoZero"/>
        <c:auto val="0"/>
        <c:lblAlgn val="ctr"/>
        <c:lblOffset val="100"/>
        <c:noMultiLvlLbl val="0"/>
      </c:catAx>
      <c:valAx>
        <c:axId val="2820303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22388705042979E-2"/>
          <c:y val="0.21328707742685585"/>
          <c:w val="0.97674631899335229"/>
          <c:h val="0.58391708082434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(2)'!$M$10:$M$12</c:f>
              <c:numCache>
                <c:formatCode>0.0%</c:formatCode>
                <c:ptCount val="3"/>
                <c:pt idx="0">
                  <c:v>0.8460176650186928</c:v>
                </c:pt>
                <c:pt idx="1">
                  <c:v>0.13647158854090854</c:v>
                </c:pt>
                <c:pt idx="2">
                  <c:v>1.7510746440398781E-2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1-46D4-AB56-2E259EDB4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1288"/>
        <c:axId val="515061680"/>
      </c:barChart>
      <c:catAx>
        <c:axId val="5150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6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061680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515061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435712719626439E-2"/>
          <c:y val="0.20976795476948856"/>
          <c:w val="0.97505004073314516"/>
          <c:h val="0.6139062240452596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0.109118123850413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DAF-40AE-87C4-9C2F7C1BB9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9.75692116306336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DAF-40AE-87C4-9C2F7C1BB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(2)'!$F$10:$F$12</c:f>
              <c:numCache>
                <c:formatCode>0.00</c:formatCode>
                <c:ptCount val="3"/>
                <c:pt idx="0">
                  <c:v>4.5864000000000003</c:v>
                </c:pt>
                <c:pt idx="1">
                  <c:v>5.0065</c:v>
                </c:pt>
                <c:pt idx="2">
                  <c:v>3.9243999999999999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2072"/>
        <c:axId val="604431824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'RLTV (2)'!$P$10:$P$12</c:f>
              <c:numCache>
                <c:formatCode>0.00</c:formatCode>
                <c:ptCount val="3"/>
                <c:pt idx="0">
                  <c:v>4.6344000000000003</c:v>
                </c:pt>
                <c:pt idx="1">
                  <c:v>4.6344000000000003</c:v>
                </c:pt>
                <c:pt idx="2">
                  <c:v>4.6344000000000003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784"/>
        <c:axId val="604432608"/>
      </c:lineChart>
      <c:catAx>
        <c:axId val="51506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8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15062072"/>
        <c:crosses val="autoZero"/>
        <c:crossBetween val="between"/>
      </c:valAx>
      <c:catAx>
        <c:axId val="604433784"/>
        <c:scaling>
          <c:orientation val="minMax"/>
        </c:scaling>
        <c:delete val="1"/>
        <c:axPos val="b"/>
        <c:majorTickMark val="out"/>
        <c:minorTickMark val="none"/>
        <c:tickLblPos val="nextTo"/>
        <c:crossAx val="604432608"/>
        <c:crosses val="autoZero"/>
        <c:auto val="0"/>
        <c:lblAlgn val="ctr"/>
        <c:lblOffset val="100"/>
        <c:noMultiLvlLbl val="0"/>
      </c:catAx>
      <c:valAx>
        <c:axId val="6044326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2377660582489795"/>
          <c:w val="0.97678826936105634"/>
          <c:h val="0.57692406189231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RCoup!$M$10:$M$19</c:f>
              <c:numCache>
                <c:formatCode>0.0%</c:formatCode>
                <c:ptCount val="10"/>
                <c:pt idx="0">
                  <c:v>0.10252290985782506</c:v>
                </c:pt>
                <c:pt idx="1">
                  <c:v>0.1685842074900232</c:v>
                </c:pt>
                <c:pt idx="2">
                  <c:v>0.2179714592366061</c:v>
                </c:pt>
                <c:pt idx="3">
                  <c:v>0.20785740556927973</c:v>
                </c:pt>
                <c:pt idx="4">
                  <c:v>9.0197729337031615E-2</c:v>
                </c:pt>
                <c:pt idx="5">
                  <c:v>4.8031106371246496E-2</c:v>
                </c:pt>
                <c:pt idx="6">
                  <c:v>7.6510993718657924E-2</c:v>
                </c:pt>
                <c:pt idx="7">
                  <c:v>5.8183855176307336E-2</c:v>
                </c:pt>
                <c:pt idx="8">
                  <c:v>2.0898840266839566E-2</c:v>
                </c:pt>
                <c:pt idx="9">
                  <c:v>9.2414929761829873E-3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3-40CA-B370-90CBB164D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2216"/>
        <c:axId val="604430256"/>
      </c:barChart>
      <c:catAx>
        <c:axId val="60443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430256"/>
        <c:scaling>
          <c:orientation val="minMax"/>
          <c:max val="0.4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4432216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619718309859155"/>
          <c:w val="0.97466072478969612"/>
          <c:h val="0.6514084507042253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RCoup!$F$10:$F$19</c:f>
              <c:numCache>
                <c:formatCode>0.00</c:formatCode>
                <c:ptCount val="10"/>
                <c:pt idx="0">
                  <c:v>4.9915000000000003</c:v>
                </c:pt>
                <c:pt idx="1">
                  <c:v>4.9478999999999997</c:v>
                </c:pt>
                <c:pt idx="2">
                  <c:v>4.1109</c:v>
                </c:pt>
                <c:pt idx="3">
                  <c:v>4.4283999999999999</c:v>
                </c:pt>
                <c:pt idx="4">
                  <c:v>4.7233000000000001</c:v>
                </c:pt>
                <c:pt idx="5">
                  <c:v>5.0740999999999996</c:v>
                </c:pt>
                <c:pt idx="6">
                  <c:v>5.1871</c:v>
                </c:pt>
                <c:pt idx="7">
                  <c:v>4.8936999999999999</c:v>
                </c:pt>
                <c:pt idx="8">
                  <c:v>4.8281000000000001</c:v>
                </c:pt>
                <c:pt idx="9">
                  <c:v>3.6454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0648"/>
        <c:axId val="60443104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RCoup!$Q$10:$Q$19</c:f>
              <c:numCache>
                <c:formatCode>0.00</c:formatCode>
                <c:ptCount val="10"/>
                <c:pt idx="0">
                  <c:v>4.6344000000000003</c:v>
                </c:pt>
                <c:pt idx="1">
                  <c:v>4.6344000000000003</c:v>
                </c:pt>
                <c:pt idx="2">
                  <c:v>4.6344000000000003</c:v>
                </c:pt>
                <c:pt idx="3">
                  <c:v>4.6344000000000003</c:v>
                </c:pt>
                <c:pt idx="4">
                  <c:v>4.6344000000000003</c:v>
                </c:pt>
                <c:pt idx="5">
                  <c:v>4.6344000000000003</c:v>
                </c:pt>
                <c:pt idx="6">
                  <c:v>4.6344000000000003</c:v>
                </c:pt>
                <c:pt idx="7">
                  <c:v>4.6344000000000003</c:v>
                </c:pt>
                <c:pt idx="8">
                  <c:v>4.6344000000000003</c:v>
                </c:pt>
                <c:pt idx="9">
                  <c:v>4.6344000000000003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392"/>
        <c:axId val="600423856"/>
      </c:lineChart>
      <c:catAx>
        <c:axId val="60443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0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0648"/>
        <c:crosses val="autoZero"/>
        <c:crossBetween val="between"/>
      </c:valAx>
      <c:catAx>
        <c:axId val="604433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3856"/>
        <c:crosses val="autoZero"/>
        <c:auto val="0"/>
        <c:lblAlgn val="ctr"/>
        <c:lblOffset val="100"/>
        <c:noMultiLvlLbl val="0"/>
      </c:catAx>
      <c:valAx>
        <c:axId val="60042385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874135902903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3197733109837117E-3"/>
                  <c:y val="5.52142612303844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1-4532-9A64-90A8C6DAAA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RTerm!$M$10:$M$20</c:f>
              <c:numCache>
                <c:formatCode>0.0%</c:formatCode>
                <c:ptCount val="11"/>
                <c:pt idx="0">
                  <c:v>0.18968892231862733</c:v>
                </c:pt>
                <c:pt idx="1">
                  <c:v>0.22279257772644498</c:v>
                </c:pt>
                <c:pt idx="2">
                  <c:v>0.21176039268586133</c:v>
                </c:pt>
                <c:pt idx="3">
                  <c:v>0.16822317398987727</c:v>
                </c:pt>
                <c:pt idx="4">
                  <c:v>8.6465245462897203E-2</c:v>
                </c:pt>
                <c:pt idx="5">
                  <c:v>3.7206995868151932E-2</c:v>
                </c:pt>
                <c:pt idx="6">
                  <c:v>2.9929336009462373E-2</c:v>
                </c:pt>
                <c:pt idx="7">
                  <c:v>1.4777489627274588E-2</c:v>
                </c:pt>
                <c:pt idx="8">
                  <c:v>1.3340176224308246E-2</c:v>
                </c:pt>
                <c:pt idx="9">
                  <c:v>5.5013798442536399E-3</c:v>
                </c:pt>
                <c:pt idx="10">
                  <c:v>2.0314310242841145E-2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1-4532-9A64-90A8C6DAA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3464"/>
        <c:axId val="600425424"/>
      </c:barChart>
      <c:catAx>
        <c:axId val="60042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0425424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0423464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152400</xdr:rowOff>
    </xdr:from>
    <xdr:to>
      <xdr:col>7</xdr:col>
      <xdr:colOff>594360</xdr:colOff>
      <xdr:row>43</xdr:row>
      <xdr:rowOff>145676</xdr:rowOff>
    </xdr:to>
    <xdr:graphicFrame macro="">
      <xdr:nvGraphicFramePr>
        <xdr:cNvPr id="22533" name="Chart 3">
          <a:extLst>
            <a:ext uri="{FF2B5EF4-FFF2-40B4-BE49-F238E27FC236}">
              <a16:creationId xmlns:a16="http://schemas.microsoft.com/office/drawing/2014/main" id="{00000000-0008-0000-0000-000005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156882</xdr:rowOff>
    </xdr:from>
    <xdr:to>
      <xdr:col>16</xdr:col>
      <xdr:colOff>449580</xdr:colOff>
      <xdr:row>44</xdr:row>
      <xdr:rowOff>11205</xdr:rowOff>
    </xdr:to>
    <xdr:graphicFrame macro="">
      <xdr:nvGraphicFramePr>
        <xdr:cNvPr id="22534" name="Chart 4">
          <a:extLst>
            <a:ext uri="{FF2B5EF4-FFF2-40B4-BE49-F238E27FC236}">
              <a16:creationId xmlns:a16="http://schemas.microsoft.com/office/drawing/2014/main" id="{00000000-0008-0000-0000-00000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14</xdr:col>
      <xdr:colOff>0</xdr:colOff>
      <xdr:row>44</xdr:row>
      <xdr:rowOff>134470</xdr:rowOff>
    </xdr:to>
    <xdr:graphicFrame macro="">
      <xdr:nvGraphicFramePr>
        <xdr:cNvPr id="13316" name="Chart 2">
          <a:extLst>
            <a:ext uri="{FF2B5EF4-FFF2-40B4-BE49-F238E27FC236}">
              <a16:creationId xmlns:a16="http://schemas.microsoft.com/office/drawing/2014/main" id="{00000000-0008-0000-03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33617</xdr:colOff>
      <xdr:row>22</xdr:row>
      <xdr:rowOff>134469</xdr:rowOff>
    </xdr:from>
    <xdr:to>
      <xdr:col>6</xdr:col>
      <xdr:colOff>18825</xdr:colOff>
      <xdr:row>44</xdr:row>
      <xdr:rowOff>123264</xdr:rowOff>
    </xdr:to>
    <xdr:graphicFrame macro="">
      <xdr:nvGraphicFramePr>
        <xdr:cNvPr id="13317" name="Chart 3">
          <a:extLst>
            <a:ext uri="{FF2B5EF4-FFF2-40B4-BE49-F238E27FC236}">
              <a16:creationId xmlns:a16="http://schemas.microsoft.com/office/drawing/2014/main" id="{00000000-0008-0000-0300-000005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0.04665</cdr:y>
    </cdr:from>
    <cdr:to>
      <cdr:x>0.48779</cdr:x>
      <cdr:y>0.12412</cdr:y>
    </cdr:to>
    <cdr:sp macro="" textlink="">
      <cdr:nvSpPr>
        <cdr:cNvPr id="15361" name="Text Box 1">
          <a:extLst xmlns:a="http://schemas.openxmlformats.org/drawingml/2006/main">
            <a:ext uri="{FF2B5EF4-FFF2-40B4-BE49-F238E27FC236}">
              <a16:creationId xmlns:a16="http://schemas.microsoft.com/office/drawing/2014/main" id="{94DFA1A2-4489-4FF1-B1FE-E655FD72518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103305"/>
          <a:ext cx="2028248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Coupon Rate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0.07306</cdr:y>
    </cdr:from>
    <cdr:to>
      <cdr:x>0.33852</cdr:x>
      <cdr:y>0.19596</cdr:y>
    </cdr:to>
    <cdr:sp macro="" textlink="">
      <cdr:nvSpPr>
        <cdr:cNvPr id="76801" name="Text Box 1">
          <a:extLst xmlns:a="http://schemas.openxmlformats.org/drawingml/2006/main">
            <a:ext uri="{FF2B5EF4-FFF2-40B4-BE49-F238E27FC236}">
              <a16:creationId xmlns:a16="http://schemas.microsoft.com/office/drawing/2014/main" id="{4DE01B59-2346-41A5-9739-E30C3045DE3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6116"/>
          <a:ext cx="1272540" cy="266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0.02456</cdr:y>
    </cdr:from>
    <cdr:to>
      <cdr:x>0.43774</cdr:x>
      <cdr:y>0.15079</cdr:y>
    </cdr:to>
    <cdr:sp macro="" textlink="">
      <cdr:nvSpPr>
        <cdr:cNvPr id="76802" name="Text Box 2">
          <a:extLst xmlns:a="http://schemas.openxmlformats.org/drawingml/2006/main">
            <a:ext uri="{FF2B5EF4-FFF2-40B4-BE49-F238E27FC236}">
              <a16:creationId xmlns:a16="http://schemas.microsoft.com/office/drawing/2014/main" id="{797EBD9C-13EC-473B-8DD4-29829345A62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Coupon Rate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592455</xdr:colOff>
      <xdr:row>43</xdr:row>
      <xdr:rowOff>145676</xdr:rowOff>
    </xdr:to>
    <xdr:graphicFrame macro="">
      <xdr:nvGraphicFramePr>
        <xdr:cNvPr id="19460" name="Chart 2">
          <a:extLst>
            <a:ext uri="{FF2B5EF4-FFF2-40B4-BE49-F238E27FC236}">
              <a16:creationId xmlns:a16="http://schemas.microsoft.com/office/drawing/2014/main" id="{00000000-0008-0000-0400-000004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448</xdr:colOff>
      <xdr:row>43</xdr:row>
      <xdr:rowOff>134470</xdr:rowOff>
    </xdr:to>
    <xdr:graphicFrame macro="">
      <xdr:nvGraphicFramePr>
        <xdr:cNvPr id="19461" name="Chart 3">
          <a:extLst>
            <a:ext uri="{FF2B5EF4-FFF2-40B4-BE49-F238E27FC236}">
              <a16:creationId xmlns:a16="http://schemas.microsoft.com/office/drawing/2014/main" id="{00000000-0008-0000-0400-000005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0.0125</cdr:x>
      <cdr:y>0.03322</cdr:y>
    </cdr:from>
    <cdr:to>
      <cdr:x>0.48302</cdr:x>
      <cdr:y>0.11068</cdr:y>
    </cdr:to>
    <cdr:sp macro="" textlink="">
      <cdr:nvSpPr>
        <cdr:cNvPr id="21505" name="Text Box 1">
          <a:extLst xmlns:a="http://schemas.openxmlformats.org/drawingml/2006/main">
            <a:ext uri="{FF2B5EF4-FFF2-40B4-BE49-F238E27FC236}">
              <a16:creationId xmlns:a16="http://schemas.microsoft.com/office/drawing/2014/main" id="{4F715910-2B7E-4591-B4E8-E82813B788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73556"/>
          <a:ext cx="2004203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Maturity Cell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0.07323</cdr:y>
    </cdr:from>
    <cdr:to>
      <cdr:x>0.33729</cdr:x>
      <cdr:y>0.19431</cdr:y>
    </cdr:to>
    <cdr:sp macro="" textlink="">
      <cdr:nvSpPr>
        <cdr:cNvPr id="83969" name="Text Box 1">
          <a:extLst xmlns:a="http://schemas.openxmlformats.org/drawingml/2006/main">
            <a:ext uri="{FF2B5EF4-FFF2-40B4-BE49-F238E27FC236}">
              <a16:creationId xmlns:a16="http://schemas.microsoft.com/office/drawing/2014/main" id="{2A032448-2F2A-4E2F-9DF7-C6516B5D7D7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718"/>
          <a:ext cx="1272849" cy="266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0.02422</cdr:y>
    </cdr:from>
    <cdr:to>
      <cdr:x>0.43603</cdr:x>
      <cdr:y>0.14888</cdr:y>
    </cdr:to>
    <cdr:sp macro="" textlink="">
      <cdr:nvSpPr>
        <cdr:cNvPr id="83970" name="Text Box 2">
          <a:extLst xmlns:a="http://schemas.openxmlformats.org/drawingml/2006/main">
            <a:ext uri="{FF2B5EF4-FFF2-40B4-BE49-F238E27FC236}">
              <a16:creationId xmlns:a16="http://schemas.microsoft.com/office/drawing/2014/main" id="{6CCAF4F4-1EED-45EA-A8F6-1245E1E34B3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10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Maturity Cell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586740</xdr:colOff>
      <xdr:row>43</xdr:row>
      <xdr:rowOff>134470</xdr:rowOff>
    </xdr:to>
    <xdr:graphicFrame macro="">
      <xdr:nvGraphicFramePr>
        <xdr:cNvPr id="6148" name="Chart 2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6</xdr:col>
      <xdr:colOff>448</xdr:colOff>
      <xdr:row>43</xdr:row>
      <xdr:rowOff>134470</xdr:rowOff>
    </xdr:to>
    <xdr:graphicFrame macro="">
      <xdr:nvGraphicFramePr>
        <xdr:cNvPr id="6149" name="Chart 3">
          <a:extLst>
            <a:ext uri="{FF2B5EF4-FFF2-40B4-BE49-F238E27FC236}">
              <a16:creationId xmlns:a16="http://schemas.microsoft.com/office/drawing/2014/main" id="{00000000-0008-0000-05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0.01254</cdr:x>
      <cdr:y>0.03619</cdr:y>
    </cdr:from>
    <cdr:to>
      <cdr:x>0.49044</cdr:x>
      <cdr:y>0.11366</cdr:y>
    </cdr:to>
    <cdr:sp macro="" textlink="">
      <cdr:nvSpPr>
        <cdr:cNvPr id="8193" name="Text Box 1">
          <a:extLst xmlns:a="http://schemas.openxmlformats.org/drawingml/2006/main">
            <a:ext uri="{FF2B5EF4-FFF2-40B4-BE49-F238E27FC236}">
              <a16:creationId xmlns:a16="http://schemas.microsoft.com/office/drawing/2014/main" id="{01C06817-0F1A-42BA-B569-0F8CC0CB62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24" y="80144"/>
          <a:ext cx="2028376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Duration Cell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0.07362</cdr:y>
    </cdr:from>
    <cdr:to>
      <cdr:x>0.33729</cdr:x>
      <cdr:y>0.19561</cdr:y>
    </cdr:to>
    <cdr:sp macro="" textlink="">
      <cdr:nvSpPr>
        <cdr:cNvPr id="89089" name="Text Box 1">
          <a:extLst xmlns:a="http://schemas.openxmlformats.org/drawingml/2006/main">
            <a:ext uri="{FF2B5EF4-FFF2-40B4-BE49-F238E27FC236}">
              <a16:creationId xmlns:a16="http://schemas.microsoft.com/office/drawing/2014/main" id="{B2439785-69E7-4920-A4B6-DEDBC6C66EC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453"/>
          <a:ext cx="1272849" cy="266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0.02439</cdr:y>
    </cdr:from>
    <cdr:to>
      <cdr:x>0.49027</cdr:x>
      <cdr:y>0.14971</cdr:y>
    </cdr:to>
    <cdr:sp macro="" textlink="">
      <cdr:nvSpPr>
        <cdr:cNvPr id="89090" name="Text Box 2">
          <a:extLst xmlns:a="http://schemas.openxmlformats.org/drawingml/2006/main">
            <a:ext uri="{FF2B5EF4-FFF2-40B4-BE49-F238E27FC236}">
              <a16:creationId xmlns:a16="http://schemas.microsoft.com/office/drawing/2014/main" id="{53471A49-B69B-41CD-B2AA-0797DFD58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Duration Cell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28</xdr:row>
      <xdr:rowOff>0</xdr:rowOff>
    </xdr:from>
    <xdr:to>
      <xdr:col>14</xdr:col>
      <xdr:colOff>425824</xdr:colOff>
      <xdr:row>49</xdr:row>
      <xdr:rowOff>33618</xdr:rowOff>
    </xdr:to>
    <xdr:graphicFrame macro="">
      <xdr:nvGraphicFramePr>
        <xdr:cNvPr id="55300" name="Chart 2">
          <a:extLst>
            <a:ext uri="{FF2B5EF4-FFF2-40B4-BE49-F238E27FC236}">
              <a16:creationId xmlns:a16="http://schemas.microsoft.com/office/drawing/2014/main" id="{00000000-0008-0000-0600-000004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156881</xdr:rowOff>
    </xdr:from>
    <xdr:to>
      <xdr:col>6</xdr:col>
      <xdr:colOff>448</xdr:colOff>
      <xdr:row>49</xdr:row>
      <xdr:rowOff>22412</xdr:rowOff>
    </xdr:to>
    <xdr:graphicFrame macro="">
      <xdr:nvGraphicFramePr>
        <xdr:cNvPr id="55301" name="Chart 3">
          <a:extLst>
            <a:ext uri="{FF2B5EF4-FFF2-40B4-BE49-F238E27FC236}">
              <a16:creationId xmlns:a16="http://schemas.microsoft.com/office/drawing/2014/main" id="{00000000-0008-0000-0600-000005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0.01036</cdr:x>
      <cdr:y>0.07211</cdr:y>
    </cdr:from>
    <cdr:to>
      <cdr:x>0.39056</cdr:x>
      <cdr:y>0.19365</cdr:y>
    </cdr:to>
    <cdr:sp macro="" textlink="">
      <cdr:nvSpPr>
        <cdr:cNvPr id="67586" name="Text Box 2">
          <a:extLst xmlns:a="http://schemas.openxmlformats.org/drawingml/2006/main">
            <a:ext uri="{FF2B5EF4-FFF2-40B4-BE49-F238E27FC236}">
              <a16:creationId xmlns:a16="http://schemas.microsoft.com/office/drawing/2014/main" id="{721531D7-7272-4D05-9DA7-7B81298C841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716"/>
          <a:ext cx="1958504" cy="266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months; in percent</a:t>
          </a:r>
        </a:p>
      </cdr:txBody>
    </cdr:sp>
  </cdr:relSizeAnchor>
  <cdr:relSizeAnchor xmlns:cdr="http://schemas.openxmlformats.org/drawingml/2006/chartDrawing">
    <cdr:from>
      <cdr:x>0.01036</cdr:x>
      <cdr:y>0.02431</cdr:y>
    </cdr:from>
    <cdr:to>
      <cdr:x>0.33279</cdr:x>
      <cdr:y>0.14941</cdr:y>
    </cdr:to>
    <cdr:sp macro="" textlink="">
      <cdr:nvSpPr>
        <cdr:cNvPr id="67587" name="Text Box 3">
          <a:extLst xmlns:a="http://schemas.openxmlformats.org/drawingml/2006/main">
            <a:ext uri="{FF2B5EF4-FFF2-40B4-BE49-F238E27FC236}">
              <a16:creationId xmlns:a16="http://schemas.microsoft.com/office/drawing/2014/main" id="{B17C94E1-2CF0-45AD-8B02-742B1B0510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882" cy="27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0.0125</cdr:x>
      <cdr:y>0.05343</cdr:y>
    </cdr:from>
    <cdr:to>
      <cdr:x>0.51284</cdr:x>
      <cdr:y>0.1309</cdr:y>
    </cdr:to>
    <cdr:sp macro="" textlink="">
      <cdr:nvSpPr>
        <cdr:cNvPr id="57345" name="Text Box 1">
          <a:extLst xmlns:a="http://schemas.openxmlformats.org/drawingml/2006/main">
            <a:ext uri="{FF2B5EF4-FFF2-40B4-BE49-F238E27FC236}">
              <a16:creationId xmlns:a16="http://schemas.microsoft.com/office/drawing/2014/main" id="{F930BED8-930D-489B-A601-689D3F721D5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118318"/>
          <a:ext cx="2131224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Vintage Cohort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0.07417</cdr:y>
    </cdr:from>
    <cdr:to>
      <cdr:x>0.33729</cdr:x>
      <cdr:y>0.19662</cdr:y>
    </cdr:to>
    <cdr:sp macro="" textlink="">
      <cdr:nvSpPr>
        <cdr:cNvPr id="91137" name="Text Box 1">
          <a:extLst xmlns:a="http://schemas.openxmlformats.org/drawingml/2006/main">
            <a:ext uri="{FF2B5EF4-FFF2-40B4-BE49-F238E27FC236}">
              <a16:creationId xmlns:a16="http://schemas.microsoft.com/office/drawing/2014/main" id="{2DB8296E-E355-4A82-91E5-7B95FEFC282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49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0.02448</cdr:y>
    </cdr:from>
    <cdr:to>
      <cdr:x>0.49027</cdr:x>
      <cdr:y>0.15025</cdr:y>
    </cdr:to>
    <cdr:sp macro="" textlink="">
      <cdr:nvSpPr>
        <cdr:cNvPr id="91138" name="Text Box 2">
          <a:extLst xmlns:a="http://schemas.openxmlformats.org/drawingml/2006/main">
            <a:ext uri="{FF2B5EF4-FFF2-40B4-BE49-F238E27FC236}">
              <a16:creationId xmlns:a16="http://schemas.microsoft.com/office/drawing/2014/main" id="{96F89724-F085-456A-B493-13FCE7CCD65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Vintage Cohort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0.07417</cdr:y>
    </cdr:from>
    <cdr:to>
      <cdr:x>0.30267</cdr:x>
      <cdr:y>0.19662</cdr:y>
    </cdr:to>
    <cdr:sp macro="" textlink="">
      <cdr:nvSpPr>
        <cdr:cNvPr id="95233" name="Text Box 1">
          <a:extLst xmlns:a="http://schemas.openxmlformats.org/drawingml/2006/main">
            <a:ext uri="{FF2B5EF4-FFF2-40B4-BE49-F238E27FC236}">
              <a16:creationId xmlns:a16="http://schemas.microsoft.com/office/drawing/2014/main" id="{7B17D928-9345-45CB-8832-8AC356E245E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28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</a:t>
          </a:r>
        </a:p>
      </cdr:txBody>
    </cdr:sp>
  </cdr:relSizeAnchor>
  <cdr:relSizeAnchor xmlns:cdr="http://schemas.openxmlformats.org/drawingml/2006/chartDrawing">
    <cdr:from>
      <cdr:x>0.01217</cdr:x>
      <cdr:y>0.02448</cdr:y>
    </cdr:from>
    <cdr:to>
      <cdr:x>0.39121</cdr:x>
      <cdr:y>0.15025</cdr:y>
    </cdr:to>
    <cdr:sp macro="" textlink="">
      <cdr:nvSpPr>
        <cdr:cNvPr id="95234" name="Text Box 2">
          <a:extLst xmlns:a="http://schemas.openxmlformats.org/drawingml/2006/main">
            <a:ext uri="{FF2B5EF4-FFF2-40B4-BE49-F238E27FC236}">
              <a16:creationId xmlns:a16="http://schemas.microsoft.com/office/drawing/2014/main" id="{40C57335-F093-4AB3-A2C8-E5846BD519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7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Credit Effect by Sector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7620</xdr:rowOff>
    </xdr:from>
    <xdr:to>
      <xdr:col>14</xdr:col>
      <xdr:colOff>0</xdr:colOff>
      <xdr:row>43</xdr:row>
      <xdr:rowOff>145676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7620</xdr:rowOff>
    </xdr:from>
    <xdr:to>
      <xdr:col>5</xdr:col>
      <xdr:colOff>579120</xdr:colOff>
      <xdr:row>43</xdr:row>
      <xdr:rowOff>145676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0.0438</cdr:y>
    </cdr:from>
    <cdr:to>
      <cdr:x>0.41999</cdr:x>
      <cdr:y>0.12736</cdr:y>
    </cdr:to>
    <cdr:sp macro="" textlink="">
      <cdr:nvSpPr>
        <cdr:cNvPr id="4097" name="Text Box 1">
          <a:extLst xmlns:a="http://schemas.openxmlformats.org/drawingml/2006/main">
            <a:ext uri="{FF2B5EF4-FFF2-40B4-BE49-F238E27FC236}">
              <a16:creationId xmlns:a16="http://schemas.microsoft.com/office/drawing/2014/main" id="{A27627EF-3B64-44EC-8DAD-23991AC4930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96642"/>
          <a:ext cx="1738938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Sector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0.07227</cdr:y>
    </cdr:from>
    <cdr:to>
      <cdr:x>0.33852</cdr:x>
      <cdr:y>0.19471</cdr:y>
    </cdr:to>
    <cdr:sp macro="" textlink="">
      <cdr:nvSpPr>
        <cdr:cNvPr id="99329" name="Text Box 1">
          <a:extLst xmlns:a="http://schemas.openxmlformats.org/drawingml/2006/main">
            <a:ext uri="{FF2B5EF4-FFF2-40B4-BE49-F238E27FC236}">
              <a16:creationId xmlns:a16="http://schemas.microsoft.com/office/drawing/2014/main" id="{5C32D7DC-BF3B-42C3-B148-8B81425C0B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4950"/>
          <a:ext cx="1272540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0.02448</cdr:y>
    </cdr:from>
    <cdr:to>
      <cdr:x>0.43774</cdr:x>
      <cdr:y>0.15025</cdr:y>
    </cdr:to>
    <cdr:sp macro="" textlink="">
      <cdr:nvSpPr>
        <cdr:cNvPr id="99330" name="Text Box 2">
          <a:extLst xmlns:a="http://schemas.openxmlformats.org/drawingml/2006/main">
            <a:ext uri="{FF2B5EF4-FFF2-40B4-BE49-F238E27FC236}">
              <a16:creationId xmlns:a16="http://schemas.microsoft.com/office/drawing/2014/main" id="{7DE614D9-9230-41A0-9223-D150F910AC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3138</xdr:rowOff>
    </xdr:from>
    <xdr:to>
      <xdr:col>13</xdr:col>
      <xdr:colOff>592455</xdr:colOff>
      <xdr:row>44</xdr:row>
      <xdr:rowOff>44823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30480</xdr:colOff>
      <xdr:row>44</xdr:row>
      <xdr:rowOff>0</xdr:rowOff>
    </xdr:to>
    <xdr:graphicFrame macro="">
      <xdr:nvGraphicFramePr>
        <xdr:cNvPr id="3" name="Chart 10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112059</xdr:colOff>
      <xdr:row>14</xdr:row>
      <xdr:rowOff>11206</xdr:rowOff>
    </xdr:from>
    <xdr:to>
      <xdr:col>9</xdr:col>
      <xdr:colOff>134471</xdr:colOff>
      <xdr:row>20</xdr:row>
      <xdr:rowOff>22412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145342-E4C0-45C0-9CBD-3CA1A003C51A}"/>
            </a:ext>
          </a:extLst>
        </xdr:cNvPr>
        <xdr:cNvSpPr txBox="1"/>
      </xdr:nvSpPr>
      <xdr:spPr>
        <a:xfrm>
          <a:off x="3003177" y="2812677"/>
          <a:ext cx="2678206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note that</a:t>
          </a:r>
          <a:r>
            <a:rPr lang="en-US" sz="1100" baseline="0"/>
            <a:t> all G-L 1 loans are senior loans. "Crossover" loans are those with LTVs above 70% and below 85%.  They are not subordinate positions that "attach" at 70% LTV and go up to 85% of the capital stack.</a:t>
          </a:r>
          <a:endParaRPr lang="en-US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0.01348</cdr:x>
      <cdr:y>0.0573</cdr:y>
    </cdr:from>
    <cdr:to>
      <cdr:x>0.51245</cdr:x>
      <cdr:y>0.14059</cdr:y>
    </cdr:to>
    <cdr:sp macro="" textlink="">
      <cdr:nvSpPr>
        <cdr:cNvPr id="18433" name="Text Box 1">
          <a:extLst xmlns:a="http://schemas.openxmlformats.org/drawingml/2006/main">
            <a:ext uri="{FF2B5EF4-FFF2-40B4-BE49-F238E27FC236}">
              <a16:creationId xmlns:a16="http://schemas.microsoft.com/office/drawing/2014/main" id="{CA61E496-9055-4E0E-910D-1C0D75025B3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19" y="126887"/>
          <a:ext cx="2125390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Credit Quality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0.01341</cdr:x>
      <cdr:y>0.0718</cdr:y>
    </cdr:from>
    <cdr:to>
      <cdr:x>0.35722</cdr:x>
      <cdr:y>0.19288</cdr:y>
    </cdr:to>
    <cdr:sp macro="" textlink="">
      <cdr:nvSpPr>
        <cdr:cNvPr id="68609" name="Text Box 1">
          <a:extLst xmlns:a="http://schemas.openxmlformats.org/drawingml/2006/main">
            <a:ext uri="{FF2B5EF4-FFF2-40B4-BE49-F238E27FC236}">
              <a16:creationId xmlns:a16="http://schemas.microsoft.com/office/drawing/2014/main" id="{31AC3F62-6A30-4FD6-8363-8678CD098C3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108" y="236869"/>
          <a:ext cx="1412864" cy="399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0.01341</cdr:x>
      <cdr:y>0.02422</cdr:y>
    </cdr:from>
    <cdr:to>
      <cdr:x>0.80443</cdr:x>
      <cdr:y>0.08288</cdr:y>
    </cdr:to>
    <cdr:sp macro="" textlink="">
      <cdr:nvSpPr>
        <cdr:cNvPr id="68610" name="Text Box 2">
          <a:extLst xmlns:a="http://schemas.openxmlformats.org/drawingml/2006/main">
            <a:ext uri="{FF2B5EF4-FFF2-40B4-BE49-F238E27FC236}">
              <a16:creationId xmlns:a16="http://schemas.microsoft.com/office/drawing/2014/main" id="{BCB6EF47-BE06-44EA-87BB-EF5236A3594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107" y="79902"/>
          <a:ext cx="3250628" cy="1935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Credit Quality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7" width="8.85546875" style="1"/>
    <col min="8" max="8" width="9" style="1" bestFit="1" customWidth="1"/>
    <col min="9" max="9" width="3.7109375" style="1" customWidth="1"/>
    <col min="10" max="10" width="9.7109375" style="1" bestFit="1" customWidth="1"/>
    <col min="11" max="11" width="3" style="1" customWidth="1"/>
    <col min="12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26</v>
      </c>
      <c r="D6" s="9"/>
      <c r="E6" s="9"/>
      <c r="F6" s="9"/>
      <c r="G6" s="7"/>
      <c r="H6" s="7"/>
      <c r="I6" s="7"/>
      <c r="J6" s="7"/>
      <c r="K6" s="7"/>
      <c r="L6" s="8" t="s">
        <v>93</v>
      </c>
      <c r="M6" s="9"/>
      <c r="N6" s="9"/>
    </row>
    <row r="7" spans="1:17" ht="15" x14ac:dyDescent="0.25">
      <c r="A7" s="7"/>
      <c r="B7" s="7"/>
      <c r="C7" s="10" t="s">
        <v>27</v>
      </c>
      <c r="D7" s="10"/>
      <c r="E7" s="10"/>
      <c r="F7" s="10"/>
      <c r="G7" s="11" t="s">
        <v>28</v>
      </c>
      <c r="H7" s="11" t="s">
        <v>29</v>
      </c>
      <c r="I7" s="7"/>
      <c r="J7" s="12" t="s">
        <v>30</v>
      </c>
      <c r="K7" s="7"/>
      <c r="L7" s="12" t="s">
        <v>32</v>
      </c>
      <c r="M7" s="12"/>
      <c r="N7" s="12" t="s">
        <v>29</v>
      </c>
    </row>
    <row r="8" spans="1:17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14" t="s">
        <v>8</v>
      </c>
      <c r="H8" s="14" t="s">
        <v>31</v>
      </c>
      <c r="I8" s="7"/>
      <c r="J8" s="14" t="s">
        <v>34</v>
      </c>
      <c r="K8" s="7"/>
      <c r="L8" s="14" t="s">
        <v>31</v>
      </c>
      <c r="M8" s="14" t="s">
        <v>28</v>
      </c>
      <c r="N8" s="14" t="s">
        <v>31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14</v>
      </c>
      <c r="B10" s="7"/>
      <c r="C10" s="15">
        <v>1.1731</v>
      </c>
      <c r="D10" s="15">
        <v>2.9306000000000001</v>
      </c>
      <c r="E10" s="15">
        <v>4.2300000000000004E-2</v>
      </c>
      <c r="F10" s="15">
        <v>4.1459999999999999</v>
      </c>
      <c r="G10" s="15">
        <v>4.5980088437538313</v>
      </c>
      <c r="H10" s="15">
        <v>8.5458514915436332</v>
      </c>
      <c r="I10" s="15"/>
      <c r="J10" s="15">
        <v>2467.5133676782398</v>
      </c>
      <c r="K10" s="7"/>
      <c r="L10" s="16">
        <v>5.41</v>
      </c>
      <c r="M10" s="16">
        <v>14.94</v>
      </c>
      <c r="N10" s="16">
        <v>19.170000000000002</v>
      </c>
      <c r="P10" s="3">
        <f>$H$15</f>
        <v>10.960494480458083</v>
      </c>
      <c r="Q10" s="4">
        <f>$N$15</f>
        <v>7.77</v>
      </c>
    </row>
    <row r="11" spans="1:17" ht="15" x14ac:dyDescent="0.25">
      <c r="A11" s="7" t="s">
        <v>15</v>
      </c>
      <c r="B11" s="7"/>
      <c r="C11" s="15">
        <v>1.1282000000000001</v>
      </c>
      <c r="D11" s="15">
        <v>3.7761</v>
      </c>
      <c r="E11" s="15">
        <v>1.1000000000000003E-3</v>
      </c>
      <c r="F11" s="15">
        <v>4.9054000000000002</v>
      </c>
      <c r="G11" s="15">
        <v>6.4432881125904728</v>
      </c>
      <c r="H11" s="15">
        <v>11.611429080321066</v>
      </c>
      <c r="I11" s="15"/>
      <c r="J11" s="15">
        <v>3236.9866089675088</v>
      </c>
      <c r="K11" s="7"/>
      <c r="L11" s="16">
        <v>1.27</v>
      </c>
      <c r="M11" s="16">
        <v>3.72</v>
      </c>
      <c r="N11" s="16">
        <v>4.9000000000000004</v>
      </c>
      <c r="P11" s="3">
        <f>$H$15</f>
        <v>10.960494480458083</v>
      </c>
      <c r="Q11" s="4">
        <f>$N$15</f>
        <v>7.77</v>
      </c>
    </row>
    <row r="12" spans="1:17" ht="15" x14ac:dyDescent="0.25">
      <c r="A12" s="7" t="s">
        <v>17</v>
      </c>
      <c r="B12" s="7"/>
      <c r="C12" s="15">
        <v>1.2071000000000001</v>
      </c>
      <c r="D12" s="15">
        <v>3.3974000000000002</v>
      </c>
      <c r="E12" s="15">
        <v>1.7300000000000003E-2</v>
      </c>
      <c r="F12" s="15">
        <v>4.6218000000000004</v>
      </c>
      <c r="G12" s="15">
        <v>6.5093550166961833</v>
      </c>
      <c r="H12" s="15">
        <v>10.997233199679712</v>
      </c>
      <c r="I12" s="15"/>
      <c r="J12" s="15">
        <v>3038.9702487549221</v>
      </c>
      <c r="K12" s="7"/>
      <c r="L12" s="16">
        <v>2.4500000000000002</v>
      </c>
      <c r="M12" s="16">
        <v>8.0599999999999987</v>
      </c>
      <c r="N12" s="16">
        <v>11.330000000000002</v>
      </c>
      <c r="P12" s="3">
        <f>$H$15</f>
        <v>10.960494480458083</v>
      </c>
      <c r="Q12" s="4">
        <f>$N$15</f>
        <v>7.77</v>
      </c>
    </row>
    <row r="13" spans="1:17" ht="15" x14ac:dyDescent="0.25">
      <c r="A13" s="7" t="s">
        <v>16</v>
      </c>
      <c r="B13" s="7"/>
      <c r="C13" s="15">
        <v>1.1604000000000001</v>
      </c>
      <c r="D13" s="15">
        <v>3.2234000000000003</v>
      </c>
      <c r="E13" s="15">
        <v>2.1000000000000012E-3</v>
      </c>
      <c r="F13" s="15">
        <v>4.3859000000000004</v>
      </c>
      <c r="G13" s="15">
        <v>5.9905742711663157</v>
      </c>
      <c r="H13" s="15">
        <v>10.945845599491854</v>
      </c>
      <c r="I13" s="15"/>
      <c r="J13" s="15">
        <v>2909.6996455298158</v>
      </c>
      <c r="K13" s="7"/>
      <c r="L13" s="16">
        <v>0.78</v>
      </c>
      <c r="M13" s="16">
        <v>2.6399999999999997</v>
      </c>
      <c r="N13" s="16">
        <v>3.4400000000000004</v>
      </c>
      <c r="P13" s="3">
        <f>$H$15</f>
        <v>10.960494480458083</v>
      </c>
      <c r="Q13" s="4">
        <f>$N$15</f>
        <v>7.77</v>
      </c>
    </row>
    <row r="14" spans="1:17" ht="15" x14ac:dyDescent="0.25">
      <c r="A14" s="7" t="s">
        <v>41</v>
      </c>
      <c r="B14" s="7"/>
      <c r="C14" s="15">
        <v>1.2536250361871097</v>
      </c>
      <c r="D14" s="15">
        <v>3.2285879350968192</v>
      </c>
      <c r="E14" s="15">
        <v>1.6954678952208663E-2</v>
      </c>
      <c r="F14" s="15">
        <v>4.4991676502361377</v>
      </c>
      <c r="G14" s="15">
        <v>6.0500456062996699</v>
      </c>
      <c r="H14" s="15">
        <v>11.357781269948752</v>
      </c>
      <c r="I14" s="15"/>
      <c r="J14" s="17" t="s">
        <v>43</v>
      </c>
      <c r="K14" s="7"/>
      <c r="L14" s="16">
        <v>2.0763287520569094</v>
      </c>
      <c r="M14" s="16">
        <v>8.713068992291003</v>
      </c>
      <c r="N14" s="16">
        <v>10.550475610490805</v>
      </c>
      <c r="P14" s="3">
        <f>$H$15</f>
        <v>10.960494480458083</v>
      </c>
      <c r="Q14" s="4">
        <f>$N$15</f>
        <v>7.77</v>
      </c>
    </row>
    <row r="15" spans="1:17" ht="15" x14ac:dyDescent="0.25">
      <c r="A15" s="13" t="s">
        <v>8</v>
      </c>
      <c r="B15" s="7"/>
      <c r="C15" s="15">
        <v>1.1598999999999999</v>
      </c>
      <c r="D15" s="15">
        <v>3.4649000000000005</v>
      </c>
      <c r="E15" s="15">
        <v>9.5999999999999974E-3</v>
      </c>
      <c r="F15" s="15">
        <v>4.6344000000000003</v>
      </c>
      <c r="G15" s="15">
        <v>6.0909211974931265</v>
      </c>
      <c r="H15" s="15">
        <v>10.960494480458083</v>
      </c>
      <c r="I15" s="15"/>
      <c r="J15" s="15">
        <v>2730.8215671357152</v>
      </c>
      <c r="K15" s="7"/>
      <c r="L15" s="16">
        <v>1.9100000000000001</v>
      </c>
      <c r="M15" s="16">
        <v>5.9</v>
      </c>
      <c r="N15" s="16">
        <v>7.77</v>
      </c>
    </row>
    <row r="16" spans="1:17" ht="15" x14ac:dyDescent="0.25">
      <c r="A16" s="7" t="s">
        <v>35</v>
      </c>
      <c r="B16" s="7"/>
      <c r="C16" s="15">
        <v>1.1528869628314644</v>
      </c>
      <c r="D16" s="15">
        <v>3.4819717177808158</v>
      </c>
      <c r="E16" s="15">
        <v>9.2689019512436216E-3</v>
      </c>
      <c r="F16" s="15">
        <v>4.6441275825635238</v>
      </c>
      <c r="G16" s="15">
        <v>6.0868754904889188</v>
      </c>
      <c r="H16" s="15">
        <v>10.922597794574873</v>
      </c>
      <c r="I16" s="15"/>
      <c r="J16" s="15">
        <v>4414.0310399697537</v>
      </c>
      <c r="K16" s="7"/>
      <c r="L16" s="16">
        <v>1.9086348936846522</v>
      </c>
      <c r="M16" s="16">
        <v>5.7256729558048534</v>
      </c>
      <c r="N16" s="16">
        <v>7.5906461638483549</v>
      </c>
    </row>
    <row r="17" spans="1:14" ht="15" x14ac:dyDescent="0.25">
      <c r="A17" s="7"/>
      <c r="B17" s="7"/>
      <c r="C17" s="7"/>
      <c r="D17" s="7"/>
      <c r="E17" s="7"/>
      <c r="F17" s="7"/>
      <c r="G17" s="15"/>
      <c r="H17" s="15"/>
      <c r="I17" s="15"/>
      <c r="J17" s="15"/>
      <c r="K17" s="7"/>
      <c r="L17" s="16"/>
      <c r="M17" s="16"/>
      <c r="N17" s="16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15"/>
      <c r="H18" s="15"/>
      <c r="I18" s="15"/>
      <c r="J18" s="15"/>
      <c r="K18" s="7"/>
      <c r="L18" s="16"/>
      <c r="M18" s="16"/>
      <c r="N18" s="16"/>
    </row>
    <row r="19" spans="1:14" ht="15" x14ac:dyDescent="0.25">
      <c r="A19" s="7" t="s">
        <v>44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7" t="s">
        <v>76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5" x14ac:dyDescent="0.25">
      <c r="A22" s="7" t="s">
        <v>33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9" spans="1:14" x14ac:dyDescent="0.2">
      <c r="A29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0"/>
  <sheetViews>
    <sheetView zoomScale="85" zoomScaleNormal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3" width="8.85546875" style="1"/>
    <col min="14" max="14" width="10.42578125" style="1" customWidth="1"/>
    <col min="15" max="16384" width="8.85546875" style="1"/>
  </cols>
  <sheetData>
    <row r="1" spans="1:16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21" x14ac:dyDescent="0.3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6" ht="15.75" x14ac:dyDescent="0.25">
      <c r="A3" s="2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26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6" ht="15" x14ac:dyDescent="0.25">
      <c r="A10" s="7" t="s">
        <v>14</v>
      </c>
      <c r="B10" s="7"/>
      <c r="C10" s="15">
        <v>1.1731</v>
      </c>
      <c r="D10" s="15">
        <v>2.9306000000000001</v>
      </c>
      <c r="E10" s="15">
        <v>4.2300000000000004E-2</v>
      </c>
      <c r="F10" s="15">
        <v>4.1459999999999999</v>
      </c>
      <c r="G10" s="7"/>
      <c r="H10" s="15">
        <v>3.71</v>
      </c>
      <c r="I10" s="15">
        <v>4.2157</v>
      </c>
      <c r="J10" s="15">
        <v>5.34</v>
      </c>
      <c r="K10" s="18">
        <v>90.45</v>
      </c>
      <c r="L10" s="15">
        <v>6.6073000000000004</v>
      </c>
      <c r="M10" s="19">
        <v>0.12173516942482422</v>
      </c>
      <c r="N10" s="7">
        <v>1728</v>
      </c>
      <c r="P10" s="3">
        <f>F15</f>
        <v>4.6344000000000003</v>
      </c>
    </row>
    <row r="11" spans="1:16" ht="15" x14ac:dyDescent="0.25">
      <c r="A11" s="7" t="s">
        <v>15</v>
      </c>
      <c r="B11" s="7"/>
      <c r="C11" s="15">
        <v>1.1282000000000001</v>
      </c>
      <c r="D11" s="15">
        <v>3.7761</v>
      </c>
      <c r="E11" s="15">
        <v>1.1000000000000003E-3</v>
      </c>
      <c r="F11" s="15">
        <v>4.9054000000000002</v>
      </c>
      <c r="G11" s="7"/>
      <c r="H11" s="15">
        <v>4.46</v>
      </c>
      <c r="I11" s="15">
        <v>4.0827</v>
      </c>
      <c r="J11" s="15">
        <v>6.01</v>
      </c>
      <c r="K11" s="18">
        <v>93.4</v>
      </c>
      <c r="L11" s="15">
        <v>5.5316000000000001</v>
      </c>
      <c r="M11" s="19">
        <v>0.46138393887652607</v>
      </c>
      <c r="N11" s="7">
        <v>6161</v>
      </c>
      <c r="P11" s="3">
        <f t="shared" ref="P11:P16" si="0">P10</f>
        <v>4.6344000000000003</v>
      </c>
    </row>
    <row r="12" spans="1:16" ht="15" x14ac:dyDescent="0.25">
      <c r="A12" s="7" t="s">
        <v>17</v>
      </c>
      <c r="B12" s="7"/>
      <c r="C12" s="15">
        <v>1.2071000000000001</v>
      </c>
      <c r="D12" s="15">
        <v>3.3974000000000002</v>
      </c>
      <c r="E12" s="15">
        <v>1.7300000000000003E-2</v>
      </c>
      <c r="F12" s="15">
        <v>4.6218000000000004</v>
      </c>
      <c r="G12" s="7"/>
      <c r="H12" s="15">
        <v>3.92</v>
      </c>
      <c r="I12" s="15">
        <v>4.4465000000000003</v>
      </c>
      <c r="J12" s="15">
        <v>5.47</v>
      </c>
      <c r="K12" s="18">
        <v>94.87</v>
      </c>
      <c r="L12" s="15">
        <v>5.7983000000000002</v>
      </c>
      <c r="M12" s="19">
        <v>0.13195999275650272</v>
      </c>
      <c r="N12" s="7">
        <v>2987</v>
      </c>
      <c r="P12" s="3">
        <f t="shared" si="0"/>
        <v>4.6344000000000003</v>
      </c>
    </row>
    <row r="13" spans="1:16" ht="15" x14ac:dyDescent="0.25">
      <c r="A13" s="7" t="s">
        <v>16</v>
      </c>
      <c r="B13" s="7"/>
      <c r="C13" s="15">
        <v>1.1604000000000001</v>
      </c>
      <c r="D13" s="15">
        <v>3.2234000000000003</v>
      </c>
      <c r="E13" s="15">
        <v>2.1000000000000012E-3</v>
      </c>
      <c r="F13" s="15">
        <v>4.3859000000000004</v>
      </c>
      <c r="G13" s="7"/>
      <c r="H13" s="15">
        <v>4.12</v>
      </c>
      <c r="I13" s="15">
        <v>4.3410000000000002</v>
      </c>
      <c r="J13" s="15">
        <v>5.42</v>
      </c>
      <c r="K13" s="18">
        <v>95.49</v>
      </c>
      <c r="L13" s="15">
        <v>5.4447000000000001</v>
      </c>
      <c r="M13" s="19">
        <v>0.21557492950165788</v>
      </c>
      <c r="N13" s="7">
        <v>2950</v>
      </c>
      <c r="P13" s="3">
        <f t="shared" si="0"/>
        <v>4.6344000000000003</v>
      </c>
    </row>
    <row r="14" spans="1:16" ht="15" x14ac:dyDescent="0.25">
      <c r="A14" s="7" t="s">
        <v>77</v>
      </c>
      <c r="B14" s="7"/>
      <c r="C14" s="15">
        <v>1.2536250361871097</v>
      </c>
      <c r="D14" s="15">
        <v>3.2285879350968192</v>
      </c>
      <c r="E14" s="15">
        <v>1.6954678952208663E-2</v>
      </c>
      <c r="F14" s="15">
        <v>4.4991676502361377</v>
      </c>
      <c r="G14" s="7"/>
      <c r="H14" s="15">
        <v>4.4094592694392274</v>
      </c>
      <c r="I14" s="15">
        <v>4.555366210029292</v>
      </c>
      <c r="J14" s="15">
        <v>6.5949152541633893</v>
      </c>
      <c r="K14" s="18">
        <v>93.166921038534269</v>
      </c>
      <c r="L14" s="15">
        <v>6.0648290381930625</v>
      </c>
      <c r="M14" s="19">
        <v>6.9345969440489236E-2</v>
      </c>
      <c r="N14" s="7">
        <v>1036</v>
      </c>
      <c r="P14" s="3">
        <f t="shared" si="0"/>
        <v>4.6344000000000003</v>
      </c>
    </row>
    <row r="15" spans="1:16" ht="15" x14ac:dyDescent="0.25">
      <c r="A15" s="13" t="s">
        <v>8</v>
      </c>
      <c r="B15" s="7"/>
      <c r="C15" s="15">
        <v>1.1598999999999999</v>
      </c>
      <c r="D15" s="15">
        <v>3.4649000000000005</v>
      </c>
      <c r="E15" s="15">
        <v>9.5999999999999974E-3</v>
      </c>
      <c r="F15" s="15">
        <v>4.6344000000000003</v>
      </c>
      <c r="G15" s="7"/>
      <c r="H15" s="15">
        <v>4.22</v>
      </c>
      <c r="I15" s="15">
        <v>4.2354000000000003</v>
      </c>
      <c r="J15" s="15">
        <v>5.77</v>
      </c>
      <c r="K15" s="18">
        <v>93.64</v>
      </c>
      <c r="L15" s="15">
        <v>5.7160000000000002</v>
      </c>
      <c r="M15" s="20">
        <v>1.0000000000000002</v>
      </c>
      <c r="N15" s="21">
        <v>14862</v>
      </c>
      <c r="P15" s="3">
        <f t="shared" si="0"/>
        <v>4.6344000000000003</v>
      </c>
    </row>
    <row r="16" spans="1:16" ht="15" x14ac:dyDescent="0.25">
      <c r="A16" s="7" t="s">
        <v>35</v>
      </c>
      <c r="B16" s="7"/>
      <c r="C16" s="15">
        <v>1.1528869628314644</v>
      </c>
      <c r="D16" s="15">
        <v>3.4819717177808158</v>
      </c>
      <c r="E16" s="15">
        <v>9.2689019512436216E-3</v>
      </c>
      <c r="F16" s="15">
        <v>4.6441275825635238</v>
      </c>
      <c r="G16" s="7"/>
      <c r="H16" s="15">
        <v>4.2065704317146757</v>
      </c>
      <c r="I16" s="15">
        <v>4.2115135260280585</v>
      </c>
      <c r="J16" s="15">
        <v>5.7091253905161938</v>
      </c>
      <c r="K16" s="18">
        <v>93.706681143405902</v>
      </c>
      <c r="L16" s="15">
        <v>5.689994833745172</v>
      </c>
      <c r="M16" s="19">
        <v>0.9306540305595109</v>
      </c>
      <c r="N16" s="7">
        <v>13826</v>
      </c>
      <c r="P16" s="3">
        <f t="shared" si="0"/>
        <v>4.6344000000000003</v>
      </c>
    </row>
    <row r="17" spans="1:14" ht="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30" spans="1:14" x14ac:dyDescent="0.2">
      <c r="A30" s="1" t="s">
        <v>25</v>
      </c>
    </row>
  </sheetData>
  <mergeCells count="2">
    <mergeCell ref="A1:N1"/>
    <mergeCell ref="A2:N2"/>
  </mergeCells>
  <pageMargins left="0.75" right="0.75" top="1" bottom="1" header="0.5" footer="0.5"/>
  <pageSetup scale="87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3" width="10.5703125" style="1" customWidth="1"/>
    <col min="4" max="4" width="10.85546875" style="1" customWidth="1"/>
    <col min="5" max="6" width="8.85546875" style="1"/>
    <col min="7" max="7" width="4.140625" style="1" customWidth="1"/>
    <col min="8" max="16384" width="8.85546875" style="1"/>
  </cols>
  <sheetData>
    <row r="1" spans="1:16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21" x14ac:dyDescent="0.35">
      <c r="A2" s="31" t="s">
        <v>86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6" x14ac:dyDescent="0.2">
      <c r="A3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13" t="s">
        <v>23</v>
      </c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46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</row>
    <row r="10" spans="1:16" ht="15" x14ac:dyDescent="0.25">
      <c r="A10" s="7" t="s">
        <v>21</v>
      </c>
      <c r="B10" s="7"/>
      <c r="C10" s="15">
        <v>1.1445000000000001</v>
      </c>
      <c r="D10" s="15">
        <v>3.4321000000000006</v>
      </c>
      <c r="E10" s="15">
        <v>9.7999999999999962E-3</v>
      </c>
      <c r="F10" s="15">
        <v>4.5864000000000003</v>
      </c>
      <c r="G10" s="7"/>
      <c r="H10" s="15">
        <v>4.18</v>
      </c>
      <c r="I10" s="15">
        <v>4.2023999999999999</v>
      </c>
      <c r="J10" s="15">
        <v>5.75</v>
      </c>
      <c r="K10" s="18">
        <v>94.23</v>
      </c>
      <c r="L10" s="15">
        <v>5.5876000000000001</v>
      </c>
      <c r="M10" s="19">
        <v>0.8460176650186928</v>
      </c>
      <c r="N10" s="7">
        <v>13341</v>
      </c>
      <c r="P10" s="3">
        <f>$F$13</f>
        <v>4.6344000000000003</v>
      </c>
    </row>
    <row r="11" spans="1:16" ht="15" x14ac:dyDescent="0.25">
      <c r="A11" s="7" t="s">
        <v>40</v>
      </c>
      <c r="B11" s="7"/>
      <c r="C11" s="15">
        <v>1.2412000000000001</v>
      </c>
      <c r="D11" s="15">
        <v>3.7648999999999999</v>
      </c>
      <c r="E11" s="15">
        <v>4.0000000000000105E-4</v>
      </c>
      <c r="F11" s="15">
        <v>5.0065</v>
      </c>
      <c r="G11" s="7"/>
      <c r="H11" s="15">
        <v>4.43</v>
      </c>
      <c r="I11" s="15">
        <v>4.4752000000000001</v>
      </c>
      <c r="J11" s="15">
        <v>5.81</v>
      </c>
      <c r="K11" s="18">
        <v>92.49</v>
      </c>
      <c r="L11" s="15">
        <v>6.1157000000000004</v>
      </c>
      <c r="M11" s="19">
        <v>0.13647158854090854</v>
      </c>
      <c r="N11" s="7">
        <v>1319</v>
      </c>
      <c r="P11" s="3">
        <f>$F$13</f>
        <v>4.6344000000000003</v>
      </c>
    </row>
    <row r="12" spans="1:16" ht="15" x14ac:dyDescent="0.25">
      <c r="A12" s="7" t="s">
        <v>22</v>
      </c>
      <c r="B12" s="7"/>
      <c r="C12" s="15">
        <v>1.2668999999999999</v>
      </c>
      <c r="D12" s="15">
        <v>2.5901999999999998</v>
      </c>
      <c r="E12" s="15">
        <v>6.7299999999999999E-2</v>
      </c>
      <c r="F12" s="15">
        <v>3.9243999999999999</v>
      </c>
      <c r="G12" s="7"/>
      <c r="H12" s="15">
        <v>4.4800000000000004</v>
      </c>
      <c r="I12" s="15">
        <v>3.9590000000000001</v>
      </c>
      <c r="J12" s="15">
        <v>6.43</v>
      </c>
      <c r="K12" s="18">
        <v>77.61</v>
      </c>
      <c r="L12" s="15">
        <v>8.8040000000000003</v>
      </c>
      <c r="M12" s="19">
        <v>1.7510746440398781E-2</v>
      </c>
      <c r="N12" s="7">
        <v>202</v>
      </c>
      <c r="P12" s="3">
        <f>$F$13</f>
        <v>4.6344000000000003</v>
      </c>
    </row>
    <row r="13" spans="1:16" ht="15" x14ac:dyDescent="0.25">
      <c r="A13" s="13" t="s">
        <v>8</v>
      </c>
      <c r="B13" s="7"/>
      <c r="C13" s="15">
        <v>1.1598999999999999</v>
      </c>
      <c r="D13" s="15">
        <v>3.4649000000000005</v>
      </c>
      <c r="E13" s="15">
        <v>9.5999999999999974E-3</v>
      </c>
      <c r="F13" s="15">
        <v>4.6344000000000003</v>
      </c>
      <c r="G13" s="7"/>
      <c r="H13" s="15">
        <v>4.22</v>
      </c>
      <c r="I13" s="15">
        <v>4.2354000000000003</v>
      </c>
      <c r="J13" s="15">
        <v>5.77</v>
      </c>
      <c r="K13" s="18">
        <v>93.64</v>
      </c>
      <c r="L13" s="15">
        <v>5.7160000000000002</v>
      </c>
      <c r="M13" s="19">
        <v>1</v>
      </c>
      <c r="N13" s="7">
        <v>14862</v>
      </c>
      <c r="P13" s="5"/>
    </row>
    <row r="14" spans="1:16" ht="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6" ht="15" x14ac:dyDescent="0.25">
      <c r="A15" s="32" t="s">
        <v>39</v>
      </c>
      <c r="B15" s="33"/>
      <c r="C15" s="33"/>
      <c r="D15" s="22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6" ht="15" x14ac:dyDescent="0.25">
      <c r="A16" s="23"/>
      <c r="B16" s="7"/>
      <c r="C16" s="34" t="s">
        <v>45</v>
      </c>
      <c r="D16" s="35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5" x14ac:dyDescent="0.25">
      <c r="A17" s="23"/>
      <c r="B17" s="7"/>
      <c r="C17" s="7" t="s">
        <v>36</v>
      </c>
      <c r="D17" s="24" t="s">
        <v>37</v>
      </c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23" t="str">
        <f>A10</f>
        <v>Investment-grade</v>
      </c>
      <c r="B18" s="7"/>
      <c r="C18" s="30" t="s">
        <v>38</v>
      </c>
      <c r="D18" s="26">
        <v>0.7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5" x14ac:dyDescent="0.25">
      <c r="A19" s="23" t="str">
        <f>A11</f>
        <v>Crossover</v>
      </c>
      <c r="B19" s="7"/>
      <c r="C19" s="25">
        <v>0.70099999999999996</v>
      </c>
      <c r="D19" s="26">
        <v>0.85</v>
      </c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27" t="str">
        <f>A12</f>
        <v>High-yield</v>
      </c>
      <c r="B20" s="9"/>
      <c r="C20" s="28">
        <v>0.85099999999999998</v>
      </c>
      <c r="D20" s="29" t="s">
        <v>38</v>
      </c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31" spans="1:14" x14ac:dyDescent="0.2">
      <c r="A31" s="1" t="s">
        <v>25</v>
      </c>
    </row>
  </sheetData>
  <mergeCells count="4">
    <mergeCell ref="A1:N1"/>
    <mergeCell ref="A15:C15"/>
    <mergeCell ref="C16:D16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8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8" ht="21" x14ac:dyDescent="0.35">
      <c r="A2" s="31" t="s">
        <v>82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8" ht="15.75" x14ac:dyDescent="0.25">
      <c r="A3" s="2"/>
    </row>
    <row r="4" spans="1:18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8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8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8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8" ht="15.75" thickBot="1" x14ac:dyDescent="0.3">
      <c r="A8" s="13" t="s">
        <v>19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8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  <c r="Q9" s="5"/>
      <c r="R9" s="5"/>
    </row>
    <row r="10" spans="1:18" ht="15" x14ac:dyDescent="0.25">
      <c r="A10" s="7" t="s">
        <v>88</v>
      </c>
      <c r="B10" s="7"/>
      <c r="C10" s="15">
        <v>0.82169999999999999</v>
      </c>
      <c r="D10" s="15">
        <v>4.1546000000000003</v>
      </c>
      <c r="E10" s="15">
        <v>1.5199999999999998E-2</v>
      </c>
      <c r="F10" s="15">
        <v>4.9915000000000003</v>
      </c>
      <c r="G10" s="7"/>
      <c r="H10" s="15">
        <v>4.63</v>
      </c>
      <c r="I10" s="15">
        <v>2.7376</v>
      </c>
      <c r="J10" s="15">
        <v>5.76</v>
      </c>
      <c r="K10" s="18">
        <v>87.76</v>
      </c>
      <c r="L10" s="15">
        <v>5.5107999999999997</v>
      </c>
      <c r="M10" s="19">
        <v>0.10252290985782506</v>
      </c>
      <c r="N10" s="7">
        <v>1095</v>
      </c>
      <c r="P10" s="5" t="str">
        <f>RIGHT(A10,4)</f>
        <v>3.0%</v>
      </c>
      <c r="Q10" s="3">
        <f>$F$20</f>
        <v>4.6344000000000003</v>
      </c>
      <c r="R10" s="5"/>
    </row>
    <row r="11" spans="1:18" ht="15" x14ac:dyDescent="0.25">
      <c r="A11" s="7" t="s">
        <v>89</v>
      </c>
      <c r="B11" s="7"/>
      <c r="C11" s="15">
        <v>0.96940000000000004</v>
      </c>
      <c r="D11" s="15">
        <v>3.9593999999999996</v>
      </c>
      <c r="E11" s="15">
        <v>1.9100000000000002E-2</v>
      </c>
      <c r="F11" s="15">
        <v>4.9478999999999997</v>
      </c>
      <c r="G11" s="7"/>
      <c r="H11" s="15">
        <v>4.79</v>
      </c>
      <c r="I11" s="15">
        <v>3.2753000000000001</v>
      </c>
      <c r="J11" s="15">
        <v>6.33</v>
      </c>
      <c r="K11" s="18">
        <v>88.44</v>
      </c>
      <c r="L11" s="15">
        <v>5.7192999999999996</v>
      </c>
      <c r="M11" s="19">
        <v>0.1685842074900232</v>
      </c>
      <c r="N11" s="7">
        <v>2088</v>
      </c>
      <c r="P11" s="5" t="str">
        <f t="shared" ref="P11:P18" si="0">RIGHT(A11,4)</f>
        <v>3.5%</v>
      </c>
      <c r="Q11" s="3">
        <f t="shared" ref="Q11:Q19" si="1">$F$20</f>
        <v>4.6344000000000003</v>
      </c>
      <c r="R11" s="5"/>
    </row>
    <row r="12" spans="1:18" ht="15" x14ac:dyDescent="0.25">
      <c r="A12" s="7" t="s">
        <v>79</v>
      </c>
      <c r="B12" s="7"/>
      <c r="C12" s="15">
        <v>1.0464</v>
      </c>
      <c r="D12" s="15">
        <v>3.0332999999999997</v>
      </c>
      <c r="E12" s="15">
        <v>3.1200000000000002E-2</v>
      </c>
      <c r="F12" s="15">
        <v>4.1109</v>
      </c>
      <c r="G12" s="7"/>
      <c r="H12" s="15">
        <v>3.43</v>
      </c>
      <c r="I12" s="15">
        <v>3.7780999999999998</v>
      </c>
      <c r="J12" s="15">
        <v>4.6500000000000004</v>
      </c>
      <c r="K12" s="18">
        <v>93.29</v>
      </c>
      <c r="L12" s="15">
        <v>5.7793000000000001</v>
      </c>
      <c r="M12" s="19">
        <v>0.2179714592366061</v>
      </c>
      <c r="N12" s="7">
        <v>3222</v>
      </c>
      <c r="P12" s="5" t="str">
        <f t="shared" si="0"/>
        <v>4.0%</v>
      </c>
      <c r="Q12" s="3">
        <f t="shared" si="1"/>
        <v>4.6344000000000003</v>
      </c>
      <c r="R12" s="5"/>
    </row>
    <row r="13" spans="1:18" ht="15" x14ac:dyDescent="0.25">
      <c r="A13" s="7" t="s">
        <v>48</v>
      </c>
      <c r="B13" s="7"/>
      <c r="C13" s="15">
        <v>1.1712</v>
      </c>
      <c r="D13" s="15">
        <v>3.2372000000000001</v>
      </c>
      <c r="E13" s="15">
        <v>1.9999999999999997E-2</v>
      </c>
      <c r="F13" s="15">
        <v>4.4283999999999999</v>
      </c>
      <c r="G13" s="7"/>
      <c r="H13" s="15">
        <v>3.96</v>
      </c>
      <c r="I13" s="15">
        <v>4.2474999999999996</v>
      </c>
      <c r="J13" s="15">
        <v>5.83</v>
      </c>
      <c r="K13" s="18">
        <v>94.05</v>
      </c>
      <c r="L13" s="15">
        <v>5.7542999999999997</v>
      </c>
      <c r="M13" s="19">
        <v>0.20785740556927973</v>
      </c>
      <c r="N13" s="7">
        <v>3069</v>
      </c>
      <c r="P13" s="5" t="str">
        <f t="shared" si="0"/>
        <v>4.5%</v>
      </c>
      <c r="Q13" s="3">
        <f t="shared" si="1"/>
        <v>4.6344000000000003</v>
      </c>
      <c r="R13" s="5"/>
    </row>
    <row r="14" spans="1:18" ht="15" x14ac:dyDescent="0.25">
      <c r="A14" s="7" t="s">
        <v>49</v>
      </c>
      <c r="B14" s="7"/>
      <c r="C14" s="15">
        <v>1.2968</v>
      </c>
      <c r="D14" s="15">
        <v>3.4211</v>
      </c>
      <c r="E14" s="15">
        <v>5.3999999999999986E-3</v>
      </c>
      <c r="F14" s="15">
        <v>4.7233000000000001</v>
      </c>
      <c r="G14" s="7"/>
      <c r="H14" s="15">
        <v>4.32</v>
      </c>
      <c r="I14" s="15">
        <v>4.7319000000000004</v>
      </c>
      <c r="J14" s="15">
        <v>6.28</v>
      </c>
      <c r="K14" s="18">
        <v>94.87</v>
      </c>
      <c r="L14" s="15">
        <v>5.8242000000000003</v>
      </c>
      <c r="M14" s="19">
        <v>9.0197729337031615E-2</v>
      </c>
      <c r="N14" s="7">
        <v>1491</v>
      </c>
      <c r="P14" s="5" t="str">
        <f t="shared" si="0"/>
        <v>5.0%</v>
      </c>
      <c r="Q14" s="3">
        <f t="shared" si="1"/>
        <v>4.6344000000000003</v>
      </c>
      <c r="R14" s="5"/>
    </row>
    <row r="15" spans="1:18" ht="15" x14ac:dyDescent="0.25">
      <c r="A15" s="7" t="s">
        <v>50</v>
      </c>
      <c r="B15" s="7"/>
      <c r="C15" s="15">
        <v>1.4148000000000001</v>
      </c>
      <c r="D15" s="15">
        <v>3.6811999999999996</v>
      </c>
      <c r="E15" s="15">
        <v>-2.1899999999999999E-2</v>
      </c>
      <c r="F15" s="15">
        <v>5.0740999999999996</v>
      </c>
      <c r="G15" s="7"/>
      <c r="H15" s="15">
        <v>4.95</v>
      </c>
      <c r="I15" s="15">
        <v>5.2827000000000002</v>
      </c>
      <c r="J15" s="15">
        <v>6.91</v>
      </c>
      <c r="K15" s="18">
        <v>97.63</v>
      </c>
      <c r="L15" s="15">
        <v>5.7371999999999996</v>
      </c>
      <c r="M15" s="19">
        <v>4.8031106371246496E-2</v>
      </c>
      <c r="N15" s="7">
        <v>758</v>
      </c>
      <c r="P15" s="5" t="str">
        <f t="shared" si="0"/>
        <v>5.5%</v>
      </c>
      <c r="Q15" s="3">
        <f t="shared" si="1"/>
        <v>4.6344000000000003</v>
      </c>
      <c r="R15" s="5"/>
    </row>
    <row r="16" spans="1:18" ht="15" x14ac:dyDescent="0.25">
      <c r="A16" s="7" t="s">
        <v>51</v>
      </c>
      <c r="B16" s="7"/>
      <c r="C16" s="15">
        <v>1.5033000000000001</v>
      </c>
      <c r="D16" s="15">
        <v>3.7142999999999997</v>
      </c>
      <c r="E16" s="15">
        <v>-3.0499999999999996E-2</v>
      </c>
      <c r="F16" s="15">
        <v>5.1871</v>
      </c>
      <c r="G16" s="7"/>
      <c r="H16" s="15">
        <v>4.9800000000000004</v>
      </c>
      <c r="I16" s="15">
        <v>5.7736000000000001</v>
      </c>
      <c r="J16" s="15">
        <v>6.8</v>
      </c>
      <c r="K16" s="18">
        <v>100.76</v>
      </c>
      <c r="L16" s="15">
        <v>5.5952999999999999</v>
      </c>
      <c r="M16" s="19">
        <v>7.6510993718657924E-2</v>
      </c>
      <c r="N16" s="7">
        <v>1124</v>
      </c>
      <c r="P16" s="5" t="str">
        <f t="shared" si="0"/>
        <v>6.0%</v>
      </c>
      <c r="Q16" s="3">
        <f t="shared" si="1"/>
        <v>4.6344000000000003</v>
      </c>
      <c r="R16" s="5"/>
    </row>
    <row r="17" spans="1:18" ht="15" x14ac:dyDescent="0.25">
      <c r="A17" s="7" t="s">
        <v>52</v>
      </c>
      <c r="B17" s="7"/>
      <c r="C17" s="15">
        <v>1.591</v>
      </c>
      <c r="D17" s="15">
        <v>3.3389999999999995</v>
      </c>
      <c r="E17" s="15">
        <v>-3.6299999999999999E-2</v>
      </c>
      <c r="F17" s="15">
        <v>4.8936999999999999</v>
      </c>
      <c r="G17" s="7"/>
      <c r="H17" s="15">
        <v>4.2300000000000004</v>
      </c>
      <c r="I17" s="15">
        <v>6.2571000000000003</v>
      </c>
      <c r="J17" s="15">
        <v>5.49</v>
      </c>
      <c r="K17" s="18">
        <v>102.67</v>
      </c>
      <c r="L17" s="15">
        <v>5.6143000000000001</v>
      </c>
      <c r="M17" s="19">
        <v>5.8183855176307336E-2</v>
      </c>
      <c r="N17" s="7">
        <v>901</v>
      </c>
      <c r="P17" s="5" t="str">
        <f t="shared" si="0"/>
        <v>6.5%</v>
      </c>
      <c r="Q17" s="3">
        <f t="shared" si="1"/>
        <v>4.6344000000000003</v>
      </c>
      <c r="R17" s="5"/>
    </row>
    <row r="18" spans="1:18" ht="15" x14ac:dyDescent="0.25">
      <c r="A18" s="7" t="s">
        <v>53</v>
      </c>
      <c r="B18" s="7"/>
      <c r="C18" s="15">
        <v>1.6832</v>
      </c>
      <c r="D18" s="15">
        <v>3.1844999999999999</v>
      </c>
      <c r="E18" s="15">
        <v>-3.9600000000000003E-2</v>
      </c>
      <c r="F18" s="15">
        <v>4.8281000000000001</v>
      </c>
      <c r="G18" s="7"/>
      <c r="H18" s="15">
        <v>4.2</v>
      </c>
      <c r="I18" s="15">
        <v>6.7244000000000002</v>
      </c>
      <c r="J18" s="15">
        <v>5.45</v>
      </c>
      <c r="K18" s="18">
        <v>104.17</v>
      </c>
      <c r="L18" s="15">
        <v>5.7004999999999999</v>
      </c>
      <c r="M18" s="19">
        <v>2.0898840266839566E-2</v>
      </c>
      <c r="N18" s="7">
        <v>399</v>
      </c>
      <c r="P18" s="5" t="str">
        <f t="shared" si="0"/>
        <v>7.0%</v>
      </c>
      <c r="Q18" s="3">
        <f t="shared" si="1"/>
        <v>4.6344000000000003</v>
      </c>
      <c r="R18" s="5"/>
    </row>
    <row r="19" spans="1:18" ht="15" x14ac:dyDescent="0.25">
      <c r="A19" s="7" t="s">
        <v>90</v>
      </c>
      <c r="B19" s="7"/>
      <c r="C19" s="15">
        <v>1.8524</v>
      </c>
      <c r="D19" s="15">
        <v>1.8502999999999998</v>
      </c>
      <c r="E19" s="15">
        <v>-5.7300000000000004E-2</v>
      </c>
      <c r="F19" s="15">
        <v>3.6454</v>
      </c>
      <c r="G19" s="7"/>
      <c r="H19" s="15">
        <v>2.63</v>
      </c>
      <c r="I19" s="15">
        <v>7.4938000000000002</v>
      </c>
      <c r="J19" s="15">
        <v>3.72</v>
      </c>
      <c r="K19" s="18">
        <v>103.78</v>
      </c>
      <c r="L19" s="15">
        <v>6.0838999999999999</v>
      </c>
      <c r="M19" s="19">
        <v>9.2414929761829873E-3</v>
      </c>
      <c r="N19" s="7">
        <v>715</v>
      </c>
      <c r="P19" s="5" t="str">
        <f>"&gt;"&amp;P18</f>
        <v>&gt;7.0%</v>
      </c>
      <c r="Q19" s="3">
        <f t="shared" si="1"/>
        <v>4.6344000000000003</v>
      </c>
      <c r="R19" s="5"/>
    </row>
    <row r="20" spans="1:18" ht="15" x14ac:dyDescent="0.25">
      <c r="A20" s="13" t="s">
        <v>8</v>
      </c>
      <c r="B20" s="7"/>
      <c r="C20" s="15">
        <v>1.1598999999999999</v>
      </c>
      <c r="D20" s="15">
        <v>3.4649000000000005</v>
      </c>
      <c r="E20" s="15">
        <v>9.5999999999999974E-3</v>
      </c>
      <c r="F20" s="15">
        <v>4.6344000000000003</v>
      </c>
      <c r="G20" s="7"/>
      <c r="H20" s="15">
        <v>4.22</v>
      </c>
      <c r="I20" s="15">
        <v>4.2354000000000003</v>
      </c>
      <c r="J20" s="15">
        <v>5.77</v>
      </c>
      <c r="K20" s="18">
        <v>93.64</v>
      </c>
      <c r="L20" s="15">
        <v>5.7160000000000002</v>
      </c>
      <c r="M20" s="19">
        <v>1</v>
      </c>
      <c r="N20" s="7">
        <v>14862</v>
      </c>
      <c r="P20" s="5"/>
      <c r="Q20" s="5"/>
      <c r="R20" s="5"/>
    </row>
    <row r="24" spans="1:18" x14ac:dyDescent="0.2">
      <c r="A24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24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54</v>
      </c>
      <c r="B10" s="7"/>
      <c r="C10" s="15">
        <v>1.0295000000000001</v>
      </c>
      <c r="D10" s="15">
        <v>1.5620999999999998</v>
      </c>
      <c r="E10" s="15">
        <v>3.1200000000000002E-2</v>
      </c>
      <c r="F10" s="15">
        <v>2.6227999999999998</v>
      </c>
      <c r="G10" s="7"/>
      <c r="H10" s="15">
        <v>1.1000000000000001</v>
      </c>
      <c r="I10" s="15">
        <v>3.9559000000000002</v>
      </c>
      <c r="J10" s="15">
        <v>1.1499999999999999</v>
      </c>
      <c r="K10" s="18">
        <v>97.88</v>
      </c>
      <c r="L10" s="15">
        <v>5.9786000000000001</v>
      </c>
      <c r="M10" s="19">
        <v>0.18968892231862733</v>
      </c>
      <c r="N10" s="7">
        <v>3242</v>
      </c>
      <c r="P10" s="5">
        <v>2</v>
      </c>
      <c r="Q10" s="3">
        <f>$F$21</f>
        <v>4.6344000000000003</v>
      </c>
    </row>
    <row r="11" spans="1:17" ht="15" x14ac:dyDescent="0.25">
      <c r="A11" s="7" t="s">
        <v>55</v>
      </c>
      <c r="B11" s="7"/>
      <c r="C11" s="15">
        <v>1.1495</v>
      </c>
      <c r="D11" s="15">
        <v>2.9617999999999998</v>
      </c>
      <c r="E11" s="15">
        <v>-5.1999999999999998E-3</v>
      </c>
      <c r="F11" s="15">
        <v>4.1060999999999996</v>
      </c>
      <c r="G11" s="7"/>
      <c r="H11" s="15">
        <v>2.85</v>
      </c>
      <c r="I11" s="15">
        <v>4.3699000000000003</v>
      </c>
      <c r="J11" s="15">
        <v>3.17</v>
      </c>
      <c r="K11" s="18">
        <v>96.56</v>
      </c>
      <c r="L11" s="15">
        <v>5.5921000000000003</v>
      </c>
      <c r="M11" s="19">
        <v>0.22279257772644498</v>
      </c>
      <c r="N11" s="7">
        <v>2985</v>
      </c>
      <c r="P11" s="5">
        <v>4</v>
      </c>
      <c r="Q11" s="3">
        <f t="shared" ref="Q11:Q20" si="0">$F$21</f>
        <v>4.6344000000000003</v>
      </c>
    </row>
    <row r="12" spans="1:17" ht="15" x14ac:dyDescent="0.25">
      <c r="A12" s="7" t="s">
        <v>56</v>
      </c>
      <c r="B12" s="7"/>
      <c r="C12" s="15">
        <v>1.2034</v>
      </c>
      <c r="D12" s="15">
        <v>3.6703999999999999</v>
      </c>
      <c r="E12" s="15">
        <v>-9.8999999999999991E-3</v>
      </c>
      <c r="F12" s="15">
        <v>4.8639000000000001</v>
      </c>
      <c r="G12" s="7"/>
      <c r="H12" s="15">
        <v>4.2</v>
      </c>
      <c r="I12" s="15">
        <v>4.4462999999999999</v>
      </c>
      <c r="J12" s="15">
        <v>4.8899999999999997</v>
      </c>
      <c r="K12" s="18">
        <v>94.96</v>
      </c>
      <c r="L12" s="15">
        <v>5.5693000000000001</v>
      </c>
      <c r="M12" s="19">
        <v>0.21176039268586133</v>
      </c>
      <c r="N12" s="7">
        <v>2565</v>
      </c>
      <c r="P12" s="5">
        <v>6</v>
      </c>
      <c r="Q12" s="3">
        <f t="shared" si="0"/>
        <v>4.6344000000000003</v>
      </c>
    </row>
    <row r="13" spans="1:17" ht="15" x14ac:dyDescent="0.25">
      <c r="A13" s="7" t="s">
        <v>57</v>
      </c>
      <c r="B13" s="7"/>
      <c r="C13" s="15">
        <v>1.1148</v>
      </c>
      <c r="D13" s="15">
        <v>4.4915000000000003</v>
      </c>
      <c r="E13" s="15">
        <v>-2.9000000000000033E-3</v>
      </c>
      <c r="F13" s="15">
        <v>5.6033999999999997</v>
      </c>
      <c r="G13" s="7"/>
      <c r="H13" s="15">
        <v>5.7</v>
      </c>
      <c r="I13" s="15">
        <v>3.8854000000000002</v>
      </c>
      <c r="J13" s="15">
        <v>7.01</v>
      </c>
      <c r="K13" s="18">
        <v>89.93</v>
      </c>
      <c r="L13" s="15">
        <v>5.6614000000000004</v>
      </c>
      <c r="M13" s="19">
        <v>0.16822317398987727</v>
      </c>
      <c r="N13" s="7">
        <v>2257</v>
      </c>
      <c r="P13" s="5">
        <v>8</v>
      </c>
      <c r="Q13" s="3">
        <f t="shared" si="0"/>
        <v>4.6344000000000003</v>
      </c>
    </row>
    <row r="14" spans="1:17" ht="15" x14ac:dyDescent="0.25">
      <c r="A14" s="7" t="s">
        <v>58</v>
      </c>
      <c r="B14" s="7"/>
      <c r="C14" s="15">
        <v>1.3324</v>
      </c>
      <c r="D14" s="15">
        <v>4.5327999999999999</v>
      </c>
      <c r="E14" s="15">
        <v>-8.4999999999999971E-3</v>
      </c>
      <c r="F14" s="15">
        <v>5.8567</v>
      </c>
      <c r="G14" s="7"/>
      <c r="H14" s="15">
        <v>6.56</v>
      </c>
      <c r="I14" s="15">
        <v>4.8483000000000001</v>
      </c>
      <c r="J14" s="15">
        <v>8.98</v>
      </c>
      <c r="K14" s="18">
        <v>94.15</v>
      </c>
      <c r="L14" s="15">
        <v>5.6992000000000003</v>
      </c>
      <c r="M14" s="19">
        <v>8.6465245462897203E-2</v>
      </c>
      <c r="N14" s="7">
        <v>1263</v>
      </c>
      <c r="P14" s="5">
        <v>10</v>
      </c>
      <c r="Q14" s="3">
        <f t="shared" si="0"/>
        <v>4.6344000000000003</v>
      </c>
    </row>
    <row r="15" spans="1:17" ht="15" x14ac:dyDescent="0.25">
      <c r="A15" s="7" t="s">
        <v>59</v>
      </c>
      <c r="B15" s="7"/>
      <c r="C15" s="15">
        <v>1.1619999999999999</v>
      </c>
      <c r="D15" s="15">
        <v>4.6932</v>
      </c>
      <c r="E15" s="15">
        <v>5.8799999999999998E-2</v>
      </c>
      <c r="F15" s="15">
        <v>5.9139999999999997</v>
      </c>
      <c r="G15" s="7"/>
      <c r="H15" s="15">
        <v>7.05</v>
      </c>
      <c r="I15" s="15">
        <v>3.8668999999999998</v>
      </c>
      <c r="J15" s="15">
        <v>11.01</v>
      </c>
      <c r="K15" s="18">
        <v>86.93</v>
      </c>
      <c r="L15" s="15">
        <v>5.7165999999999997</v>
      </c>
      <c r="M15" s="19">
        <v>3.7206995868151932E-2</v>
      </c>
      <c r="N15" s="7">
        <v>838</v>
      </c>
      <c r="P15" s="5">
        <v>12</v>
      </c>
      <c r="Q15" s="3">
        <f t="shared" si="0"/>
        <v>4.6344000000000003</v>
      </c>
    </row>
    <row r="16" spans="1:17" ht="15" x14ac:dyDescent="0.25">
      <c r="A16" s="7" t="s">
        <v>60</v>
      </c>
      <c r="B16" s="7"/>
      <c r="C16" s="15">
        <v>1.2645999999999999</v>
      </c>
      <c r="D16" s="15">
        <v>4.7572000000000001</v>
      </c>
      <c r="E16" s="15">
        <v>4.229999999999999E-2</v>
      </c>
      <c r="F16" s="15">
        <v>6.0640999999999998</v>
      </c>
      <c r="G16" s="7"/>
      <c r="H16" s="15">
        <v>7.56</v>
      </c>
      <c r="I16" s="15">
        <v>4.3032000000000004</v>
      </c>
      <c r="J16" s="15">
        <v>12.86</v>
      </c>
      <c r="K16" s="18">
        <v>88.25</v>
      </c>
      <c r="L16" s="15">
        <v>5.8403999999999998</v>
      </c>
      <c r="M16" s="19">
        <v>2.9929336009462373E-2</v>
      </c>
      <c r="N16" s="7">
        <v>577</v>
      </c>
      <c r="P16" s="5">
        <v>14</v>
      </c>
      <c r="Q16" s="3">
        <f t="shared" si="0"/>
        <v>4.6344000000000003</v>
      </c>
    </row>
    <row r="17" spans="1:17" ht="15" x14ac:dyDescent="0.25">
      <c r="A17" s="7" t="s">
        <v>61</v>
      </c>
      <c r="B17" s="7"/>
      <c r="C17" s="15">
        <v>1.2667999999999999</v>
      </c>
      <c r="D17" s="15">
        <v>4.7245999999999997</v>
      </c>
      <c r="E17" s="15">
        <v>7.8800000000000009E-2</v>
      </c>
      <c r="F17" s="15">
        <v>6.0701999999999998</v>
      </c>
      <c r="G17" s="7"/>
      <c r="H17" s="15">
        <v>7.78</v>
      </c>
      <c r="I17" s="15">
        <v>4.1761999999999997</v>
      </c>
      <c r="J17" s="15">
        <v>15.03</v>
      </c>
      <c r="K17" s="18">
        <v>86.47</v>
      </c>
      <c r="L17" s="15">
        <v>5.9153000000000002</v>
      </c>
      <c r="M17" s="19">
        <v>1.4777489627274588E-2</v>
      </c>
      <c r="N17" s="7">
        <v>355</v>
      </c>
      <c r="P17" s="5">
        <v>16</v>
      </c>
      <c r="Q17" s="3">
        <f t="shared" si="0"/>
        <v>4.6344000000000003</v>
      </c>
    </row>
    <row r="18" spans="1:17" ht="15" x14ac:dyDescent="0.25">
      <c r="A18" s="7" t="s">
        <v>62</v>
      </c>
      <c r="B18" s="7"/>
      <c r="C18" s="15">
        <v>1.2063999999999999</v>
      </c>
      <c r="D18" s="15">
        <v>4.9341999999999997</v>
      </c>
      <c r="E18" s="15">
        <v>0.1086</v>
      </c>
      <c r="F18" s="15">
        <v>6.2492000000000001</v>
      </c>
      <c r="G18" s="7"/>
      <c r="H18" s="15">
        <v>8.11</v>
      </c>
      <c r="I18" s="15">
        <v>3.8473999999999999</v>
      </c>
      <c r="J18" s="15">
        <v>16.940000000000001</v>
      </c>
      <c r="K18" s="18">
        <v>82.82</v>
      </c>
      <c r="L18" s="15">
        <v>5.9528999999999996</v>
      </c>
      <c r="M18" s="19">
        <v>1.3340176224308246E-2</v>
      </c>
      <c r="N18" s="7">
        <v>322</v>
      </c>
      <c r="P18" s="5">
        <v>18</v>
      </c>
      <c r="Q18" s="3">
        <f t="shared" si="0"/>
        <v>4.6344000000000003</v>
      </c>
    </row>
    <row r="19" spans="1:17" ht="15" x14ac:dyDescent="0.25">
      <c r="A19" s="7" t="s">
        <v>63</v>
      </c>
      <c r="B19" s="7"/>
      <c r="C19" s="15">
        <v>1.3769</v>
      </c>
      <c r="D19" s="15">
        <v>4.8299000000000003</v>
      </c>
      <c r="E19" s="15">
        <v>4.0900000000000006E-2</v>
      </c>
      <c r="F19" s="15">
        <v>6.2477</v>
      </c>
      <c r="G19" s="7"/>
      <c r="H19" s="15">
        <v>8.3699999999999992</v>
      </c>
      <c r="I19" s="15">
        <v>4.7012999999999998</v>
      </c>
      <c r="J19" s="15">
        <v>19.11</v>
      </c>
      <c r="K19" s="18">
        <v>89.59</v>
      </c>
      <c r="L19" s="15">
        <v>5.9101999999999997</v>
      </c>
      <c r="M19" s="19">
        <v>5.5013798442536399E-3</v>
      </c>
      <c r="N19" s="7">
        <v>145</v>
      </c>
      <c r="P19" s="5">
        <v>20</v>
      </c>
      <c r="Q19" s="3">
        <f t="shared" si="0"/>
        <v>4.6344000000000003</v>
      </c>
    </row>
    <row r="20" spans="1:17" ht="15" x14ac:dyDescent="0.25">
      <c r="A20" s="7" t="s">
        <v>64</v>
      </c>
      <c r="B20" s="7"/>
      <c r="C20" s="15">
        <v>1.3725000000000001</v>
      </c>
      <c r="D20" s="15">
        <v>5.2157999999999989</v>
      </c>
      <c r="E20" s="15">
        <v>6.2E-2</v>
      </c>
      <c r="F20" s="15">
        <v>6.6502999999999997</v>
      </c>
      <c r="G20" s="7"/>
      <c r="H20" s="15">
        <v>9.93</v>
      </c>
      <c r="I20" s="15">
        <v>4.2057000000000002</v>
      </c>
      <c r="J20" s="15">
        <v>24.77</v>
      </c>
      <c r="K20" s="18">
        <v>79.790000000000006</v>
      </c>
      <c r="L20" s="15">
        <v>6.1375999999999999</v>
      </c>
      <c r="M20" s="19">
        <v>2.0314310242841145E-2</v>
      </c>
      <c r="N20" s="7">
        <v>313</v>
      </c>
      <c r="P20" s="5" t="str">
        <f>"&gt;20"</f>
        <v>&gt;20</v>
      </c>
      <c r="Q20" s="3">
        <f t="shared" si="0"/>
        <v>4.6344000000000003</v>
      </c>
    </row>
    <row r="21" spans="1:17" ht="15" x14ac:dyDescent="0.25">
      <c r="A21" s="13" t="s">
        <v>8</v>
      </c>
      <c r="B21" s="7"/>
      <c r="C21" s="15">
        <v>1.1598999999999999</v>
      </c>
      <c r="D21" s="15">
        <v>3.4649000000000005</v>
      </c>
      <c r="E21" s="15">
        <v>9.5999999999999974E-3</v>
      </c>
      <c r="F21" s="15">
        <v>4.6344000000000003</v>
      </c>
      <c r="G21" s="7"/>
      <c r="H21" s="15">
        <v>4.22</v>
      </c>
      <c r="I21" s="15">
        <v>4.2354000000000003</v>
      </c>
      <c r="J21" s="15">
        <v>5.77</v>
      </c>
      <c r="K21" s="18">
        <v>93.64</v>
      </c>
      <c r="L21" s="15">
        <v>5.7160000000000002</v>
      </c>
      <c r="M21" s="19">
        <v>1</v>
      </c>
      <c r="N21" s="7">
        <v>14862</v>
      </c>
    </row>
    <row r="31" spans="1:17" x14ac:dyDescent="0.2">
      <c r="A31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5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18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65</v>
      </c>
      <c r="B10" s="7"/>
      <c r="C10" s="15">
        <v>1.0235000000000001</v>
      </c>
      <c r="D10" s="15">
        <v>0.97970000000000013</v>
      </c>
      <c r="E10" s="15">
        <v>7.3700000000000002E-2</v>
      </c>
      <c r="F10" s="15">
        <v>2.0769000000000002</v>
      </c>
      <c r="G10" s="7"/>
      <c r="H10" s="15">
        <v>0.51</v>
      </c>
      <c r="I10" s="15">
        <v>4.0353000000000003</v>
      </c>
      <c r="J10" s="15">
        <v>0.54</v>
      </c>
      <c r="K10" s="18">
        <v>98.94</v>
      </c>
      <c r="L10" s="15">
        <v>6.2530999999999999</v>
      </c>
      <c r="M10" s="19">
        <v>7.6000887890748048E-2</v>
      </c>
      <c r="N10" s="7">
        <v>1891</v>
      </c>
      <c r="P10" s="5">
        <v>1</v>
      </c>
      <c r="Q10" s="3">
        <f>$F$21</f>
        <v>4.6344000000000003</v>
      </c>
    </row>
    <row r="11" spans="1:17" ht="15" x14ac:dyDescent="0.25">
      <c r="A11" s="7" t="s">
        <v>66</v>
      </c>
      <c r="B11" s="7"/>
      <c r="C11" s="15">
        <v>1.0550999999999999</v>
      </c>
      <c r="D11" s="15">
        <v>1.9749000000000003</v>
      </c>
      <c r="E11" s="15">
        <v>2.9000000000000015E-3</v>
      </c>
      <c r="F11" s="15">
        <v>3.0329000000000002</v>
      </c>
      <c r="G11" s="7"/>
      <c r="H11" s="15">
        <v>1.48</v>
      </c>
      <c r="I11" s="15">
        <v>3.9897999999999998</v>
      </c>
      <c r="J11" s="15">
        <v>1.61</v>
      </c>
      <c r="K11" s="18">
        <v>97.33</v>
      </c>
      <c r="L11" s="15">
        <v>5.8034999999999997</v>
      </c>
      <c r="M11" s="19">
        <v>0.11509409281435581</v>
      </c>
      <c r="N11" s="7">
        <v>1896</v>
      </c>
      <c r="P11" s="5">
        <v>2</v>
      </c>
      <c r="Q11" s="3">
        <f t="shared" ref="Q11:Q20" si="0">$F$21</f>
        <v>4.6344000000000003</v>
      </c>
    </row>
    <row r="12" spans="1:17" ht="15" x14ac:dyDescent="0.25">
      <c r="A12" s="7" t="s">
        <v>67</v>
      </c>
      <c r="B12" s="7"/>
      <c r="C12" s="15">
        <v>1.1048</v>
      </c>
      <c r="D12" s="15">
        <v>2.7638000000000003</v>
      </c>
      <c r="E12" s="15">
        <v>7.9999999999999863E-4</v>
      </c>
      <c r="F12" s="15">
        <v>3.8694000000000002</v>
      </c>
      <c r="G12" s="7"/>
      <c r="H12" s="15">
        <v>2.4300000000000002</v>
      </c>
      <c r="I12" s="15">
        <v>4.1853999999999996</v>
      </c>
      <c r="J12" s="15">
        <v>2.75</v>
      </c>
      <c r="K12" s="18">
        <v>96.33</v>
      </c>
      <c r="L12" s="15">
        <v>5.6254999999999997</v>
      </c>
      <c r="M12" s="19">
        <v>0.11663995315760767</v>
      </c>
      <c r="N12" s="7">
        <v>1747</v>
      </c>
      <c r="P12" s="5">
        <v>3</v>
      </c>
      <c r="Q12" s="3">
        <f t="shared" si="0"/>
        <v>4.6344000000000003</v>
      </c>
    </row>
    <row r="13" spans="1:17" ht="15" x14ac:dyDescent="0.25">
      <c r="A13" s="7" t="s">
        <v>68</v>
      </c>
      <c r="B13" s="7"/>
      <c r="C13" s="15">
        <v>1.2285999999999999</v>
      </c>
      <c r="D13" s="15">
        <v>3.2752000000000003</v>
      </c>
      <c r="E13" s="15">
        <v>-7.0000000000000027E-3</v>
      </c>
      <c r="F13" s="15">
        <v>4.4968000000000004</v>
      </c>
      <c r="G13" s="7"/>
      <c r="H13" s="15">
        <v>3.45</v>
      </c>
      <c r="I13" s="15">
        <v>4.6197999999999997</v>
      </c>
      <c r="J13" s="15">
        <v>4.04</v>
      </c>
      <c r="K13" s="18">
        <v>96.63</v>
      </c>
      <c r="L13" s="15">
        <v>5.5640000000000001</v>
      </c>
      <c r="M13" s="19">
        <v>0.17672328486612029</v>
      </c>
      <c r="N13" s="7">
        <v>2261</v>
      </c>
      <c r="P13" s="5">
        <v>4</v>
      </c>
      <c r="Q13" s="3">
        <f t="shared" si="0"/>
        <v>4.6344000000000003</v>
      </c>
    </row>
    <row r="14" spans="1:17" ht="15" x14ac:dyDescent="0.25">
      <c r="A14" s="7" t="s">
        <v>69</v>
      </c>
      <c r="B14" s="7"/>
      <c r="C14" s="15">
        <v>1.1839999999999999</v>
      </c>
      <c r="D14" s="15">
        <v>3.7621999999999995</v>
      </c>
      <c r="E14" s="15">
        <v>-9.0000000000000149E-4</v>
      </c>
      <c r="F14" s="15">
        <v>4.9452999999999996</v>
      </c>
      <c r="G14" s="7"/>
      <c r="H14" s="15">
        <v>4.3899999999999997</v>
      </c>
      <c r="I14" s="15">
        <v>4.3869999999999996</v>
      </c>
      <c r="J14" s="15">
        <v>5.4</v>
      </c>
      <c r="K14" s="18">
        <v>94.6</v>
      </c>
      <c r="L14" s="15">
        <v>5.5883000000000003</v>
      </c>
      <c r="M14" s="19">
        <v>0.14656863168269987</v>
      </c>
      <c r="N14" s="7">
        <v>1921</v>
      </c>
      <c r="P14" s="5">
        <v>5</v>
      </c>
      <c r="Q14" s="3">
        <f t="shared" si="0"/>
        <v>4.6344000000000003</v>
      </c>
    </row>
    <row r="15" spans="1:17" ht="15" x14ac:dyDescent="0.25">
      <c r="A15" s="7" t="s">
        <v>70</v>
      </c>
      <c r="B15" s="7"/>
      <c r="C15" s="15">
        <v>1.1240000000000001</v>
      </c>
      <c r="D15" s="15">
        <v>4.3484999999999996</v>
      </c>
      <c r="E15" s="15">
        <v>1.5899999999999997E-2</v>
      </c>
      <c r="F15" s="15">
        <v>5.4884000000000004</v>
      </c>
      <c r="G15" s="7"/>
      <c r="H15" s="15">
        <v>5.46</v>
      </c>
      <c r="I15" s="15">
        <v>3.9194</v>
      </c>
      <c r="J15" s="15">
        <v>7.25</v>
      </c>
      <c r="K15" s="18">
        <v>90.67</v>
      </c>
      <c r="L15" s="15">
        <v>5.6525999999999996</v>
      </c>
      <c r="M15" s="19">
        <v>0.12263321707458801</v>
      </c>
      <c r="N15" s="7">
        <v>1862</v>
      </c>
      <c r="P15" s="5">
        <v>6</v>
      </c>
      <c r="Q15" s="3">
        <f t="shared" si="0"/>
        <v>4.6344000000000003</v>
      </c>
    </row>
    <row r="16" spans="1:17" ht="15" x14ac:dyDescent="0.25">
      <c r="A16" s="7" t="s">
        <v>71</v>
      </c>
      <c r="B16" s="7"/>
      <c r="C16" s="15">
        <v>1.2173</v>
      </c>
      <c r="D16" s="15">
        <v>4.6113</v>
      </c>
      <c r="E16" s="15">
        <v>-2.2000000000000006E-3</v>
      </c>
      <c r="F16" s="15">
        <v>5.8263999999999996</v>
      </c>
      <c r="G16" s="7"/>
      <c r="H16" s="15">
        <v>6.4</v>
      </c>
      <c r="I16" s="15">
        <v>4.2915000000000001</v>
      </c>
      <c r="J16" s="15">
        <v>8.76</v>
      </c>
      <c r="K16" s="18">
        <v>90.59</v>
      </c>
      <c r="L16" s="15">
        <v>5.7390999999999996</v>
      </c>
      <c r="M16" s="19">
        <v>0.12818935305377654</v>
      </c>
      <c r="N16" s="7">
        <v>1540</v>
      </c>
      <c r="P16" s="5">
        <v>7</v>
      </c>
      <c r="Q16" s="3">
        <f t="shared" si="0"/>
        <v>4.6344000000000003</v>
      </c>
    </row>
    <row r="17" spans="1:17" ht="15" x14ac:dyDescent="0.25">
      <c r="A17" s="7" t="s">
        <v>72</v>
      </c>
      <c r="B17" s="7"/>
      <c r="C17" s="15">
        <v>1.2479</v>
      </c>
      <c r="D17" s="15">
        <v>4.9213999999999993</v>
      </c>
      <c r="E17" s="15">
        <v>1.9499999999999997E-2</v>
      </c>
      <c r="F17" s="15">
        <v>6.1887999999999996</v>
      </c>
      <c r="G17" s="7"/>
      <c r="H17" s="15">
        <v>7.37</v>
      </c>
      <c r="I17" s="15">
        <v>4.2880000000000003</v>
      </c>
      <c r="J17" s="15">
        <v>11.48</v>
      </c>
      <c r="K17" s="18">
        <v>89.22</v>
      </c>
      <c r="L17" s="15">
        <v>5.7419000000000002</v>
      </c>
      <c r="M17" s="19">
        <v>5.9252118898590438E-2</v>
      </c>
      <c r="N17" s="7">
        <v>833</v>
      </c>
      <c r="P17" s="5">
        <v>8</v>
      </c>
      <c r="Q17" s="3">
        <f t="shared" si="0"/>
        <v>4.6344000000000003</v>
      </c>
    </row>
    <row r="18" spans="1:17" ht="15" x14ac:dyDescent="0.25">
      <c r="A18" s="7" t="s">
        <v>73</v>
      </c>
      <c r="B18" s="7"/>
      <c r="C18" s="15">
        <v>1.2482</v>
      </c>
      <c r="D18" s="15">
        <v>5.1499000000000006</v>
      </c>
      <c r="E18" s="15">
        <v>4.3499999999999997E-2</v>
      </c>
      <c r="F18" s="15">
        <v>6.4416000000000002</v>
      </c>
      <c r="G18" s="7"/>
      <c r="H18" s="15">
        <v>8.3800000000000008</v>
      </c>
      <c r="I18" s="15">
        <v>4.0561999999999996</v>
      </c>
      <c r="J18" s="15">
        <v>15.37</v>
      </c>
      <c r="K18" s="18">
        <v>85.08</v>
      </c>
      <c r="L18" s="15">
        <v>5.8762999999999996</v>
      </c>
      <c r="M18" s="19">
        <v>3.1071465270874232E-2</v>
      </c>
      <c r="N18" s="7">
        <v>523</v>
      </c>
      <c r="P18" s="5">
        <v>9</v>
      </c>
      <c r="Q18" s="3">
        <f t="shared" si="0"/>
        <v>4.6344000000000003</v>
      </c>
    </row>
    <row r="19" spans="1:17" ht="15" x14ac:dyDescent="0.25">
      <c r="A19" s="7" t="s">
        <v>74</v>
      </c>
      <c r="B19" s="7"/>
      <c r="C19" s="15">
        <v>1.2383999999999999</v>
      </c>
      <c r="D19" s="15">
        <v>5.4889999999999999</v>
      </c>
      <c r="E19" s="15">
        <v>1.4100000000000001E-2</v>
      </c>
      <c r="F19" s="15">
        <v>6.7415000000000003</v>
      </c>
      <c r="G19" s="7"/>
      <c r="H19" s="15">
        <v>9.36</v>
      </c>
      <c r="I19" s="15">
        <v>3.9278</v>
      </c>
      <c r="J19" s="15">
        <v>17.14</v>
      </c>
      <c r="K19" s="18">
        <v>82.81</v>
      </c>
      <c r="L19" s="15">
        <v>5.8129</v>
      </c>
      <c r="M19" s="19">
        <v>1.7466336218982106E-2</v>
      </c>
      <c r="N19" s="7">
        <v>267</v>
      </c>
      <c r="P19" s="5">
        <v>10</v>
      </c>
      <c r="Q19" s="3">
        <f t="shared" si="0"/>
        <v>4.6344000000000003</v>
      </c>
    </row>
    <row r="20" spans="1:17" ht="15" x14ac:dyDescent="0.25">
      <c r="A20" s="7" t="s">
        <v>75</v>
      </c>
      <c r="B20" s="7"/>
      <c r="C20" s="15">
        <v>1.3725000000000001</v>
      </c>
      <c r="D20" s="15">
        <v>5.9103999999999992</v>
      </c>
      <c r="E20" s="15">
        <v>-2.75E-2</v>
      </c>
      <c r="F20" s="15">
        <v>7.2553999999999998</v>
      </c>
      <c r="G20" s="7"/>
      <c r="H20" s="15">
        <v>11.83</v>
      </c>
      <c r="I20" s="15">
        <v>4.0911</v>
      </c>
      <c r="J20" s="15">
        <v>23.73</v>
      </c>
      <c r="K20" s="18">
        <v>78.69</v>
      </c>
      <c r="L20" s="15">
        <v>5.8948</v>
      </c>
      <c r="M20" s="19">
        <v>1.0360659071657011E-2</v>
      </c>
      <c r="N20" s="7">
        <v>121</v>
      </c>
      <c r="P20" s="5" t="str">
        <f>"&gt;10"</f>
        <v>&gt;10</v>
      </c>
      <c r="Q20" s="3">
        <f t="shared" si="0"/>
        <v>4.6344000000000003</v>
      </c>
    </row>
    <row r="21" spans="1:17" ht="15" x14ac:dyDescent="0.25">
      <c r="A21" s="13" t="s">
        <v>8</v>
      </c>
      <c r="B21" s="7"/>
      <c r="C21" s="15">
        <v>1.1598999999999999</v>
      </c>
      <c r="D21" s="15">
        <v>3.4649000000000005</v>
      </c>
      <c r="E21" s="15">
        <v>9.5999999999999974E-3</v>
      </c>
      <c r="F21" s="15">
        <v>4.6344000000000003</v>
      </c>
      <c r="G21" s="7"/>
      <c r="H21" s="15">
        <v>4.22</v>
      </c>
      <c r="I21" s="15">
        <v>4.2354000000000003</v>
      </c>
      <c r="J21" s="15">
        <v>5.77</v>
      </c>
      <c r="K21" s="18">
        <v>93.64</v>
      </c>
      <c r="L21" s="15">
        <v>5.7160000000000002</v>
      </c>
      <c r="M21" s="19">
        <v>1</v>
      </c>
      <c r="N21" s="7">
        <v>14862</v>
      </c>
    </row>
    <row r="25" spans="1:17" x14ac:dyDescent="0.2">
      <c r="I25"/>
      <c r="J25"/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6"/>
  <sheetViews>
    <sheetView tabSelected="1"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78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12" t="s">
        <v>91</v>
      </c>
      <c r="B10" s="7"/>
      <c r="C10" s="15">
        <v>1.5683</v>
      </c>
      <c r="D10" s="15">
        <v>1.6782999999999999</v>
      </c>
      <c r="E10" s="15">
        <v>-5.1999999999999998E-2</v>
      </c>
      <c r="F10" s="15">
        <v>3.1945999999999999</v>
      </c>
      <c r="G10" s="7"/>
      <c r="H10" s="15">
        <v>2.2799999999999998</v>
      </c>
      <c r="I10" s="15">
        <v>6.2675999999999998</v>
      </c>
      <c r="J10" s="15">
        <v>4.29</v>
      </c>
      <c r="K10" s="18">
        <v>101.95</v>
      </c>
      <c r="L10" s="15">
        <v>5.5972</v>
      </c>
      <c r="M10" s="19">
        <v>8.7089518165092E-3</v>
      </c>
      <c r="N10" s="7">
        <v>1631</v>
      </c>
      <c r="P10" s="5">
        <v>2</v>
      </c>
      <c r="Q10" s="3">
        <f>$F$26</f>
        <v>4.6344000000000003</v>
      </c>
    </row>
    <row r="11" spans="1:17" ht="15" x14ac:dyDescent="0.25">
      <c r="A11" s="12" t="s">
        <v>92</v>
      </c>
      <c r="B11" s="7"/>
      <c r="C11" s="15">
        <v>1.5624</v>
      </c>
      <c r="D11" s="15">
        <v>2.2410000000000001</v>
      </c>
      <c r="E11" s="15">
        <v>-4.2800000000000005E-2</v>
      </c>
      <c r="F11" s="15">
        <v>3.7606000000000002</v>
      </c>
      <c r="G11" s="7"/>
      <c r="H11" s="15">
        <v>3.15</v>
      </c>
      <c r="I11" s="15">
        <v>6.2236000000000002</v>
      </c>
      <c r="J11" s="15">
        <v>6.12</v>
      </c>
      <c r="K11" s="18">
        <v>101.82</v>
      </c>
      <c r="L11" s="15">
        <v>5.6761999999999997</v>
      </c>
      <c r="M11" s="19">
        <v>3.8395262523906785E-3</v>
      </c>
      <c r="N11" s="7">
        <v>266</v>
      </c>
      <c r="P11" s="5">
        <v>4</v>
      </c>
      <c r="Q11" s="3">
        <f t="shared" ref="Q11:Q25" si="0">$F$26</f>
        <v>4.6344000000000003</v>
      </c>
    </row>
    <row r="12" spans="1:17" ht="15" x14ac:dyDescent="0.25">
      <c r="A12" s="12">
        <v>2011</v>
      </c>
      <c r="B12" s="7"/>
      <c r="C12" s="15">
        <v>1.3687</v>
      </c>
      <c r="D12" s="15">
        <v>2.2999000000000001</v>
      </c>
      <c r="E12" s="15">
        <v>7.4999999999999997E-3</v>
      </c>
      <c r="F12" s="15">
        <v>3.6760999999999999</v>
      </c>
      <c r="G12" s="7"/>
      <c r="H12" s="15">
        <v>2.77</v>
      </c>
      <c r="I12" s="15">
        <v>5.3000999999999996</v>
      </c>
      <c r="J12" s="15">
        <v>4.57</v>
      </c>
      <c r="K12" s="18">
        <v>99.18</v>
      </c>
      <c r="L12" s="15">
        <v>5.6109999999999998</v>
      </c>
      <c r="M12" s="19">
        <v>6.1610892685774457E-3</v>
      </c>
      <c r="N12" s="7">
        <v>233</v>
      </c>
      <c r="P12" s="5">
        <v>6</v>
      </c>
      <c r="Q12" s="3">
        <f t="shared" si="0"/>
        <v>4.6344000000000003</v>
      </c>
    </row>
    <row r="13" spans="1:17" ht="15" x14ac:dyDescent="0.25">
      <c r="A13" s="12">
        <v>2012</v>
      </c>
      <c r="B13" s="7"/>
      <c r="C13" s="15">
        <v>1.1917</v>
      </c>
      <c r="D13" s="15">
        <v>2.4942000000000002</v>
      </c>
      <c r="E13" s="15">
        <v>7.0400000000000004E-2</v>
      </c>
      <c r="F13" s="15">
        <v>3.7563</v>
      </c>
      <c r="G13" s="7"/>
      <c r="H13" s="15">
        <v>3.28</v>
      </c>
      <c r="I13" s="15">
        <v>4.4413999999999998</v>
      </c>
      <c r="J13" s="15">
        <v>5.54</v>
      </c>
      <c r="K13" s="18">
        <v>96.78</v>
      </c>
      <c r="L13" s="15">
        <v>5.6182999999999996</v>
      </c>
      <c r="M13" s="19">
        <v>7.995759067699431E-3</v>
      </c>
      <c r="N13" s="7">
        <v>294</v>
      </c>
      <c r="P13" s="5">
        <v>8</v>
      </c>
      <c r="Q13" s="3">
        <f t="shared" si="0"/>
        <v>4.6344000000000003</v>
      </c>
    </row>
    <row r="14" spans="1:17" ht="15" x14ac:dyDescent="0.25">
      <c r="A14" s="12">
        <v>2013</v>
      </c>
      <c r="B14" s="7"/>
      <c r="C14" s="15">
        <v>1.2159</v>
      </c>
      <c r="D14" s="15">
        <v>2.9689000000000001</v>
      </c>
      <c r="E14" s="15">
        <v>3.4599999999999999E-2</v>
      </c>
      <c r="F14" s="15">
        <v>4.2194000000000003</v>
      </c>
      <c r="G14" s="7"/>
      <c r="H14" s="15">
        <v>3.67</v>
      </c>
      <c r="I14" s="15">
        <v>4.5340999999999996</v>
      </c>
      <c r="J14" s="15">
        <v>5.88</v>
      </c>
      <c r="K14" s="18">
        <v>96.33</v>
      </c>
      <c r="L14" s="15">
        <v>5.6224999999999996</v>
      </c>
      <c r="M14" s="19">
        <v>2.3290528462153428E-2</v>
      </c>
      <c r="N14" s="7">
        <v>525</v>
      </c>
      <c r="P14" s="5">
        <v>10</v>
      </c>
      <c r="Q14" s="3">
        <f t="shared" si="0"/>
        <v>4.6344000000000003</v>
      </c>
    </row>
    <row r="15" spans="1:17" ht="15" x14ac:dyDescent="0.25">
      <c r="A15" s="12">
        <v>2014</v>
      </c>
      <c r="B15" s="7"/>
      <c r="C15" s="15">
        <v>1.1094999999999999</v>
      </c>
      <c r="D15" s="15">
        <v>2.1662000000000003</v>
      </c>
      <c r="E15" s="15">
        <v>8.5500000000000007E-2</v>
      </c>
      <c r="F15" s="15">
        <v>3.3612000000000002</v>
      </c>
      <c r="G15" s="7"/>
      <c r="H15" s="15">
        <v>2.98</v>
      </c>
      <c r="I15" s="15">
        <v>4.2286000000000001</v>
      </c>
      <c r="J15" s="15">
        <v>4.8</v>
      </c>
      <c r="K15" s="18">
        <v>96.18</v>
      </c>
      <c r="L15" s="15">
        <v>5.8975</v>
      </c>
      <c r="M15" s="19">
        <v>3.3618903079744585E-2</v>
      </c>
      <c r="N15" s="7">
        <v>549</v>
      </c>
      <c r="P15" s="5">
        <v>12</v>
      </c>
      <c r="Q15" s="3">
        <f t="shared" si="0"/>
        <v>4.6344000000000003</v>
      </c>
    </row>
    <row r="16" spans="1:17" ht="15" x14ac:dyDescent="0.25">
      <c r="A16" s="12">
        <v>2015</v>
      </c>
      <c r="B16" s="7"/>
      <c r="C16" s="15">
        <v>1.0553999999999999</v>
      </c>
      <c r="D16" s="15">
        <v>2.2208000000000006</v>
      </c>
      <c r="E16" s="15">
        <v>2.06E-2</v>
      </c>
      <c r="F16" s="15">
        <v>3.2968000000000002</v>
      </c>
      <c r="G16" s="7"/>
      <c r="H16" s="15">
        <v>2.2000000000000002</v>
      </c>
      <c r="I16" s="15">
        <v>3.9563999999999999</v>
      </c>
      <c r="J16" s="15">
        <v>3.31</v>
      </c>
      <c r="K16" s="18">
        <v>96.24</v>
      </c>
      <c r="L16" s="15">
        <v>5.9280999999999997</v>
      </c>
      <c r="M16" s="19">
        <v>7.5512735309053849E-2</v>
      </c>
      <c r="N16" s="7">
        <v>1342</v>
      </c>
      <c r="P16" s="5">
        <v>14</v>
      </c>
      <c r="Q16" s="3">
        <f t="shared" si="0"/>
        <v>4.6344000000000003</v>
      </c>
    </row>
    <row r="17" spans="1:17" ht="15" x14ac:dyDescent="0.25">
      <c r="A17" s="12">
        <v>2016</v>
      </c>
      <c r="B17" s="7"/>
      <c r="C17" s="15">
        <v>1.0430999999999999</v>
      </c>
      <c r="D17" s="15">
        <v>2.9259000000000004</v>
      </c>
      <c r="E17" s="15">
        <v>3.2099999999999997E-2</v>
      </c>
      <c r="F17" s="15">
        <v>4.0011000000000001</v>
      </c>
      <c r="G17" s="7"/>
      <c r="H17" s="15">
        <v>2.96</v>
      </c>
      <c r="I17" s="15">
        <v>3.8147000000000002</v>
      </c>
      <c r="J17" s="15">
        <v>4.3</v>
      </c>
      <c r="K17" s="18">
        <v>94.37</v>
      </c>
      <c r="L17" s="15">
        <v>5.7973999999999997</v>
      </c>
      <c r="M17" s="19">
        <v>7.8877021465212818E-2</v>
      </c>
      <c r="N17" s="7">
        <v>1192</v>
      </c>
      <c r="P17" s="5">
        <v>16</v>
      </c>
      <c r="Q17" s="3">
        <f t="shared" si="0"/>
        <v>4.6344000000000003</v>
      </c>
    </row>
    <row r="18" spans="1:17" ht="15" x14ac:dyDescent="0.25">
      <c r="A18" s="12">
        <v>2017</v>
      </c>
      <c r="B18" s="7"/>
      <c r="C18" s="15">
        <v>1.0901000000000001</v>
      </c>
      <c r="D18" s="15">
        <v>3.125</v>
      </c>
      <c r="E18" s="15">
        <v>3.3299999999999996E-2</v>
      </c>
      <c r="F18" s="15">
        <v>4.2484000000000002</v>
      </c>
      <c r="G18" s="7"/>
      <c r="H18" s="15">
        <v>3.35</v>
      </c>
      <c r="I18" s="15">
        <v>3.9942000000000002</v>
      </c>
      <c r="J18" s="15">
        <v>4.58</v>
      </c>
      <c r="K18" s="18">
        <v>94.55</v>
      </c>
      <c r="L18" s="15">
        <v>5.6840999999999999</v>
      </c>
      <c r="M18" s="19">
        <v>7.694436985409342E-2</v>
      </c>
      <c r="N18" s="7">
        <v>1193</v>
      </c>
      <c r="P18" s="5">
        <v>18</v>
      </c>
      <c r="Q18" s="3">
        <f t="shared" si="0"/>
        <v>4.6344000000000003</v>
      </c>
    </row>
    <row r="19" spans="1:17" ht="15" x14ac:dyDescent="0.25">
      <c r="A19" s="12">
        <v>2018</v>
      </c>
      <c r="B19" s="7"/>
      <c r="C19" s="15">
        <v>1.1939</v>
      </c>
      <c r="D19" s="15">
        <v>3.3268000000000004</v>
      </c>
      <c r="E19" s="15">
        <v>5.7999999999999961E-3</v>
      </c>
      <c r="F19" s="15">
        <v>4.5265000000000004</v>
      </c>
      <c r="G19" s="7"/>
      <c r="H19" s="15">
        <v>3.97</v>
      </c>
      <c r="I19" s="15">
        <v>4.3616999999999999</v>
      </c>
      <c r="J19" s="15">
        <v>5.58</v>
      </c>
      <c r="K19" s="18">
        <v>94.84</v>
      </c>
      <c r="L19" s="15">
        <v>5.7032999999999996</v>
      </c>
      <c r="M19" s="19">
        <v>0.11269361541460068</v>
      </c>
      <c r="N19" s="7">
        <v>1390</v>
      </c>
      <c r="P19" s="5">
        <v>20</v>
      </c>
      <c r="Q19" s="3">
        <f t="shared" si="0"/>
        <v>4.6344000000000003</v>
      </c>
    </row>
    <row r="20" spans="1:17" ht="15" x14ac:dyDescent="0.25">
      <c r="A20" s="12">
        <v>2019</v>
      </c>
      <c r="B20" s="7"/>
      <c r="C20" s="15">
        <v>1.0762</v>
      </c>
      <c r="D20" s="15">
        <v>3.7360000000000002</v>
      </c>
      <c r="E20" s="15">
        <v>1.9199999999999998E-2</v>
      </c>
      <c r="F20" s="15">
        <v>4.8314000000000004</v>
      </c>
      <c r="G20" s="7"/>
      <c r="H20" s="15">
        <v>4.5999999999999996</v>
      </c>
      <c r="I20" s="15">
        <v>3.7709999999999999</v>
      </c>
      <c r="J20" s="15">
        <v>6.38</v>
      </c>
      <c r="K20" s="18">
        <v>91.18</v>
      </c>
      <c r="L20" s="15">
        <v>5.6867000000000001</v>
      </c>
      <c r="M20" s="19">
        <v>0.10323076111070015</v>
      </c>
      <c r="N20" s="7">
        <v>1333</v>
      </c>
      <c r="P20" s="5" t="str">
        <f>"&gt;20"</f>
        <v>&gt;20</v>
      </c>
      <c r="Q20" s="3">
        <f t="shared" si="0"/>
        <v>4.6344000000000003</v>
      </c>
    </row>
    <row r="21" spans="1:17" ht="15" x14ac:dyDescent="0.25">
      <c r="A21" s="12">
        <v>2020</v>
      </c>
      <c r="B21" s="7"/>
      <c r="C21" s="15">
        <v>0.92679999999999996</v>
      </c>
      <c r="D21" s="15">
        <v>4.0921000000000003</v>
      </c>
      <c r="E21" s="15">
        <v>2.3300000000000001E-2</v>
      </c>
      <c r="F21" s="15">
        <v>5.0422000000000002</v>
      </c>
      <c r="G21" s="7"/>
      <c r="H21" s="15">
        <v>4.84</v>
      </c>
      <c r="I21" s="15">
        <v>3.0966</v>
      </c>
      <c r="J21" s="15">
        <v>6.54</v>
      </c>
      <c r="K21" s="18">
        <v>87.67</v>
      </c>
      <c r="L21" s="15">
        <v>5.6471</v>
      </c>
      <c r="M21" s="19">
        <v>7.6775672175198498E-2</v>
      </c>
      <c r="N21" s="7">
        <v>1099</v>
      </c>
      <c r="P21" s="5"/>
      <c r="Q21" s="3">
        <f t="shared" si="0"/>
        <v>4.6344000000000003</v>
      </c>
    </row>
    <row r="22" spans="1:17" ht="15" x14ac:dyDescent="0.25">
      <c r="A22" s="12">
        <v>2021</v>
      </c>
      <c r="B22" s="7"/>
      <c r="C22" s="15">
        <v>0.92059999999999997</v>
      </c>
      <c r="D22" s="15">
        <v>4.4172000000000002</v>
      </c>
      <c r="E22" s="15">
        <v>9.7000000000000003E-3</v>
      </c>
      <c r="F22" s="15">
        <v>5.3475000000000001</v>
      </c>
      <c r="G22" s="7"/>
      <c r="H22" s="15">
        <v>5.31</v>
      </c>
      <c r="I22" s="15">
        <v>3.0230999999999999</v>
      </c>
      <c r="J22" s="15">
        <v>6.85</v>
      </c>
      <c r="K22" s="18">
        <v>86.71</v>
      </c>
      <c r="L22" s="15">
        <v>5.6506999999999996</v>
      </c>
      <c r="M22" s="19">
        <v>0.12728573115682351</v>
      </c>
      <c r="N22" s="7">
        <v>1499</v>
      </c>
      <c r="P22" s="5"/>
      <c r="Q22" s="3">
        <f t="shared" si="0"/>
        <v>4.6344000000000003</v>
      </c>
    </row>
    <row r="23" spans="1:17" ht="15" x14ac:dyDescent="0.25">
      <c r="A23" s="12">
        <v>2022</v>
      </c>
      <c r="B23" s="7"/>
      <c r="C23" s="15">
        <v>1.2665</v>
      </c>
      <c r="D23" s="15">
        <v>4.0972000000000008</v>
      </c>
      <c r="E23" s="15">
        <v>-1.67E-2</v>
      </c>
      <c r="F23" s="15">
        <v>5.3470000000000004</v>
      </c>
      <c r="G23" s="7"/>
      <c r="H23" s="15">
        <v>5.46</v>
      </c>
      <c r="I23" s="15">
        <v>4.4634</v>
      </c>
      <c r="J23" s="15">
        <v>7.26</v>
      </c>
      <c r="K23" s="18">
        <v>91.71</v>
      </c>
      <c r="L23" s="15">
        <v>5.8400999999999996</v>
      </c>
      <c r="M23" s="19">
        <v>0.10546113780613124</v>
      </c>
      <c r="N23" s="7">
        <v>978</v>
      </c>
      <c r="P23" s="5"/>
      <c r="Q23" s="3">
        <f t="shared" si="0"/>
        <v>4.6344000000000003</v>
      </c>
    </row>
    <row r="24" spans="1:17" ht="15" x14ac:dyDescent="0.25">
      <c r="A24" s="12">
        <v>2023</v>
      </c>
      <c r="B24" s="7"/>
      <c r="C24" s="15">
        <v>1.5593999999999999</v>
      </c>
      <c r="D24" s="15">
        <v>3.5261999999999998</v>
      </c>
      <c r="E24" s="15">
        <v>-3.49E-2</v>
      </c>
      <c r="F24" s="15">
        <v>5.0507</v>
      </c>
      <c r="G24" s="7"/>
      <c r="H24" s="15">
        <v>4.5</v>
      </c>
      <c r="I24" s="15">
        <v>6.0582000000000003</v>
      </c>
      <c r="J24" s="15">
        <v>5.71</v>
      </c>
      <c r="K24" s="18">
        <v>101.51</v>
      </c>
      <c r="L24" s="15">
        <v>5.6387</v>
      </c>
      <c r="M24" s="19">
        <v>9.8641981802245801E-2</v>
      </c>
      <c r="N24" s="7">
        <v>833</v>
      </c>
      <c r="Q24" s="3">
        <f t="shared" si="0"/>
        <v>4.6344000000000003</v>
      </c>
    </row>
    <row r="25" spans="1:17" ht="15" x14ac:dyDescent="0.25">
      <c r="A25" s="12">
        <v>2024</v>
      </c>
      <c r="B25" s="7"/>
      <c r="C25" s="15">
        <v>1.5503</v>
      </c>
      <c r="D25" s="15">
        <v>3.9644000000000004</v>
      </c>
      <c r="E25" s="15">
        <v>-3.9199999999999999E-2</v>
      </c>
      <c r="F25" s="15">
        <v>5.4755000000000003</v>
      </c>
      <c r="G25" s="7"/>
      <c r="H25" s="15">
        <v>5.1100000000000003</v>
      </c>
      <c r="I25" s="15">
        <v>5.9429999999999996</v>
      </c>
      <c r="J25" s="15">
        <v>6.66</v>
      </c>
      <c r="K25" s="18">
        <v>101.6</v>
      </c>
      <c r="L25" s="15">
        <v>5.5731999999999999</v>
      </c>
      <c r="M25" s="19">
        <v>6.0962215958865328E-2</v>
      </c>
      <c r="N25" s="7">
        <v>505</v>
      </c>
      <c r="Q25" s="3">
        <f t="shared" si="0"/>
        <v>4.6344000000000003</v>
      </c>
    </row>
    <row r="26" spans="1:17" ht="15" x14ac:dyDescent="0.25">
      <c r="A26" s="13" t="s">
        <v>8</v>
      </c>
      <c r="B26" s="7"/>
      <c r="C26" s="15">
        <v>1.1598999999999999</v>
      </c>
      <c r="D26" s="15">
        <v>3.4649000000000005</v>
      </c>
      <c r="E26" s="15">
        <v>9.5999999999999974E-3</v>
      </c>
      <c r="F26" s="15">
        <v>4.6344000000000003</v>
      </c>
      <c r="G26" s="7"/>
      <c r="H26" s="15">
        <v>4.22</v>
      </c>
      <c r="I26" s="15">
        <v>4.2354000000000003</v>
      </c>
      <c r="J26" s="15">
        <v>5.77</v>
      </c>
      <c r="K26" s="18">
        <v>93.64</v>
      </c>
      <c r="L26" s="15">
        <v>5.7160000000000002</v>
      </c>
      <c r="M26" s="19">
        <v>1</v>
      </c>
      <c r="N26" s="7">
        <v>14862</v>
      </c>
    </row>
    <row r="36" spans="1:1" x14ac:dyDescent="0.2">
      <c r="A36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8" ma:contentTypeDescription="Create a new document." ma:contentTypeScope="" ma:versionID="31c47808f21479a45d19849ec77ae3f0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b1dfda766e3555dc867ad8c1cb625889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bb9fbf-0e89-45b0-a3cf-cdefa6d17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e4c1a1-25f6-4c82-a6c5-d390927796a4}" ma:internalName="TaxCatchAll" ma:showField="CatchAllData" ma:web="260f0ded-529c-47ef-9161-d699068475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0f0ded-529c-47ef-9161-d699068475d3" xsi:nil="true"/>
    <lcf76f155ced4ddcb4097134ff3c332f xmlns="38d1cc01-ac6f-41c2-9aa5-887b22cd2b0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6B13BD6-4D60-4CE9-8C60-3B5DD0CCFD55}"/>
</file>

<file path=customXml/itemProps2.xml><?xml version="1.0" encoding="utf-8"?>
<ds:datastoreItem xmlns:ds="http://schemas.openxmlformats.org/officeDocument/2006/customXml" ds:itemID="{ACCAA607-62C5-4A85-92F1-5BE364F55D85}"/>
</file>

<file path=customXml/itemProps3.xml><?xml version="1.0" encoding="utf-8"?>
<ds:datastoreItem xmlns:ds="http://schemas.openxmlformats.org/officeDocument/2006/customXml" ds:itemID="{9995BF00-FB21-40FB-93A4-AF2AF131B5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RSector (2)</vt:lpstr>
      <vt:lpstr>RSector</vt:lpstr>
      <vt:lpstr>RLTV (2)</vt:lpstr>
      <vt:lpstr>RCoup</vt:lpstr>
      <vt:lpstr>RTerm</vt:lpstr>
      <vt:lpstr>RDur</vt:lpstr>
      <vt:lpstr>RVinYr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Michael Giliberto</dc:creator>
  <cp:lastModifiedBy>Michael Giliberto</cp:lastModifiedBy>
  <cp:lastPrinted>2014-04-29T14:27:02Z</cp:lastPrinted>
  <dcterms:created xsi:type="dcterms:W3CDTF">1999-12-17T17:19:59Z</dcterms:created>
  <dcterms:modified xsi:type="dcterms:W3CDTF">2024-10-28T21:16:35Z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0x01010022495580B468F346A4C463B2EA7BEAA1</vt:lpwstr>
  </property>
</Properties>
</file>