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0.xml" ContentType="application/vnd.openxmlformats-officedocument.drawingml.chartshapes+xml"/>
  <Override PartName="/xl/drawings/drawing17.xml" ContentType="application/vnd.openxmlformats-officedocument.drawingml.chartshapes+xml"/>
  <Override PartName="/xl/drawings/drawing15.xml" ContentType="application/vnd.openxmlformats-officedocument.drawingml.chartshapes+xml"/>
  <Override PartName="/xl/drawings/drawing11.xml" ContentType="application/vnd.openxmlformats-officedocument.drawingml.chartshapes+xml"/>
  <Override PartName="/xl/drawings/drawing6.xml" ContentType="application/vnd.openxmlformats-officedocument.drawingml.chartshapes+xml"/>
  <Override PartName="/xl/drawings/drawing21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2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016789bf18d2ec2/Giliberto-Levy Index/CMPI NEW (G-L 1)/Quarterly Results/Monitor Exhibits/"/>
    </mc:Choice>
  </mc:AlternateContent>
  <xr:revisionPtr revIDLastSave="11" documentId="8_{432912E0-8A09-4796-985F-3D8978403DBC}" xr6:coauthVersionLast="47" xr6:coauthVersionMax="47" xr10:uidLastSave="{4E4F9FE7-4119-4C08-BA22-26D160456BE8}"/>
  <bookViews>
    <workbookView xWindow="-120" yWindow="-120" windowWidth="29040" windowHeight="15840" xr2:uid="{00000000-000D-0000-FFFF-FFFF00000000}"/>
  </bookViews>
  <sheets>
    <sheet name="RSector (2)" sheetId="14" r:id="rId1"/>
    <sheet name="RSector" sheetId="1" r:id="rId2"/>
    <sheet name="RLTV (2)" sheetId="20" r:id="rId3"/>
    <sheet name="RCoup" sheetId="7" r:id="rId4"/>
    <sheet name="RTerm" sheetId="13" r:id="rId5"/>
    <sheet name="RDur" sheetId="5" r:id="rId6"/>
    <sheet name="RVinYr" sheetId="18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8" l="1"/>
  <c r="Q25" i="18"/>
  <c r="Q24" i="18" l="1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P12" i="20" l="1"/>
  <c r="A20" i="20"/>
  <c r="A19" i="20"/>
  <c r="A18" i="20"/>
  <c r="P13" i="7"/>
  <c r="P17" i="7"/>
  <c r="P10" i="1"/>
  <c r="P11" i="1" s="1"/>
  <c r="P12" i="1" s="1"/>
  <c r="P13" i="1" s="1"/>
  <c r="P14" i="1" s="1"/>
  <c r="P15" i="1" s="1"/>
  <c r="P16" i="1" s="1"/>
  <c r="P10" i="7"/>
  <c r="P11" i="7"/>
  <c r="P12" i="7"/>
  <c r="P14" i="7"/>
  <c r="P15" i="7"/>
  <c r="P16" i="7"/>
  <c r="P18" i="7"/>
  <c r="P19" i="7" s="1"/>
  <c r="Q15" i="7"/>
  <c r="P20" i="5"/>
  <c r="Q19" i="5"/>
  <c r="Q14" i="5"/>
  <c r="P10" i="14"/>
  <c r="Q10" i="14"/>
  <c r="P11" i="14"/>
  <c r="Q11" i="14"/>
  <c r="P12" i="14"/>
  <c r="Q12" i="14"/>
  <c r="P13" i="14"/>
  <c r="Q13" i="14"/>
  <c r="P14" i="14"/>
  <c r="Q14" i="14"/>
  <c r="P20" i="13"/>
  <c r="Q16" i="13"/>
  <c r="Q10" i="13"/>
  <c r="P20" i="18"/>
  <c r="Q11" i="5"/>
  <c r="Q17" i="5"/>
  <c r="Q12" i="5"/>
  <c r="Q20" i="13"/>
  <c r="Q18" i="7"/>
  <c r="Q12" i="13"/>
  <c r="Q17" i="13"/>
  <c r="Q19" i="7"/>
  <c r="Q11" i="13"/>
  <c r="Q13" i="13"/>
  <c r="Q15" i="13"/>
  <c r="P10" i="20"/>
  <c r="P11" i="20"/>
  <c r="Q17" i="7"/>
  <c r="Q13" i="7"/>
  <c r="Q12" i="7"/>
  <c r="Q10" i="7"/>
  <c r="Q11" i="7"/>
  <c r="Q14" i="7"/>
  <c r="Q20" i="5"/>
  <c r="Q19" i="13"/>
  <c r="Q18" i="13"/>
  <c r="Q14" i="13"/>
  <c r="Q16" i="7"/>
  <c r="Q13" i="5"/>
  <c r="Q15" i="5"/>
  <c r="Q18" i="5"/>
  <c r="Q10" i="5"/>
  <c r="Q16" i="5"/>
</calcChain>
</file>

<file path=xl/sharedStrings.xml><?xml version="1.0" encoding="utf-8"?>
<sst xmlns="http://schemas.openxmlformats.org/spreadsheetml/2006/main" count="223" uniqueCount="95">
  <si>
    <t>Portfolio</t>
  </si>
  <si>
    <t>Pct. of</t>
  </si>
  <si>
    <t>Num. of</t>
  </si>
  <si>
    <t>Duration</t>
  </si>
  <si>
    <t>Yield</t>
  </si>
  <si>
    <t>Income</t>
  </si>
  <si>
    <t>Price</t>
  </si>
  <si>
    <t>Other</t>
  </si>
  <si>
    <t>Total</t>
  </si>
  <si>
    <t>Statistics</t>
  </si>
  <si>
    <t>Coupon</t>
  </si>
  <si>
    <t>Maturity</t>
  </si>
  <si>
    <t>Returns</t>
  </si>
  <si>
    <t>Averages</t>
  </si>
  <si>
    <t>Office</t>
  </si>
  <si>
    <t>Apartment</t>
  </si>
  <si>
    <t>Industrial</t>
  </si>
  <si>
    <t>Retail</t>
  </si>
  <si>
    <t>Duration Cell</t>
  </si>
  <si>
    <t>Coupon Rate</t>
  </si>
  <si>
    <t>Sector</t>
  </si>
  <si>
    <t>Investment-grade</t>
  </si>
  <si>
    <t>High-yield</t>
  </si>
  <si>
    <t>Credit Quality</t>
  </si>
  <si>
    <t>Maturity Cell</t>
  </si>
  <si>
    <t>`</t>
  </si>
  <si>
    <t>Returns (%)</t>
  </si>
  <si>
    <t>Last 3 months</t>
  </si>
  <si>
    <t>YTD</t>
  </si>
  <si>
    <t>Last 12</t>
  </si>
  <si>
    <t>Index</t>
  </si>
  <si>
    <t>Months</t>
  </si>
  <si>
    <t>Last 3</t>
  </si>
  <si>
    <t>bp basis points</t>
  </si>
  <si>
    <t>Level</t>
  </si>
  <si>
    <t>Aggregate</t>
  </si>
  <si>
    <t>Minimum</t>
  </si>
  <si>
    <t>Maximum</t>
  </si>
  <si>
    <t>NA</t>
  </si>
  <si>
    <t>Credit quality definition</t>
  </si>
  <si>
    <t>Crossover</t>
  </si>
  <si>
    <t>Other Sectors</t>
  </si>
  <si>
    <t>Aggregate excludes Other Sectors (hotel/motel, mixed-use and miscellaneous)</t>
  </si>
  <si>
    <t>N/A</t>
  </si>
  <si>
    <t>Other Return is paydown return and compounding</t>
  </si>
  <si>
    <t>Book LTV</t>
  </si>
  <si>
    <t>Using Book Value</t>
  </si>
  <si>
    <t>Cohorts</t>
  </si>
  <si>
    <t>4.0% to 4.5%</t>
  </si>
  <si>
    <t>4.5% to 5.0%</t>
  </si>
  <si>
    <t>5.0% to 5.5%</t>
  </si>
  <si>
    <t>5.5% to 6.0%</t>
  </si>
  <si>
    <t>6.0% to 6.5%</t>
  </si>
  <si>
    <t>6.5% to 7.0%</t>
  </si>
  <si>
    <t>0 to 2 years</t>
  </si>
  <si>
    <t>2 to 4 years</t>
  </si>
  <si>
    <t>4 to 6 years</t>
  </si>
  <si>
    <t>6 to 8 years</t>
  </si>
  <si>
    <t>8 to 10 years</t>
  </si>
  <si>
    <t>10 to 12 years</t>
  </si>
  <si>
    <t>12 to 14 years</t>
  </si>
  <si>
    <t>14 to 16 years</t>
  </si>
  <si>
    <t>16 to 18 years</t>
  </si>
  <si>
    <t>18 to 20 years</t>
  </si>
  <si>
    <t>20 years or more</t>
  </si>
  <si>
    <t>0 to 1 year</t>
  </si>
  <si>
    <t>1 to 2 years</t>
  </si>
  <si>
    <t>2 to 3 years</t>
  </si>
  <si>
    <t>3 to 4 years</t>
  </si>
  <si>
    <t>4 to 5 years</t>
  </si>
  <si>
    <t>5 to 6 years</t>
  </si>
  <si>
    <t>6 to 7 years</t>
  </si>
  <si>
    <t>7 to 8 years</t>
  </si>
  <si>
    <t>8 to 9 years</t>
  </si>
  <si>
    <t>9 to 10 years</t>
  </si>
  <si>
    <t>10 years or more</t>
  </si>
  <si>
    <t>Index bases: Aggregate Dec. 1971 = 100; Total and major sectors Dec. 1977 = 100</t>
  </si>
  <si>
    <t>Others</t>
  </si>
  <si>
    <t>Vintage Year</t>
  </si>
  <si>
    <t>3.5% to 4.0%</t>
  </si>
  <si>
    <t>Mod.</t>
  </si>
  <si>
    <t>Performance by Property Sector</t>
  </si>
  <si>
    <t>Performance by Coupon Rate</t>
  </si>
  <si>
    <t>Performance by Remaining Term to Maturity</t>
  </si>
  <si>
    <t>Performance by Duration</t>
  </si>
  <si>
    <t>Performance by Vintage Year</t>
  </si>
  <si>
    <t>Performance by Book LTV Classification</t>
  </si>
  <si>
    <t>Giliberto-Levy Commercial Mortgage Index (G-L 1)</t>
  </si>
  <si>
    <t>0.0% to 3.0%</t>
  </si>
  <si>
    <t>3.0% to 3.5%</t>
  </si>
  <si>
    <t>7.0% and above</t>
  </si>
  <si>
    <t>Before 2007</t>
  </si>
  <si>
    <t>2007 to 2010</t>
  </si>
  <si>
    <t>Credit Effects (book value; bp)</t>
  </si>
  <si>
    <t>For the quarter ended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</si>
</sst>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/>
    <xf numFmtId="165" fontId="6" fillId="0" borderId="0" xfId="1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5" fontId="6" fillId="0" borderId="0" xfId="1" applyNumberFormat="1" applyFont="1" applyBorder="1"/>
    <xf numFmtId="165" fontId="6" fillId="0" borderId="7" xfId="1" applyNumberFormat="1" applyFont="1" applyBorder="1"/>
    <xf numFmtId="0" fontId="6" fillId="0" borderId="8" xfId="0" applyFont="1" applyBorder="1"/>
    <xf numFmtId="165" fontId="6" fillId="0" borderId="1" xfId="1" applyNumberFormat="1" applyFont="1" applyBorder="1"/>
    <xf numFmtId="165" fontId="6" fillId="0" borderId="9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370374121229067E-2"/>
          <c:y val="0.1602791546758153"/>
          <c:w val="0.98074109546480592"/>
          <c:h val="0.6550539365011581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1.264767908117606E-3"/>
                  <c:y val="1.5969726505133458E-7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 algn="ctr" rtl="1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06829109340497E-2"/>
                      <c:h val="9.469472909594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55-4508-A626-452DE33B024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(2)'!$H$10:$H$14</c:f>
              <c:numCache>
                <c:formatCode>0.00</c:formatCode>
                <c:ptCount val="5"/>
                <c:pt idx="0">
                  <c:v>6.6639575530097694</c:v>
                </c:pt>
                <c:pt idx="1">
                  <c:v>8.4083858923901023</c:v>
                </c:pt>
                <c:pt idx="2">
                  <c:v>8.5024150144718433</c:v>
                </c:pt>
                <c:pt idx="3">
                  <c:v>7.8954653970465527</c:v>
                </c:pt>
                <c:pt idx="4">
                  <c:v>8.0368763615082059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30840"/>
        <c:axId val="38713044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(2)'!$P$10:$P$14</c:f>
              <c:numCache>
                <c:formatCode>0.00</c:formatCode>
                <c:ptCount val="5"/>
                <c:pt idx="0">
                  <c:v>8.0529926777630259</c:v>
                </c:pt>
                <c:pt idx="1">
                  <c:v>8.0529926777630259</c:v>
                </c:pt>
                <c:pt idx="2">
                  <c:v>8.0529926777630259</c:v>
                </c:pt>
                <c:pt idx="3">
                  <c:v>8.0529926777630259</c:v>
                </c:pt>
                <c:pt idx="4">
                  <c:v>8.0529926777630259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7312"/>
        <c:axId val="387127704"/>
      </c:lineChart>
      <c:catAx>
        <c:axId val="38713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3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30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30840"/>
        <c:crosses val="autoZero"/>
        <c:crossBetween val="between"/>
      </c:valAx>
      <c:catAx>
        <c:axId val="38712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7704"/>
        <c:crosses val="autoZero"/>
        <c:auto val="0"/>
        <c:lblAlgn val="ctr"/>
        <c:lblOffset val="100"/>
        <c:noMultiLvlLbl val="0"/>
      </c:catAx>
      <c:valAx>
        <c:axId val="387127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2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16319499781289948"/>
          <c:w val="0.92815797981828307"/>
          <c:h val="0.652779991251597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RTerm!$F$10:$F$20</c:f>
              <c:numCache>
                <c:formatCode>0.00</c:formatCode>
                <c:ptCount val="11"/>
                <c:pt idx="0">
                  <c:v>1.7365999999999999</c:v>
                </c:pt>
                <c:pt idx="1">
                  <c:v>2.7216</c:v>
                </c:pt>
                <c:pt idx="2">
                  <c:v>3.4771000000000001</c:v>
                </c:pt>
                <c:pt idx="3">
                  <c:v>4.0571000000000002</c:v>
                </c:pt>
                <c:pt idx="4">
                  <c:v>4.3056000000000001</c:v>
                </c:pt>
                <c:pt idx="5">
                  <c:v>4.5035999999999996</c:v>
                </c:pt>
                <c:pt idx="6">
                  <c:v>4.5111999999999997</c:v>
                </c:pt>
                <c:pt idx="7">
                  <c:v>4.5530999999999997</c:v>
                </c:pt>
                <c:pt idx="8">
                  <c:v>4.6593</c:v>
                </c:pt>
                <c:pt idx="9">
                  <c:v>4.6410999999999998</c:v>
                </c:pt>
                <c:pt idx="10">
                  <c:v>4.8155000000000001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6208"/>
        <c:axId val="6004266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RTerm!$Q$10:$Q$20</c:f>
              <c:numCache>
                <c:formatCode>0.00</c:formatCode>
                <c:ptCount val="11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  <c:pt idx="3">
                  <c:v>3.2323</c:v>
                </c:pt>
                <c:pt idx="4">
                  <c:v>3.2323</c:v>
                </c:pt>
                <c:pt idx="5">
                  <c:v>3.2323</c:v>
                </c:pt>
                <c:pt idx="6">
                  <c:v>3.2323</c:v>
                </c:pt>
                <c:pt idx="7">
                  <c:v>3.2323</c:v>
                </c:pt>
                <c:pt idx="8">
                  <c:v>3.2323</c:v>
                </c:pt>
                <c:pt idx="9">
                  <c:v>3.2323</c:v>
                </c:pt>
                <c:pt idx="10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3072"/>
        <c:axId val="600424248"/>
      </c:lineChart>
      <c:catAx>
        <c:axId val="6004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0426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6208"/>
        <c:crosses val="autoZero"/>
        <c:crossBetween val="between"/>
      </c:valAx>
      <c:catAx>
        <c:axId val="60042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4248"/>
        <c:crosses val="autoZero"/>
        <c:auto val="0"/>
        <c:lblAlgn val="ctr"/>
        <c:lblOffset val="100"/>
        <c:noMultiLvlLbl val="0"/>
      </c:catAx>
      <c:valAx>
        <c:axId val="6004242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02024441270084E-2"/>
          <c:y val="0.21328707742685585"/>
          <c:w val="0.92639260055692185"/>
          <c:h val="0.60839264708644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RDur!$M$10:$M$20</c:f>
              <c:numCache>
                <c:formatCode>0.0%</c:formatCode>
                <c:ptCount val="11"/>
                <c:pt idx="0">
                  <c:v>7.8623206468718981E-2</c:v>
                </c:pt>
                <c:pt idx="1">
                  <c:v>0.11583316416416738</c:v>
                </c:pt>
                <c:pt idx="2">
                  <c:v>0.13317315765605434</c:v>
                </c:pt>
                <c:pt idx="3">
                  <c:v>0.19134261907515934</c:v>
                </c:pt>
                <c:pt idx="4">
                  <c:v>0.13609904872031256</c:v>
                </c:pt>
                <c:pt idx="5">
                  <c:v>0.1342351827390437</c:v>
                </c:pt>
                <c:pt idx="6">
                  <c:v>0.10932367411699423</c:v>
                </c:pt>
                <c:pt idx="7">
                  <c:v>5.5330491085668815E-2</c:v>
                </c:pt>
                <c:pt idx="8">
                  <c:v>2.5290241495843156E-2</c:v>
                </c:pt>
                <c:pt idx="9">
                  <c:v>1.2771472410233882E-2</c:v>
                </c:pt>
                <c:pt idx="10">
                  <c:v>7.9777420678035608E-3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2-4A52-9776-90A7537C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6960"/>
        <c:axId val="384027352"/>
      </c:barChart>
      <c:catAx>
        <c:axId val="38402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02735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696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20448425065811371"/>
          <c:w val="0.92815797981828307"/>
          <c:h val="0.6102024899256328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RDur!$F$10:$F$20</c:f>
              <c:numCache>
                <c:formatCode>0.00</c:formatCode>
                <c:ptCount val="11"/>
                <c:pt idx="0">
                  <c:v>1.4931000000000001</c:v>
                </c:pt>
                <c:pt idx="1">
                  <c:v>1.9354</c:v>
                </c:pt>
                <c:pt idx="2">
                  <c:v>2.5596000000000001</c:v>
                </c:pt>
                <c:pt idx="3">
                  <c:v>3.0244</c:v>
                </c:pt>
                <c:pt idx="4">
                  <c:v>3.5781000000000001</c:v>
                </c:pt>
                <c:pt idx="5">
                  <c:v>4.0195999999999996</c:v>
                </c:pt>
                <c:pt idx="6">
                  <c:v>4.3352000000000004</c:v>
                </c:pt>
                <c:pt idx="7">
                  <c:v>4.6101999999999999</c:v>
                </c:pt>
                <c:pt idx="8">
                  <c:v>4.8792</c:v>
                </c:pt>
                <c:pt idx="9">
                  <c:v>5.1914999999999996</c:v>
                </c:pt>
                <c:pt idx="10">
                  <c:v>5.4431000000000003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5784"/>
        <c:axId val="38402813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RDur!$Q$10:$Q$20</c:f>
              <c:numCache>
                <c:formatCode>0.00</c:formatCode>
                <c:ptCount val="11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  <c:pt idx="3">
                  <c:v>3.2323</c:v>
                </c:pt>
                <c:pt idx="4">
                  <c:v>3.2323</c:v>
                </c:pt>
                <c:pt idx="5">
                  <c:v>3.2323</c:v>
                </c:pt>
                <c:pt idx="6">
                  <c:v>3.2323</c:v>
                </c:pt>
                <c:pt idx="7">
                  <c:v>3.2323</c:v>
                </c:pt>
                <c:pt idx="8">
                  <c:v>3.2323</c:v>
                </c:pt>
                <c:pt idx="9">
                  <c:v>3.2323</c:v>
                </c:pt>
                <c:pt idx="10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7744"/>
        <c:axId val="384026176"/>
      </c:lineChart>
      <c:catAx>
        <c:axId val="3840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028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5784"/>
        <c:crosses val="autoZero"/>
        <c:crossBetween val="between"/>
      </c:valAx>
      <c:catAx>
        <c:axId val="38402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26176"/>
        <c:crosses val="autoZero"/>
        <c:auto val="0"/>
        <c:lblAlgn val="ctr"/>
        <c:lblOffset val="100"/>
        <c:noMultiLvlLbl val="0"/>
      </c:catAx>
      <c:valAx>
        <c:axId val="384026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24476419902104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583184070019292E-2"/>
                  <c:y val="-5.189148253208597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F-42C9-A292-5369348D6C5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RVinYr!$A$10:$A$25</c:f>
              <c:strCache>
                <c:ptCount val="16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RVinYr!$M$10:$M$25</c:f>
              <c:numCache>
                <c:formatCode>0.0%</c:formatCode>
                <c:ptCount val="16"/>
                <c:pt idx="0">
                  <c:v>7.3385492344935606E-3</c:v>
                </c:pt>
                <c:pt idx="1">
                  <c:v>3.4233473208279339E-3</c:v>
                </c:pt>
                <c:pt idx="2">
                  <c:v>5.8097323295511405E-3</c:v>
                </c:pt>
                <c:pt idx="3">
                  <c:v>6.8729121009886976E-3</c:v>
                </c:pt>
                <c:pt idx="4">
                  <c:v>2.1466861627540502E-2</c:v>
                </c:pt>
                <c:pt idx="5">
                  <c:v>2.3767016762698899E-2</c:v>
                </c:pt>
                <c:pt idx="6">
                  <c:v>5.8889633980019541E-2</c:v>
                </c:pt>
                <c:pt idx="7">
                  <c:v>7.6087630152441382E-2</c:v>
                </c:pt>
                <c:pt idx="8">
                  <c:v>7.1497848600347191E-2</c:v>
                </c:pt>
                <c:pt idx="9">
                  <c:v>0.10486336223496573</c:v>
                </c:pt>
                <c:pt idx="10">
                  <c:v>9.9153312031528815E-2</c:v>
                </c:pt>
                <c:pt idx="11">
                  <c:v>7.44494659175782E-2</c:v>
                </c:pt>
                <c:pt idx="12">
                  <c:v>0.12486491436243406</c:v>
                </c:pt>
                <c:pt idx="13">
                  <c:v>0.1026956419740689</c:v>
                </c:pt>
                <c:pt idx="14">
                  <c:v>9.5822342649773712E-2</c:v>
                </c:pt>
                <c:pt idx="15">
                  <c:v>0.11408973830390771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F-42C9-A292-5369348D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8920"/>
        <c:axId val="384029312"/>
      </c:barChart>
      <c:catAx>
        <c:axId val="38402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02931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892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592271670979041E-2"/>
          <c:y val="0.20524888462789698"/>
          <c:w val="0.95145901696853286"/>
          <c:h val="0.542120525069953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RVinYr!$A$10:$A$25</c:f>
              <c:strCache>
                <c:ptCount val="16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RVinYr!$F$10:$F$25</c:f>
              <c:numCache>
                <c:formatCode>0.00</c:formatCode>
                <c:ptCount val="16"/>
                <c:pt idx="0">
                  <c:v>2.2730000000000001</c:v>
                </c:pt>
                <c:pt idx="1">
                  <c:v>2.6901000000000002</c:v>
                </c:pt>
                <c:pt idx="2">
                  <c:v>2.4097</c:v>
                </c:pt>
                <c:pt idx="3">
                  <c:v>2.8730000000000002</c:v>
                </c:pt>
                <c:pt idx="4">
                  <c:v>2.9140999999999999</c:v>
                </c:pt>
                <c:pt idx="5">
                  <c:v>3.0019</c:v>
                </c:pt>
                <c:pt idx="6">
                  <c:v>2.2389000000000001</c:v>
                </c:pt>
                <c:pt idx="7">
                  <c:v>2.4792000000000001</c:v>
                </c:pt>
                <c:pt idx="8">
                  <c:v>2.8193999999999999</c:v>
                </c:pt>
                <c:pt idx="9">
                  <c:v>3.0129000000000001</c:v>
                </c:pt>
                <c:pt idx="10">
                  <c:v>3.3477000000000001</c:v>
                </c:pt>
                <c:pt idx="11">
                  <c:v>3.4927999999999999</c:v>
                </c:pt>
                <c:pt idx="12">
                  <c:v>3.6772999999999998</c:v>
                </c:pt>
                <c:pt idx="13">
                  <c:v>3.7717999999999998</c:v>
                </c:pt>
                <c:pt idx="14">
                  <c:v>3.3531</c:v>
                </c:pt>
                <c:pt idx="15">
                  <c:v>3.7044999999999999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544928"/>
        <c:axId val="52154571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RVinYr!$Q$10:$Q$26</c:f>
              <c:numCache>
                <c:formatCode>0.00</c:formatCode>
                <c:ptCount val="17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  <c:pt idx="3">
                  <c:v>3.2323</c:v>
                </c:pt>
                <c:pt idx="4">
                  <c:v>3.2323</c:v>
                </c:pt>
                <c:pt idx="5">
                  <c:v>3.2323</c:v>
                </c:pt>
                <c:pt idx="6">
                  <c:v>3.2323</c:v>
                </c:pt>
                <c:pt idx="7">
                  <c:v>3.2323</c:v>
                </c:pt>
                <c:pt idx="8">
                  <c:v>3.2323</c:v>
                </c:pt>
                <c:pt idx="9">
                  <c:v>3.2323</c:v>
                </c:pt>
                <c:pt idx="10">
                  <c:v>3.2323</c:v>
                </c:pt>
                <c:pt idx="11">
                  <c:v>3.2323</c:v>
                </c:pt>
                <c:pt idx="12">
                  <c:v>3.2323</c:v>
                </c:pt>
                <c:pt idx="13">
                  <c:v>3.2323</c:v>
                </c:pt>
                <c:pt idx="14">
                  <c:v>3.2323</c:v>
                </c:pt>
                <c:pt idx="15">
                  <c:v>3.2323</c:v>
                </c:pt>
                <c:pt idx="16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45320"/>
        <c:axId val="521542184"/>
      </c:lineChart>
      <c:catAx>
        <c:axId val="5215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54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457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4928"/>
        <c:crosses val="autoZero"/>
        <c:crossBetween val="between"/>
      </c:valAx>
      <c:catAx>
        <c:axId val="521545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542184"/>
        <c:crosses val="autoZero"/>
        <c:auto val="0"/>
        <c:lblAlgn val="ctr"/>
        <c:lblOffset val="100"/>
        <c:noMultiLvlLbl val="0"/>
      </c:catAx>
      <c:valAx>
        <c:axId val="5215421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5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5147886158773E-2"/>
          <c:y val="0.16491242197130446"/>
          <c:w val="0.97735399487643859"/>
          <c:h val="0.64912336307853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(2)'!$N$10:$N$14</c:f>
              <c:numCache>
                <c:formatCode>0</c:formatCode>
                <c:ptCount val="5"/>
                <c:pt idx="0">
                  <c:v>22.339999999999996</c:v>
                </c:pt>
                <c:pt idx="1">
                  <c:v>5.7</c:v>
                </c:pt>
                <c:pt idx="2">
                  <c:v>9.49</c:v>
                </c:pt>
                <c:pt idx="3">
                  <c:v>3.65</c:v>
                </c:pt>
                <c:pt idx="4">
                  <c:v>9.0957139582486164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28488"/>
        <c:axId val="38712888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(2)'!$Q$10:$Q$14</c:f>
              <c:numCache>
                <c:formatCode>0</c:formatCode>
                <c:ptCount val="5"/>
                <c:pt idx="0">
                  <c:v>8.129999999999999</c:v>
                </c:pt>
                <c:pt idx="1">
                  <c:v>8.129999999999999</c:v>
                </c:pt>
                <c:pt idx="2">
                  <c:v>8.129999999999999</c:v>
                </c:pt>
                <c:pt idx="3">
                  <c:v>8.129999999999999</c:v>
                </c:pt>
                <c:pt idx="4">
                  <c:v>8.129999999999999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9272"/>
        <c:axId val="387129664"/>
      </c:lineChart>
      <c:catAx>
        <c:axId val="3871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2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2888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8488"/>
        <c:crosses val="autoZero"/>
        <c:crossBetween val="between"/>
      </c:valAx>
      <c:catAx>
        <c:axId val="387129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9664"/>
        <c:crosses val="autoZero"/>
        <c:auto val="0"/>
        <c:lblAlgn val="ctr"/>
        <c:lblOffset val="100"/>
        <c:noMultiLvlLbl val="0"/>
      </c:catAx>
      <c:valAx>
        <c:axId val="3871296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0000017132690115"/>
          <c:w val="0.97678826936105634"/>
          <c:h val="0.621053163594061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RSector!$M$10:$M$14</c:f>
              <c:numCache>
                <c:formatCode>0.0%</c:formatCode>
                <c:ptCount val="5"/>
                <c:pt idx="0">
                  <c:v>0.11824606538769894</c:v>
                </c:pt>
                <c:pt idx="1">
                  <c:v>0.4599044104814643</c:v>
                </c:pt>
                <c:pt idx="2">
                  <c:v>0.13206067439985278</c:v>
                </c:pt>
                <c:pt idx="3">
                  <c:v>0.21699584419789131</c:v>
                </c:pt>
                <c:pt idx="4">
                  <c:v>7.279300553309255E-2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4A4-B239-5C81268B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31944"/>
        <c:axId val="282028808"/>
      </c:barChart>
      <c:catAx>
        <c:axId val="28203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028808"/>
        <c:scaling>
          <c:orientation val="minMax"/>
          <c:max val="0.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282031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7614515673666528"/>
          <c:w val="0.97466072478969612"/>
          <c:h val="0.6203471032957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RSector!$F$10:$F$14</c:f>
              <c:numCache>
                <c:formatCode>0.00</c:formatCode>
                <c:ptCount val="5"/>
                <c:pt idx="0">
                  <c:v>2.7450000000000001</c:v>
                </c:pt>
                <c:pt idx="1">
                  <c:v>3.3473000000000002</c:v>
                </c:pt>
                <c:pt idx="2">
                  <c:v>3.1374</c:v>
                </c:pt>
                <c:pt idx="3">
                  <c:v>3.3012999999999999</c:v>
                </c:pt>
                <c:pt idx="4">
                  <c:v>3.2765862974217002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29984"/>
        <c:axId val="2820292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RSector!$P$10:$P$14</c:f>
              <c:numCache>
                <c:formatCode>0.00</c:formatCode>
                <c:ptCount val="5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  <c:pt idx="3">
                  <c:v>3.2323</c:v>
                </c:pt>
                <c:pt idx="4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029592"/>
        <c:axId val="282030376"/>
      </c:lineChart>
      <c:catAx>
        <c:axId val="2820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029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984"/>
        <c:crosses val="autoZero"/>
        <c:crossBetween val="between"/>
      </c:valAx>
      <c:catAx>
        <c:axId val="28202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82030376"/>
        <c:crosses val="autoZero"/>
        <c:auto val="0"/>
        <c:lblAlgn val="ctr"/>
        <c:lblOffset val="100"/>
        <c:noMultiLvlLbl val="0"/>
      </c:catAx>
      <c:valAx>
        <c:axId val="282030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22388705042979E-2"/>
          <c:y val="0.21328707742685585"/>
          <c:w val="0.97674631899335229"/>
          <c:h val="0.58391708082434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(2)'!$M$10:$M$12</c:f>
              <c:numCache>
                <c:formatCode>0.0%</c:formatCode>
                <c:ptCount val="3"/>
                <c:pt idx="0">
                  <c:v>0.85446927148926055</c:v>
                </c:pt>
                <c:pt idx="1">
                  <c:v>0.13031115178014549</c:v>
                </c:pt>
                <c:pt idx="2">
                  <c:v>1.5219576730593893E-2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1-46D4-AB56-2E259EDB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1288"/>
        <c:axId val="515061680"/>
      </c:barChart>
      <c:catAx>
        <c:axId val="5150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6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06168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515061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435712719626439E-2"/>
          <c:y val="0.20976795476948856"/>
          <c:w val="0.97505004073314516"/>
          <c:h val="0.613906224045259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0.10911812385041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DAF-40AE-87C4-9C2F7C1BB9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9.7569211630633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DAF-40AE-87C4-9C2F7C1BB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(2)'!$F$10:$F$12</c:f>
              <c:numCache>
                <c:formatCode>0.00</c:formatCode>
                <c:ptCount val="3"/>
                <c:pt idx="0">
                  <c:v>3.2418999999999998</c:v>
                </c:pt>
                <c:pt idx="1">
                  <c:v>3.1915</c:v>
                </c:pt>
                <c:pt idx="2">
                  <c:v>3.1004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2072"/>
        <c:axId val="60443182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'RLTV (2)'!$P$10:$P$12</c:f>
              <c:numCache>
                <c:formatCode>0.00</c:formatCode>
                <c:ptCount val="3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784"/>
        <c:axId val="604432608"/>
      </c:lineChart>
      <c:catAx>
        <c:axId val="5150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8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15062072"/>
        <c:crosses val="autoZero"/>
        <c:crossBetween val="between"/>
      </c:valAx>
      <c:catAx>
        <c:axId val="604433784"/>
        <c:scaling>
          <c:orientation val="minMax"/>
        </c:scaling>
        <c:delete val="1"/>
        <c:axPos val="b"/>
        <c:majorTickMark val="out"/>
        <c:minorTickMark val="none"/>
        <c:tickLblPos val="nextTo"/>
        <c:crossAx val="604432608"/>
        <c:crosses val="autoZero"/>
        <c:auto val="0"/>
        <c:lblAlgn val="ctr"/>
        <c:lblOffset val="100"/>
        <c:noMultiLvlLbl val="0"/>
      </c:catAx>
      <c:valAx>
        <c:axId val="6044326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2377660582489795"/>
          <c:w val="0.97678826936105634"/>
          <c:h val="0.57692406189231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RCoup!$M$10:$M$19</c:f>
              <c:numCache>
                <c:formatCode>0.0%</c:formatCode>
                <c:ptCount val="10"/>
                <c:pt idx="0">
                  <c:v>0.1006109349782114</c:v>
                </c:pt>
                <c:pt idx="1">
                  <c:v>0.15890272597705188</c:v>
                </c:pt>
                <c:pt idx="2">
                  <c:v>0.19248624424403069</c:v>
                </c:pt>
                <c:pt idx="3">
                  <c:v>0.19273645103752249</c:v>
                </c:pt>
                <c:pt idx="4">
                  <c:v>8.8186376333027852E-2</c:v>
                </c:pt>
                <c:pt idx="5">
                  <c:v>5.9387993699865214E-2</c:v>
                </c:pt>
                <c:pt idx="6">
                  <c:v>0.10056014686755603</c:v>
                </c:pt>
                <c:pt idx="7">
                  <c:v>6.9368259161476681E-2</c:v>
                </c:pt>
                <c:pt idx="8">
                  <c:v>2.5693949147280234E-2</c:v>
                </c:pt>
                <c:pt idx="9">
                  <c:v>1.2066918553977481E-2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0CA-B370-90CBB164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2216"/>
        <c:axId val="604430256"/>
      </c:barChart>
      <c:catAx>
        <c:axId val="6044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430256"/>
        <c:scaling>
          <c:orientation val="minMax"/>
          <c:max val="0.4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44322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619718309859155"/>
          <c:w val="0.97466072478969612"/>
          <c:h val="0.6514084507042253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RCoup!$F$10:$F$19</c:f>
              <c:numCache>
                <c:formatCode>0.00</c:formatCode>
                <c:ptCount val="10"/>
                <c:pt idx="0">
                  <c:v>3.4159000000000002</c:v>
                </c:pt>
                <c:pt idx="1">
                  <c:v>3.4752999999999998</c:v>
                </c:pt>
                <c:pt idx="2">
                  <c:v>2.8542999999999998</c:v>
                </c:pt>
                <c:pt idx="3">
                  <c:v>3.0251000000000001</c:v>
                </c:pt>
                <c:pt idx="4">
                  <c:v>3.2174</c:v>
                </c:pt>
                <c:pt idx="5">
                  <c:v>3.5760000000000001</c:v>
                </c:pt>
                <c:pt idx="6">
                  <c:v>3.6520999999999999</c:v>
                </c:pt>
                <c:pt idx="7">
                  <c:v>3.3052000000000001</c:v>
                </c:pt>
                <c:pt idx="8">
                  <c:v>3.2831999999999999</c:v>
                </c:pt>
                <c:pt idx="9">
                  <c:v>2.6259000000000001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0648"/>
        <c:axId val="60443104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RCoup!$Q$10:$Q$19</c:f>
              <c:numCache>
                <c:formatCode>0.00</c:formatCode>
                <c:ptCount val="10"/>
                <c:pt idx="0">
                  <c:v>3.2323</c:v>
                </c:pt>
                <c:pt idx="1">
                  <c:v>3.2323</c:v>
                </c:pt>
                <c:pt idx="2">
                  <c:v>3.2323</c:v>
                </c:pt>
                <c:pt idx="3">
                  <c:v>3.2323</c:v>
                </c:pt>
                <c:pt idx="4">
                  <c:v>3.2323</c:v>
                </c:pt>
                <c:pt idx="5">
                  <c:v>3.2323</c:v>
                </c:pt>
                <c:pt idx="6">
                  <c:v>3.2323</c:v>
                </c:pt>
                <c:pt idx="7">
                  <c:v>3.2323</c:v>
                </c:pt>
                <c:pt idx="8">
                  <c:v>3.2323</c:v>
                </c:pt>
                <c:pt idx="9">
                  <c:v>3.2323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392"/>
        <c:axId val="600423856"/>
      </c:lineChart>
      <c:catAx>
        <c:axId val="6044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0648"/>
        <c:crosses val="autoZero"/>
        <c:crossBetween val="between"/>
      </c:valAx>
      <c:catAx>
        <c:axId val="60443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3856"/>
        <c:crosses val="autoZero"/>
        <c:auto val="0"/>
        <c:lblAlgn val="ctr"/>
        <c:lblOffset val="100"/>
        <c:noMultiLvlLbl val="0"/>
      </c:catAx>
      <c:valAx>
        <c:axId val="6004238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874135902903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3197733109837117E-3"/>
                  <c:y val="5.5214261230384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1-4532-9A64-90A8C6DAAA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RTerm!$M$10:$M$20</c:f>
              <c:numCache>
                <c:formatCode>0.0%</c:formatCode>
                <c:ptCount val="11"/>
                <c:pt idx="0">
                  <c:v>0.1897222249717945</c:v>
                </c:pt>
                <c:pt idx="1">
                  <c:v>0.24938418420188227</c:v>
                </c:pt>
                <c:pt idx="2">
                  <c:v>0.20820301830559232</c:v>
                </c:pt>
                <c:pt idx="3">
                  <c:v>0.15704925568628936</c:v>
                </c:pt>
                <c:pt idx="4">
                  <c:v>8.7030998429598536E-2</c:v>
                </c:pt>
                <c:pt idx="5">
                  <c:v>3.7864890670791351E-2</c:v>
                </c:pt>
                <c:pt idx="6">
                  <c:v>1.971563298379448E-2</c:v>
                </c:pt>
                <c:pt idx="7">
                  <c:v>1.4690309232006373E-2</c:v>
                </c:pt>
                <c:pt idx="8">
                  <c:v>1.1307668527185458E-2</c:v>
                </c:pt>
                <c:pt idx="9">
                  <c:v>6.6868148903780084E-3</c:v>
                </c:pt>
                <c:pt idx="10">
                  <c:v>1.8345002100687232E-2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532-9A64-90A8C6DA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3464"/>
        <c:axId val="600425424"/>
      </c:barChart>
      <c:catAx>
        <c:axId val="60042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425424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0423464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152400</xdr:rowOff>
    </xdr:from>
    <xdr:to>
      <xdr:col>7</xdr:col>
      <xdr:colOff>594360</xdr:colOff>
      <xdr:row>43</xdr:row>
      <xdr:rowOff>145676</xdr:rowOff>
    </xdr:to>
    <xdr:graphicFrame macro="">
      <xdr:nvGraphicFramePr>
        <xdr:cNvPr id="22533" name="Chart 3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156882</xdr:rowOff>
    </xdr:from>
    <xdr:to>
      <xdr:col>16</xdr:col>
      <xdr:colOff>449580</xdr:colOff>
      <xdr:row>44</xdr:row>
      <xdr:rowOff>11205</xdr:rowOff>
    </xdr:to>
    <xdr:graphicFrame macro="">
      <xdr:nvGraphicFramePr>
        <xdr:cNvPr id="22534" name="Chart 4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14</xdr:col>
      <xdr:colOff>0</xdr:colOff>
      <xdr:row>44</xdr:row>
      <xdr:rowOff>134470</xdr:rowOff>
    </xdr:to>
    <xdr:graphicFrame macro="">
      <xdr:nvGraphicFramePr>
        <xdr:cNvPr id="13316" name="Chart 2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22</xdr:row>
      <xdr:rowOff>134469</xdr:rowOff>
    </xdr:from>
    <xdr:to>
      <xdr:col>6</xdr:col>
      <xdr:colOff>18825</xdr:colOff>
      <xdr:row>44</xdr:row>
      <xdr:rowOff>123264</xdr:rowOff>
    </xdr:to>
    <xdr:graphicFrame macro="">
      <xdr:nvGraphicFramePr>
        <xdr:cNvPr id="13317" name="Chart 3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0.04665</cdr:y>
    </cdr:from>
    <cdr:to>
      <cdr:x>0.48779</cdr:x>
      <cdr:y>0.12412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94DFA1A2-4489-4FF1-B1FE-E655FD72518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103305"/>
          <a:ext cx="2028248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Coupon Rate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0.07306</cdr:y>
    </cdr:from>
    <cdr:to>
      <cdr:x>0.33852</cdr:x>
      <cdr:y>0.19596</cdr:y>
    </cdr:to>
    <cdr:sp macro="" textlink="">
      <cdr:nvSpPr>
        <cdr:cNvPr id="76801" name="Text Box 1">
          <a:extLst xmlns:a="http://schemas.openxmlformats.org/drawingml/2006/main">
            <a:ext uri="{FF2B5EF4-FFF2-40B4-BE49-F238E27FC236}">
              <a16:creationId xmlns:a16="http://schemas.microsoft.com/office/drawing/2014/main" id="{4DE01B59-2346-41A5-9739-E30C3045DE3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6116"/>
          <a:ext cx="1272540" cy="266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0.02456</cdr:y>
    </cdr:from>
    <cdr:to>
      <cdr:x>0.43774</cdr:x>
      <cdr:y>0.15079</cdr:y>
    </cdr:to>
    <cdr:sp macro="" textlink="">
      <cdr:nvSpPr>
        <cdr:cNvPr id="76802" name="Text Box 2">
          <a:extLst xmlns:a="http://schemas.openxmlformats.org/drawingml/2006/main">
            <a:ext uri="{FF2B5EF4-FFF2-40B4-BE49-F238E27FC236}">
              <a16:creationId xmlns:a16="http://schemas.microsoft.com/office/drawing/2014/main" id="{797EBD9C-13EC-473B-8DD4-29829345A6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Coupon Rate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592455</xdr:colOff>
      <xdr:row>43</xdr:row>
      <xdr:rowOff>145676</xdr:rowOff>
    </xdr:to>
    <xdr:graphicFrame macro="">
      <xdr:nvGraphicFramePr>
        <xdr:cNvPr id="19460" name="Chart 2">
          <a:extLst>
            <a:ext uri="{FF2B5EF4-FFF2-40B4-BE49-F238E27FC236}">
              <a16:creationId xmlns:a16="http://schemas.microsoft.com/office/drawing/2014/main" id="{00000000-0008-0000-0400-000004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448</xdr:colOff>
      <xdr:row>43</xdr:row>
      <xdr:rowOff>134470</xdr:rowOff>
    </xdr:to>
    <xdr:graphicFrame macro="">
      <xdr:nvGraphicFramePr>
        <xdr:cNvPr id="19461" name="Chart 3">
          <a:extLst>
            <a:ext uri="{FF2B5EF4-FFF2-40B4-BE49-F238E27FC236}">
              <a16:creationId xmlns:a16="http://schemas.microsoft.com/office/drawing/2014/main" id="{00000000-0008-0000-0400-000005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0.0125</cdr:x>
      <cdr:y>0.03322</cdr:y>
    </cdr:from>
    <cdr:to>
      <cdr:x>0.48302</cdr:x>
      <cdr:y>0.11068</cdr:y>
    </cdr:to>
    <cdr:sp macro="" textlink="">
      <cdr:nvSpPr>
        <cdr:cNvPr id="21505" name="Text Box 1">
          <a:extLst xmlns:a="http://schemas.openxmlformats.org/drawingml/2006/main">
            <a:ext uri="{FF2B5EF4-FFF2-40B4-BE49-F238E27FC236}">
              <a16:creationId xmlns:a16="http://schemas.microsoft.com/office/drawing/2014/main" id="{4F715910-2B7E-4591-B4E8-E82813B788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73556"/>
          <a:ext cx="2004203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Maturity Cell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0.07323</cdr:y>
    </cdr:from>
    <cdr:to>
      <cdr:x>0.33729</cdr:x>
      <cdr:y>0.19431</cdr:y>
    </cdr:to>
    <cdr:sp macro="" textlink="">
      <cdr:nvSpPr>
        <cdr:cNvPr id="83969" name="Text Box 1">
          <a:extLst xmlns:a="http://schemas.openxmlformats.org/drawingml/2006/main">
            <a:ext uri="{FF2B5EF4-FFF2-40B4-BE49-F238E27FC236}">
              <a16:creationId xmlns:a16="http://schemas.microsoft.com/office/drawing/2014/main" id="{2A032448-2F2A-4E2F-9DF7-C6516B5D7D7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718"/>
          <a:ext cx="1272849" cy="266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0.02422</cdr:y>
    </cdr:from>
    <cdr:to>
      <cdr:x>0.43603</cdr:x>
      <cdr:y>0.14888</cdr:y>
    </cdr:to>
    <cdr:sp macro="" textlink="">
      <cdr:nvSpPr>
        <cdr:cNvPr id="83970" name="Text Box 2">
          <a:extLst xmlns:a="http://schemas.openxmlformats.org/drawingml/2006/main">
            <a:ext uri="{FF2B5EF4-FFF2-40B4-BE49-F238E27FC236}">
              <a16:creationId xmlns:a16="http://schemas.microsoft.com/office/drawing/2014/main" id="{6CCAF4F4-1EED-45EA-A8F6-1245E1E34B3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10" cy="27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Maturity Cell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586740</xdr:colOff>
      <xdr:row>43</xdr:row>
      <xdr:rowOff>134470</xdr:rowOff>
    </xdr:to>
    <xdr:graphicFrame macro="">
      <xdr:nvGraphicFramePr>
        <xdr:cNvPr id="6148" name="Chart 2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448</xdr:colOff>
      <xdr:row>43</xdr:row>
      <xdr:rowOff>134470</xdr:rowOff>
    </xdr:to>
    <xdr:graphicFrame macro="">
      <xdr:nvGraphicFramePr>
        <xdr:cNvPr id="6149" name="Chart 3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0.01254</cdr:x>
      <cdr:y>0.03619</cdr:y>
    </cdr:from>
    <cdr:to>
      <cdr:x>0.49044</cdr:x>
      <cdr:y>0.11366</cdr:y>
    </cdr:to>
    <cdr:sp macro="" textlink="">
      <cdr:nvSpPr>
        <cdr:cNvPr id="8193" name="Text Box 1">
          <a:extLst xmlns:a="http://schemas.openxmlformats.org/drawingml/2006/main">
            <a:ext uri="{FF2B5EF4-FFF2-40B4-BE49-F238E27FC236}">
              <a16:creationId xmlns:a16="http://schemas.microsoft.com/office/drawing/2014/main" id="{01C06817-0F1A-42BA-B569-0F8CC0CB62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24" y="80144"/>
          <a:ext cx="2028376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Duration Cell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0.07362</cdr:y>
    </cdr:from>
    <cdr:to>
      <cdr:x>0.33729</cdr:x>
      <cdr:y>0.19561</cdr:y>
    </cdr:to>
    <cdr:sp macro="" textlink="">
      <cdr:nvSpPr>
        <cdr:cNvPr id="89089" name="Text Box 1">
          <a:extLst xmlns:a="http://schemas.openxmlformats.org/drawingml/2006/main">
            <a:ext uri="{FF2B5EF4-FFF2-40B4-BE49-F238E27FC236}">
              <a16:creationId xmlns:a16="http://schemas.microsoft.com/office/drawing/2014/main" id="{B2439785-69E7-4920-A4B6-DEDBC6C66EC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453"/>
          <a:ext cx="1272849" cy="266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0.02439</cdr:y>
    </cdr:from>
    <cdr:to>
      <cdr:x>0.49027</cdr:x>
      <cdr:y>0.14971</cdr:y>
    </cdr:to>
    <cdr:sp macro="" textlink="">
      <cdr:nvSpPr>
        <cdr:cNvPr id="89090" name="Text Box 2">
          <a:extLst xmlns:a="http://schemas.openxmlformats.org/drawingml/2006/main">
            <a:ext uri="{FF2B5EF4-FFF2-40B4-BE49-F238E27FC236}">
              <a16:creationId xmlns:a16="http://schemas.microsoft.com/office/drawing/2014/main" id="{53471A49-B69B-41CD-B2AA-0797DFD58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Duration Cell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14</xdr:col>
      <xdr:colOff>425824</xdr:colOff>
      <xdr:row>50</xdr:row>
      <xdr:rowOff>33618</xdr:rowOff>
    </xdr:to>
    <xdr:graphicFrame macro="">
      <xdr:nvGraphicFramePr>
        <xdr:cNvPr id="55300" name="Chart 2">
          <a:extLst>
            <a:ext uri="{FF2B5EF4-FFF2-40B4-BE49-F238E27FC236}">
              <a16:creationId xmlns:a16="http://schemas.microsoft.com/office/drawing/2014/main" id="{00000000-0008-0000-0600-000004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156881</xdr:rowOff>
    </xdr:from>
    <xdr:to>
      <xdr:col>6</xdr:col>
      <xdr:colOff>448</xdr:colOff>
      <xdr:row>50</xdr:row>
      <xdr:rowOff>22412</xdr:rowOff>
    </xdr:to>
    <xdr:graphicFrame macro="">
      <xdr:nvGraphicFramePr>
        <xdr:cNvPr id="55301" name="Chart 3">
          <a:extLst>
            <a:ext uri="{FF2B5EF4-FFF2-40B4-BE49-F238E27FC236}">
              <a16:creationId xmlns:a16="http://schemas.microsoft.com/office/drawing/2014/main" id="{00000000-0008-0000-0600-000005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0.01036</cdr:x>
      <cdr:y>0.07211</cdr:y>
    </cdr:from>
    <cdr:to>
      <cdr:x>0.39056</cdr:x>
      <cdr:y>0.19365</cdr:y>
    </cdr:to>
    <cdr:sp macro="" textlink="">
      <cdr:nvSpPr>
        <cdr:cNvPr id="67586" name="Text Box 2">
          <a:extLst xmlns:a="http://schemas.openxmlformats.org/drawingml/2006/main">
            <a:ext uri="{FF2B5EF4-FFF2-40B4-BE49-F238E27FC236}">
              <a16:creationId xmlns:a16="http://schemas.microsoft.com/office/drawing/2014/main" id="{721531D7-7272-4D05-9DA7-7B81298C841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5716"/>
          <a:ext cx="1958504" cy="266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months; in percent</a:t>
          </a:r>
        </a:p>
      </cdr:txBody>
    </cdr:sp>
  </cdr:relSizeAnchor>
  <cdr:relSizeAnchor xmlns:cdr="http://schemas.openxmlformats.org/drawingml/2006/chartDrawing">
    <cdr:from>
      <cdr:x>0.01036</cdr:x>
      <cdr:y>0.02431</cdr:y>
    </cdr:from>
    <cdr:to>
      <cdr:x>0.33279</cdr:x>
      <cdr:y>0.14941</cdr:y>
    </cdr:to>
    <cdr:sp macro="" textlink="">
      <cdr:nvSpPr>
        <cdr:cNvPr id="67587" name="Text Box 3">
          <a:extLst xmlns:a="http://schemas.openxmlformats.org/drawingml/2006/main">
            <a:ext uri="{FF2B5EF4-FFF2-40B4-BE49-F238E27FC236}">
              <a16:creationId xmlns:a16="http://schemas.microsoft.com/office/drawing/2014/main" id="{B17C94E1-2CF0-45AD-8B02-742B1B0510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882" cy="27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0.0125</cdr:x>
      <cdr:y>0.05343</cdr:y>
    </cdr:from>
    <cdr:to>
      <cdr:x>0.51284</cdr:x>
      <cdr:y>0.1309</cdr:y>
    </cdr:to>
    <cdr:sp macro="" textlink="">
      <cdr:nvSpPr>
        <cdr:cNvPr id="57345" name="Text Box 1">
          <a:extLst xmlns:a="http://schemas.openxmlformats.org/drawingml/2006/main">
            <a:ext uri="{FF2B5EF4-FFF2-40B4-BE49-F238E27FC236}">
              <a16:creationId xmlns:a16="http://schemas.microsoft.com/office/drawing/2014/main" id="{F930BED8-930D-489B-A601-689D3F721D5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118318"/>
          <a:ext cx="2131224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Vintage Cohort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0.07417</cdr:y>
    </cdr:from>
    <cdr:to>
      <cdr:x>0.33729</cdr:x>
      <cdr:y>0.19662</cdr:y>
    </cdr:to>
    <cdr:sp macro="" textlink="">
      <cdr:nvSpPr>
        <cdr:cNvPr id="91137" name="Text Box 1">
          <a:extLst xmlns:a="http://schemas.openxmlformats.org/drawingml/2006/main">
            <a:ext uri="{FF2B5EF4-FFF2-40B4-BE49-F238E27FC236}">
              <a16:creationId xmlns:a16="http://schemas.microsoft.com/office/drawing/2014/main" id="{2DB8296E-E355-4A82-91E5-7B95FEFC282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49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0.02448</cdr:y>
    </cdr:from>
    <cdr:to>
      <cdr:x>0.49027</cdr:x>
      <cdr:y>0.15025</cdr:y>
    </cdr:to>
    <cdr:sp macro="" textlink="">
      <cdr:nvSpPr>
        <cdr:cNvPr id="91138" name="Text Box 2">
          <a:extLst xmlns:a="http://schemas.openxmlformats.org/drawingml/2006/main">
            <a:ext uri="{FF2B5EF4-FFF2-40B4-BE49-F238E27FC236}">
              <a16:creationId xmlns:a16="http://schemas.microsoft.com/office/drawing/2014/main" id="{96F89724-F085-456A-B493-13FCE7CCD65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Vintage Cohort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0.01217</cdr:x>
      <cdr:y>0.07417</cdr:y>
    </cdr:from>
    <cdr:to>
      <cdr:x>0.30267</cdr:x>
      <cdr:y>0.19662</cdr:y>
    </cdr:to>
    <cdr:sp macro="" textlink="">
      <cdr:nvSpPr>
        <cdr:cNvPr id="95233" name="Text Box 1">
          <a:extLst xmlns:a="http://schemas.openxmlformats.org/drawingml/2006/main">
            <a:ext uri="{FF2B5EF4-FFF2-40B4-BE49-F238E27FC236}">
              <a16:creationId xmlns:a16="http://schemas.microsoft.com/office/drawing/2014/main" id="{7B17D928-9345-45CB-8832-8AC356E245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28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</a:t>
          </a:r>
        </a:p>
      </cdr:txBody>
    </cdr:sp>
  </cdr:relSizeAnchor>
  <cdr:relSizeAnchor xmlns:cdr="http://schemas.openxmlformats.org/drawingml/2006/chartDrawing">
    <cdr:from>
      <cdr:x>0.01217</cdr:x>
      <cdr:y>0.02448</cdr:y>
    </cdr:from>
    <cdr:to>
      <cdr:x>0.39121</cdr:x>
      <cdr:y>0.15025</cdr:y>
    </cdr:to>
    <cdr:sp macro="" textlink="">
      <cdr:nvSpPr>
        <cdr:cNvPr id="95234" name="Text Box 2">
          <a:extLst xmlns:a="http://schemas.openxmlformats.org/drawingml/2006/main">
            <a:ext uri="{FF2B5EF4-FFF2-40B4-BE49-F238E27FC236}">
              <a16:creationId xmlns:a16="http://schemas.microsoft.com/office/drawing/2014/main" id="{40C57335-F093-4AB3-A2C8-E5846BD519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7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 Effect by Sector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7620</xdr:rowOff>
    </xdr:from>
    <xdr:to>
      <xdr:col>14</xdr:col>
      <xdr:colOff>0</xdr:colOff>
      <xdr:row>43</xdr:row>
      <xdr:rowOff>145676</xdr:rowOff>
    </xdr:to>
    <xdr:graphicFrame macro="">
      <xdr:nvGraphicFramePr>
        <xdr:cNvPr id="1028" name="Chart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7620</xdr:rowOff>
    </xdr:from>
    <xdr:to>
      <xdr:col>5</xdr:col>
      <xdr:colOff>579120</xdr:colOff>
      <xdr:row>43</xdr:row>
      <xdr:rowOff>145676</xdr:rowOff>
    </xdr:to>
    <xdr:graphicFrame macro="">
      <xdr:nvGraphicFramePr>
        <xdr:cNvPr id="1029" name="Chart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0.0438</cdr:y>
    </cdr:from>
    <cdr:to>
      <cdr:x>0.41999</cdr:x>
      <cdr:y>0.12736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A27627EF-3B64-44EC-8DAD-23991AC4930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96642"/>
          <a:ext cx="1738938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Sector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0.07227</cdr:y>
    </cdr:from>
    <cdr:to>
      <cdr:x>0.33852</cdr:x>
      <cdr:y>0.19471</cdr:y>
    </cdr:to>
    <cdr:sp macro="" textlink="">
      <cdr:nvSpPr>
        <cdr:cNvPr id="99329" name="Text Box 1">
          <a:extLst xmlns:a="http://schemas.openxmlformats.org/drawingml/2006/main">
            <a:ext uri="{FF2B5EF4-FFF2-40B4-BE49-F238E27FC236}">
              <a16:creationId xmlns:a16="http://schemas.microsoft.com/office/drawing/2014/main" id="{5C32D7DC-BF3B-42C3-B148-8B81425C0B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4950"/>
          <a:ext cx="1272540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0.02448</cdr:y>
    </cdr:from>
    <cdr:to>
      <cdr:x>0.43774</cdr:x>
      <cdr:y>0.15025</cdr:y>
    </cdr:to>
    <cdr:sp macro="" textlink="">
      <cdr:nvSpPr>
        <cdr:cNvPr id="99330" name="Text Box 2">
          <a:extLst xmlns:a="http://schemas.openxmlformats.org/drawingml/2006/main">
            <a:ext uri="{FF2B5EF4-FFF2-40B4-BE49-F238E27FC236}">
              <a16:creationId xmlns:a16="http://schemas.microsoft.com/office/drawing/2014/main" id="{7DE614D9-9230-41A0-9223-D150F910AC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3138</xdr:rowOff>
    </xdr:from>
    <xdr:to>
      <xdr:col>13</xdr:col>
      <xdr:colOff>592455</xdr:colOff>
      <xdr:row>44</xdr:row>
      <xdr:rowOff>44823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30480</xdr:colOff>
      <xdr:row>44</xdr:row>
      <xdr:rowOff>0</xdr:rowOff>
    </xdr:to>
    <xdr:graphicFrame macro="">
      <xdr:nvGraphicFramePr>
        <xdr:cNvPr id="3" name="Chart 10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112059</xdr:colOff>
      <xdr:row>14</xdr:row>
      <xdr:rowOff>11206</xdr:rowOff>
    </xdr:from>
    <xdr:to>
      <xdr:col>9</xdr:col>
      <xdr:colOff>134471</xdr:colOff>
      <xdr:row>20</xdr:row>
      <xdr:rowOff>22412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45342-E4C0-45C0-9CBD-3CA1A003C51A}"/>
            </a:ext>
          </a:extLst>
        </xdr:cNvPr>
        <xdr:cNvSpPr txBox="1"/>
      </xdr:nvSpPr>
      <xdr:spPr>
        <a:xfrm>
          <a:off x="3003177" y="2812677"/>
          <a:ext cx="2678206" cy="1154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note that</a:t>
          </a:r>
          <a:r>
            <a:rPr lang="en-US" sz="1100" baseline="0"/>
            <a:t> all G-L 1 loans are senior loans. "Crossover" loans are those with LTVs above 70% and below 85%.  They are not subordinate positions that "attach" at 70% LTV and go up to 85% of the capital stack.</a:t>
          </a:r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0.0573</cdr:y>
    </cdr:from>
    <cdr:to>
      <cdr:x>0.51245</cdr:x>
      <cdr:y>0.14059</cdr:y>
    </cdr:to>
    <cdr:sp macro="" textlink="">
      <cdr:nvSpPr>
        <cdr:cNvPr id="18433" name="Text Box 1">
          <a:extLst xmlns:a="http://schemas.openxmlformats.org/drawingml/2006/main">
            <a:ext uri="{FF2B5EF4-FFF2-40B4-BE49-F238E27FC236}">
              <a16:creationId xmlns:a16="http://schemas.microsoft.com/office/drawing/2014/main" id="{CA61E496-9055-4E0E-910D-1C0D75025B3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19" y="126887"/>
          <a:ext cx="2125390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Credit Quality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0.01341</cdr:x>
      <cdr:y>0.0718</cdr:y>
    </cdr:from>
    <cdr:to>
      <cdr:x>0.35722</cdr:x>
      <cdr:y>0.19288</cdr:y>
    </cdr:to>
    <cdr:sp macro="" textlink="">
      <cdr:nvSpPr>
        <cdr:cNvPr id="68609" name="Text Box 1">
          <a:extLst xmlns:a="http://schemas.openxmlformats.org/drawingml/2006/main">
            <a:ext uri="{FF2B5EF4-FFF2-40B4-BE49-F238E27FC236}">
              <a16:creationId xmlns:a16="http://schemas.microsoft.com/office/drawing/2014/main" id="{31AC3F62-6A30-4FD6-8363-8678CD098C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8" y="236869"/>
          <a:ext cx="1412864" cy="399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0.01341</cdr:x>
      <cdr:y>0.02422</cdr:y>
    </cdr:from>
    <cdr:to>
      <cdr:x>0.80443</cdr:x>
      <cdr:y>0.08288</cdr:y>
    </cdr:to>
    <cdr:sp macro="" textlink="">
      <cdr:nvSpPr>
        <cdr:cNvPr id="68610" name="Text Box 2">
          <a:extLst xmlns:a="http://schemas.openxmlformats.org/drawingml/2006/main">
            <a:ext uri="{FF2B5EF4-FFF2-40B4-BE49-F238E27FC236}">
              <a16:creationId xmlns:a16="http://schemas.microsoft.com/office/drawing/2014/main" id="{BCB6EF47-BE06-44EA-87BB-EF5236A359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7" y="79902"/>
          <a:ext cx="3250628" cy="193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Credit Quality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85" workbookViewId="0">
      <selection activeCell="Q5" sqref="Q5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7" width="8.85546875" style="1"/>
    <col min="8" max="8" width="9" style="1" bestFit="1" customWidth="1"/>
    <col min="9" max="9" width="3.7109375" style="1" customWidth="1"/>
    <col min="10" max="10" width="9.7109375" style="1" bestFit="1" customWidth="1"/>
    <col min="11" max="11" width="3" style="1" customWidth="1"/>
    <col min="12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26</v>
      </c>
      <c r="D6" s="9"/>
      <c r="E6" s="9"/>
      <c r="F6" s="9"/>
      <c r="G6" s="7"/>
      <c r="H6" s="7"/>
      <c r="I6" s="7"/>
      <c r="J6" s="7"/>
      <c r="K6" s="7"/>
      <c r="L6" s="8" t="s">
        <v>93</v>
      </c>
      <c r="M6" s="9"/>
      <c r="N6" s="9"/>
    </row>
    <row r="7" spans="1:17" ht="15" x14ac:dyDescent="0.25">
      <c r="A7" s="7"/>
      <c r="B7" s="7"/>
      <c r="C7" s="10" t="s">
        <v>27</v>
      </c>
      <c r="D7" s="10"/>
      <c r="E7" s="10"/>
      <c r="F7" s="10"/>
      <c r="G7" s="11" t="s">
        <v>28</v>
      </c>
      <c r="H7" s="11" t="s">
        <v>29</v>
      </c>
      <c r="I7" s="7"/>
      <c r="J7" s="12" t="s">
        <v>30</v>
      </c>
      <c r="K7" s="7"/>
      <c r="L7" s="12" t="s">
        <v>32</v>
      </c>
      <c r="M7" s="12"/>
      <c r="N7" s="12" t="s">
        <v>29</v>
      </c>
    </row>
    <row r="8" spans="1:17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14" t="s">
        <v>8</v>
      </c>
      <c r="H8" s="14" t="s">
        <v>31</v>
      </c>
      <c r="I8" s="7"/>
      <c r="J8" s="14" t="s">
        <v>34</v>
      </c>
      <c r="K8" s="7"/>
      <c r="L8" s="14" t="s">
        <v>31</v>
      </c>
      <c r="M8" s="14" t="s">
        <v>28</v>
      </c>
      <c r="N8" s="14" t="s">
        <v>31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14</v>
      </c>
      <c r="B10" s="7"/>
      <c r="C10" s="15">
        <v>1.1834</v>
      </c>
      <c r="D10" s="15">
        <v>1.4987000000000001</v>
      </c>
      <c r="E10" s="15">
        <v>6.2899999999999998E-2</v>
      </c>
      <c r="F10" s="15">
        <v>2.7450000000000001</v>
      </c>
      <c r="G10" s="15">
        <v>2.7450000000000196</v>
      </c>
      <c r="H10" s="15">
        <v>6.6639575530097694</v>
      </c>
      <c r="I10" s="15"/>
      <c r="J10" s="15">
        <v>2510.8778192093309</v>
      </c>
      <c r="K10" s="7"/>
      <c r="L10" s="16">
        <v>5.6</v>
      </c>
      <c r="M10" s="16">
        <v>5.6</v>
      </c>
      <c r="N10" s="16">
        <v>22.339999999999996</v>
      </c>
      <c r="P10" s="3">
        <f>$H$15</f>
        <v>8.0529926777630259</v>
      </c>
      <c r="Q10" s="4">
        <f>$N$15</f>
        <v>8.129999999999999</v>
      </c>
    </row>
    <row r="11" spans="1:17" ht="15" x14ac:dyDescent="0.25">
      <c r="A11" s="7" t="s">
        <v>15</v>
      </c>
      <c r="B11" s="7"/>
      <c r="C11" s="15">
        <v>1.1282000000000001</v>
      </c>
      <c r="D11" s="15">
        <v>2.1912000000000003</v>
      </c>
      <c r="E11" s="15">
        <v>2.7900000000000001E-2</v>
      </c>
      <c r="F11" s="15">
        <v>3.3473000000000002</v>
      </c>
      <c r="G11" s="15">
        <v>3.3473000000000086</v>
      </c>
      <c r="H11" s="15">
        <v>8.4083858923901023</v>
      </c>
      <c r="I11" s="15"/>
      <c r="J11" s="15">
        <v>3307.7901850798276</v>
      </c>
      <c r="K11" s="7"/>
      <c r="L11" s="16">
        <v>1.47</v>
      </c>
      <c r="M11" s="16">
        <v>1.47</v>
      </c>
      <c r="N11" s="16">
        <v>5.7</v>
      </c>
      <c r="P11" s="3">
        <f>$H$15</f>
        <v>8.0529926777630259</v>
      </c>
      <c r="Q11" s="4">
        <f>$N$15</f>
        <v>8.129999999999999</v>
      </c>
    </row>
    <row r="12" spans="1:17" ht="15" x14ac:dyDescent="0.25">
      <c r="A12" s="7" t="s">
        <v>17</v>
      </c>
      <c r="B12" s="7"/>
      <c r="C12" s="15">
        <v>1.2073</v>
      </c>
      <c r="D12" s="15">
        <v>1.891</v>
      </c>
      <c r="E12" s="15">
        <v>3.9100000000000003E-2</v>
      </c>
      <c r="F12" s="15">
        <v>3.1374</v>
      </c>
      <c r="G12" s="15">
        <v>3.1374000000000013</v>
      </c>
      <c r="H12" s="15">
        <v>8.5024150144718433</v>
      </c>
      <c r="I12" s="15"/>
      <c r="J12" s="15">
        <v>3112.9075305632114</v>
      </c>
      <c r="K12" s="7"/>
      <c r="L12" s="16">
        <v>2.16</v>
      </c>
      <c r="M12" s="16">
        <v>2.16</v>
      </c>
      <c r="N12" s="16">
        <v>9.49</v>
      </c>
      <c r="P12" s="3">
        <f>$H$15</f>
        <v>8.0529926777630259</v>
      </c>
      <c r="Q12" s="4">
        <f>$N$15</f>
        <v>8.129999999999999</v>
      </c>
    </row>
    <row r="13" spans="1:17" ht="15" x14ac:dyDescent="0.25">
      <c r="A13" s="7" t="s">
        <v>16</v>
      </c>
      <c r="B13" s="7"/>
      <c r="C13" s="15">
        <v>1.1771</v>
      </c>
      <c r="D13" s="15">
        <v>2.0949</v>
      </c>
      <c r="E13" s="15">
        <v>2.93E-2</v>
      </c>
      <c r="F13" s="15">
        <v>3.3012999999999999</v>
      </c>
      <c r="G13" s="15">
        <v>3.3012999999999959</v>
      </c>
      <c r="H13" s="15">
        <v>7.8954653970465527</v>
      </c>
      <c r="I13" s="15"/>
      <c r="J13" s="15">
        <v>2972.7633591923654</v>
      </c>
      <c r="K13" s="7"/>
      <c r="L13" s="16">
        <v>0.87999999999999989</v>
      </c>
      <c r="M13" s="16">
        <v>0.87999999999999989</v>
      </c>
      <c r="N13" s="16">
        <v>3.65</v>
      </c>
      <c r="P13" s="3">
        <f>$H$15</f>
        <v>8.0529926777630259</v>
      </c>
      <c r="Q13" s="4">
        <f>$N$15</f>
        <v>8.129999999999999</v>
      </c>
    </row>
    <row r="14" spans="1:17" ht="15" x14ac:dyDescent="0.25">
      <c r="A14" s="7" t="s">
        <v>41</v>
      </c>
      <c r="B14" s="7"/>
      <c r="C14" s="15">
        <v>1.2873570080322823</v>
      </c>
      <c r="D14" s="15">
        <v>1.9469355664674881</v>
      </c>
      <c r="E14" s="15">
        <v>4.2293722921929885E-2</v>
      </c>
      <c r="F14" s="15">
        <v>3.2765862974217002</v>
      </c>
      <c r="G14" s="15">
        <v>3.5209000000000046</v>
      </c>
      <c r="H14" s="15">
        <v>8.0368763615082059</v>
      </c>
      <c r="I14" s="15"/>
      <c r="J14" s="17" t="s">
        <v>43</v>
      </c>
      <c r="K14" s="7"/>
      <c r="L14" s="16">
        <v>1.6800000000000002</v>
      </c>
      <c r="M14" s="16">
        <v>1.6800000000000002</v>
      </c>
      <c r="N14" s="16">
        <v>9.0957139582486164</v>
      </c>
      <c r="P14" s="3">
        <f>$H$15</f>
        <v>8.0529926777630259</v>
      </c>
      <c r="Q14" s="4">
        <f>$N$15</f>
        <v>8.129999999999999</v>
      </c>
    </row>
    <row r="15" spans="1:17" ht="15" x14ac:dyDescent="0.25">
      <c r="A15" s="13" t="s">
        <v>8</v>
      </c>
      <c r="B15" s="7"/>
      <c r="C15" s="15">
        <v>1.1674</v>
      </c>
      <c r="D15" s="15">
        <v>2.0298999999999996</v>
      </c>
      <c r="E15" s="15">
        <v>3.5000000000000003E-2</v>
      </c>
      <c r="F15" s="15">
        <v>3.2323</v>
      </c>
      <c r="G15" s="15">
        <v>3.2323000000000102</v>
      </c>
      <c r="H15" s="15">
        <v>8.0529926777630259</v>
      </c>
      <c r="I15" s="15"/>
      <c r="J15" s="15">
        <v>2789.4725540279401</v>
      </c>
      <c r="K15" s="7"/>
      <c r="L15" s="16">
        <v>1.9500000000000002</v>
      </c>
      <c r="M15" s="16">
        <v>1.9500000000000002</v>
      </c>
      <c r="N15" s="16">
        <v>8.129999999999999</v>
      </c>
    </row>
    <row r="16" spans="1:17" ht="15" x14ac:dyDescent="0.25">
      <c r="A16" s="7" t="s">
        <v>35</v>
      </c>
      <c r="B16" s="7"/>
      <c r="C16" s="15">
        <v>1.1580588464670836</v>
      </c>
      <c r="D16" s="15">
        <v>2.0369470520527271</v>
      </c>
      <c r="E16" s="15">
        <v>3.4313763182455596E-2</v>
      </c>
      <c r="F16" s="15">
        <v>3.2293196617022661</v>
      </c>
      <c r="G16" s="15">
        <v>3.2293196617022568</v>
      </c>
      <c r="H16" s="15">
        <v>8.0667552967482514</v>
      </c>
      <c r="I16" s="15"/>
      <c r="J16" s="15">
        <v>4509.4753938612603</v>
      </c>
      <c r="K16" s="7"/>
      <c r="L16" s="16">
        <v>1.9786506850106762</v>
      </c>
      <c r="M16" s="16">
        <v>1.9786506850106762</v>
      </c>
      <c r="N16" s="16">
        <v>8.0738934569917742</v>
      </c>
    </row>
    <row r="17" spans="1:14" ht="15" x14ac:dyDescent="0.25">
      <c r="A17" s="7"/>
      <c r="B17" s="7"/>
      <c r="C17" s="7"/>
      <c r="D17" s="7"/>
      <c r="E17" s="7"/>
      <c r="F17" s="7"/>
      <c r="G17" s="15"/>
      <c r="H17" s="15"/>
      <c r="I17" s="15"/>
      <c r="J17" s="15"/>
      <c r="K17" s="7"/>
      <c r="L17" s="16"/>
      <c r="M17" s="16"/>
      <c r="N17" s="16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15"/>
      <c r="H18" s="15"/>
      <c r="I18" s="15"/>
      <c r="J18" s="15"/>
      <c r="K18" s="7"/>
      <c r="L18" s="16"/>
      <c r="M18" s="16"/>
      <c r="N18" s="16"/>
    </row>
    <row r="19" spans="1:14" ht="15" x14ac:dyDescent="0.25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7" t="s">
        <v>76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" x14ac:dyDescent="0.25">
      <c r="A22" s="7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9" spans="1:14" x14ac:dyDescent="0.2">
      <c r="A29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zoomScale="85" zoomScaleNormal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3" width="8.85546875" style="1"/>
    <col min="14" max="14" width="10.42578125" style="1" customWidth="1"/>
    <col min="15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15.75" x14ac:dyDescent="0.25">
      <c r="A3" s="2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26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ht="15" x14ac:dyDescent="0.25">
      <c r="A10" s="7" t="s">
        <v>14</v>
      </c>
      <c r="B10" s="7"/>
      <c r="C10" s="15">
        <v>1.1834</v>
      </c>
      <c r="D10" s="15">
        <v>1.4987000000000001</v>
      </c>
      <c r="E10" s="15">
        <v>6.2899999999999998E-2</v>
      </c>
      <c r="F10" s="15">
        <v>2.7450000000000001</v>
      </c>
      <c r="G10" s="7"/>
      <c r="H10" s="15">
        <v>3.43</v>
      </c>
      <c r="I10" s="15">
        <v>4.3179999999999996</v>
      </c>
      <c r="J10" s="15">
        <v>4.9400000000000004</v>
      </c>
      <c r="K10" s="18">
        <v>89.94</v>
      </c>
      <c r="L10" s="15">
        <v>6.9995000000000003</v>
      </c>
      <c r="M10" s="19">
        <v>0.11824606538769894</v>
      </c>
      <c r="N10" s="7">
        <v>1636</v>
      </c>
      <c r="P10" s="3">
        <f>F15</f>
        <v>3.2323</v>
      </c>
    </row>
    <row r="11" spans="1:16" ht="15" x14ac:dyDescent="0.25">
      <c r="A11" s="7" t="s">
        <v>15</v>
      </c>
      <c r="B11" s="7"/>
      <c r="C11" s="15">
        <v>1.1282000000000001</v>
      </c>
      <c r="D11" s="15">
        <v>2.1912000000000003</v>
      </c>
      <c r="E11" s="15">
        <v>2.7900000000000001E-2</v>
      </c>
      <c r="F11" s="15">
        <v>3.3473000000000002</v>
      </c>
      <c r="G11" s="7"/>
      <c r="H11" s="15">
        <v>4.28</v>
      </c>
      <c r="I11" s="15">
        <v>4.1763000000000003</v>
      </c>
      <c r="J11" s="15">
        <v>5.78</v>
      </c>
      <c r="K11" s="18">
        <v>93.37</v>
      </c>
      <c r="L11" s="15">
        <v>5.6337999999999999</v>
      </c>
      <c r="M11" s="19">
        <v>0.4599044104814643</v>
      </c>
      <c r="N11" s="7">
        <v>6134</v>
      </c>
      <c r="P11" s="3">
        <f t="shared" ref="P11:P16" si="0">P10</f>
        <v>3.2323</v>
      </c>
    </row>
    <row r="12" spans="1:16" ht="15" x14ac:dyDescent="0.25">
      <c r="A12" s="7" t="s">
        <v>17</v>
      </c>
      <c r="B12" s="7"/>
      <c r="C12" s="15">
        <v>1.2073</v>
      </c>
      <c r="D12" s="15">
        <v>1.891</v>
      </c>
      <c r="E12" s="15">
        <v>3.9100000000000003E-2</v>
      </c>
      <c r="F12" s="15">
        <v>3.1374</v>
      </c>
      <c r="G12" s="7"/>
      <c r="H12" s="15">
        <v>3.81</v>
      </c>
      <c r="I12" s="15">
        <v>4.5568</v>
      </c>
      <c r="J12" s="15">
        <v>5.29</v>
      </c>
      <c r="K12" s="18">
        <v>94.98</v>
      </c>
      <c r="L12" s="15">
        <v>5.8821000000000003</v>
      </c>
      <c r="M12" s="19">
        <v>0.13206067439985278</v>
      </c>
      <c r="N12" s="7">
        <v>2912</v>
      </c>
      <c r="P12" s="3">
        <f t="shared" si="0"/>
        <v>3.2323</v>
      </c>
    </row>
    <row r="13" spans="1:16" ht="15" x14ac:dyDescent="0.25">
      <c r="A13" s="7" t="s">
        <v>16</v>
      </c>
      <c r="B13" s="7"/>
      <c r="C13" s="15">
        <v>1.1771</v>
      </c>
      <c r="D13" s="15">
        <v>2.0949</v>
      </c>
      <c r="E13" s="15">
        <v>2.93E-2</v>
      </c>
      <c r="F13" s="15">
        <v>3.3012999999999999</v>
      </c>
      <c r="G13" s="7"/>
      <c r="H13" s="15">
        <v>4</v>
      </c>
      <c r="I13" s="15">
        <v>4.4747000000000003</v>
      </c>
      <c r="J13" s="15">
        <v>5.22</v>
      </c>
      <c r="K13" s="18">
        <v>95.43</v>
      </c>
      <c r="L13" s="15">
        <v>5.5629</v>
      </c>
      <c r="M13" s="19">
        <v>0.21699584419789131</v>
      </c>
      <c r="N13" s="7">
        <v>2960</v>
      </c>
      <c r="P13" s="3">
        <f t="shared" si="0"/>
        <v>3.2323</v>
      </c>
    </row>
    <row r="14" spans="1:16" ht="15" x14ac:dyDescent="0.25">
      <c r="A14" s="7" t="s">
        <v>77</v>
      </c>
      <c r="B14" s="7"/>
      <c r="C14" s="15">
        <v>1.2873570080322823</v>
      </c>
      <c r="D14" s="15">
        <v>1.9469355664674881</v>
      </c>
      <c r="E14" s="15">
        <v>4.2293722921929885E-2</v>
      </c>
      <c r="F14" s="15">
        <v>3.2765862974217002</v>
      </c>
      <c r="G14" s="7"/>
      <c r="H14" s="15">
        <v>4.2669008435705225</v>
      </c>
      <c r="I14" s="15">
        <v>4.7651171011746412</v>
      </c>
      <c r="J14" s="15">
        <v>6.280619377302755</v>
      </c>
      <c r="K14" s="18">
        <v>93.044297818898826</v>
      </c>
      <c r="L14" s="15">
        <v>6.2933212670613337</v>
      </c>
      <c r="M14" s="19">
        <v>7.279300553309255E-2</v>
      </c>
      <c r="N14" s="7">
        <v>1020</v>
      </c>
      <c r="P14" s="3">
        <f t="shared" si="0"/>
        <v>3.2323</v>
      </c>
    </row>
    <row r="15" spans="1:16" ht="15" x14ac:dyDescent="0.25">
      <c r="A15" s="13" t="s">
        <v>8</v>
      </c>
      <c r="B15" s="7"/>
      <c r="C15" s="15">
        <v>1.1674</v>
      </c>
      <c r="D15" s="15">
        <v>2.0298999999999996</v>
      </c>
      <c r="E15" s="15">
        <v>3.5000000000000003E-2</v>
      </c>
      <c r="F15" s="15">
        <v>3.2323</v>
      </c>
      <c r="G15" s="7"/>
      <c r="H15" s="15">
        <v>4.05</v>
      </c>
      <c r="I15" s="15">
        <v>4.3509000000000002</v>
      </c>
      <c r="J15" s="15">
        <v>5.53</v>
      </c>
      <c r="K15" s="18">
        <v>93.57</v>
      </c>
      <c r="L15" s="15">
        <v>5.8606999999999996</v>
      </c>
      <c r="M15" s="20">
        <v>0.99999999999999989</v>
      </c>
      <c r="N15" s="21">
        <v>14662</v>
      </c>
      <c r="P15" s="3">
        <f t="shared" si="0"/>
        <v>3.2323</v>
      </c>
    </row>
    <row r="16" spans="1:16" ht="15" x14ac:dyDescent="0.25">
      <c r="A16" s="7" t="s">
        <v>35</v>
      </c>
      <c r="B16" s="7"/>
      <c r="C16" s="15">
        <v>1.1580588464670836</v>
      </c>
      <c r="D16" s="15">
        <v>2.0369470520527271</v>
      </c>
      <c r="E16" s="15">
        <v>3.4313763182455596E-2</v>
      </c>
      <c r="F16" s="15">
        <v>3.2293196617022661</v>
      </c>
      <c r="G16" s="7"/>
      <c r="H16" s="15">
        <v>4.0391298272601031</v>
      </c>
      <c r="I16" s="15">
        <v>4.3184000000749387</v>
      </c>
      <c r="J16" s="15">
        <v>5.4720276703730084</v>
      </c>
      <c r="K16" s="18">
        <v>93.643989650711887</v>
      </c>
      <c r="L16" s="15">
        <v>5.8267389151153752</v>
      </c>
      <c r="M16" s="19">
        <v>0.92720699446690735</v>
      </c>
      <c r="N16" s="7">
        <v>13642</v>
      </c>
      <c r="P16" s="3">
        <f t="shared" si="0"/>
        <v>3.2323</v>
      </c>
    </row>
    <row r="17" spans="1:14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30" spans="1:14" x14ac:dyDescent="0.2">
      <c r="A30" s="1" t="s">
        <v>25</v>
      </c>
    </row>
  </sheetData>
  <mergeCells count="2">
    <mergeCell ref="A1:N1"/>
    <mergeCell ref="A2:N2"/>
  </mergeCells>
  <pageMargins left="0.75" right="0.75" top="1" bottom="1" header="0.5" footer="0.5"/>
  <pageSetup scale="87" orientation="landscape" horizontalDpi="300" verticalDpi="300" r:id="rId1"/>
  <headerFooter alignWithMargins="0">
    <oddFooter>&amp;L&amp;"Times New Roman,Regular"&amp;8Generated: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3" width="10.5703125" style="1" customWidth="1"/>
    <col min="4" max="4" width="10.85546875" style="1" customWidth="1"/>
    <col min="5" max="6" width="8.85546875" style="1"/>
    <col min="7" max="7" width="4.140625" style="1" customWidth="1"/>
    <col min="8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x14ac:dyDescent="0.2">
      <c r="A3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13" t="s">
        <v>23</v>
      </c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46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</row>
    <row r="10" spans="1:16" ht="15" x14ac:dyDescent="0.25">
      <c r="A10" s="7" t="s">
        <v>21</v>
      </c>
      <c r="B10" s="7"/>
      <c r="C10" s="15">
        <v>1.1549</v>
      </c>
      <c r="D10" s="15">
        <v>2.0523999999999996</v>
      </c>
      <c r="E10" s="15">
        <v>3.4599999999999999E-2</v>
      </c>
      <c r="F10" s="15">
        <v>3.2418999999999998</v>
      </c>
      <c r="G10" s="7"/>
      <c r="H10" s="15">
        <v>4.04</v>
      </c>
      <c r="I10" s="15">
        <v>4.3270999999999997</v>
      </c>
      <c r="J10" s="15">
        <v>5.54</v>
      </c>
      <c r="K10" s="18">
        <v>94.22</v>
      </c>
      <c r="L10" s="15">
        <v>5.7095000000000002</v>
      </c>
      <c r="M10" s="19">
        <v>0.85446927148926055</v>
      </c>
      <c r="N10" s="7">
        <v>13246</v>
      </c>
      <c r="P10" s="3">
        <f>$F$13</f>
        <v>3.2323</v>
      </c>
    </row>
    <row r="11" spans="1:16" ht="15" x14ac:dyDescent="0.25">
      <c r="A11" s="7" t="s">
        <v>40</v>
      </c>
      <c r="B11" s="7"/>
      <c r="C11" s="15">
        <v>1.2382</v>
      </c>
      <c r="D11" s="15">
        <v>1.925</v>
      </c>
      <c r="E11" s="15">
        <v>2.8299999999999999E-2</v>
      </c>
      <c r="F11" s="15">
        <v>3.1915</v>
      </c>
      <c r="G11" s="7"/>
      <c r="H11" s="15">
        <v>4.1399999999999997</v>
      </c>
      <c r="I11" s="15">
        <v>4.5483000000000002</v>
      </c>
      <c r="J11" s="15">
        <v>5.4</v>
      </c>
      <c r="K11" s="18">
        <v>91.94</v>
      </c>
      <c r="L11" s="15">
        <v>6.4062000000000001</v>
      </c>
      <c r="M11" s="19">
        <v>0.13031115178014549</v>
      </c>
      <c r="N11" s="7">
        <v>1227</v>
      </c>
      <c r="P11" s="3">
        <f>$F$13</f>
        <v>3.2323</v>
      </c>
    </row>
    <row r="12" spans="1:16" ht="15" x14ac:dyDescent="0.25">
      <c r="A12" s="7" t="s">
        <v>22</v>
      </c>
      <c r="B12" s="7"/>
      <c r="C12" s="15">
        <v>1.2565</v>
      </c>
      <c r="D12" s="15">
        <v>1.7442000000000002</v>
      </c>
      <c r="E12" s="15">
        <v>9.9699999999999997E-2</v>
      </c>
      <c r="F12" s="15">
        <v>3.1004</v>
      </c>
      <c r="G12" s="7"/>
      <c r="H12" s="15">
        <v>4.0999999999999996</v>
      </c>
      <c r="I12" s="15">
        <v>4.0002000000000004</v>
      </c>
      <c r="J12" s="15">
        <v>6</v>
      </c>
      <c r="K12" s="18">
        <v>75.86</v>
      </c>
      <c r="L12" s="15">
        <v>9.6809999999999992</v>
      </c>
      <c r="M12" s="19">
        <v>1.5219576730593893E-2</v>
      </c>
      <c r="N12" s="7">
        <v>189</v>
      </c>
      <c r="P12" s="3">
        <f>$F$13</f>
        <v>3.2323</v>
      </c>
    </row>
    <row r="13" spans="1:16" ht="15" x14ac:dyDescent="0.25">
      <c r="A13" s="13" t="s">
        <v>8</v>
      </c>
      <c r="B13" s="7"/>
      <c r="C13" s="15">
        <v>1.1674</v>
      </c>
      <c r="D13" s="15">
        <v>2.0298999999999996</v>
      </c>
      <c r="E13" s="15">
        <v>3.5000000000000003E-2</v>
      </c>
      <c r="F13" s="15">
        <v>3.2323</v>
      </c>
      <c r="G13" s="7"/>
      <c r="H13" s="15">
        <v>4.05</v>
      </c>
      <c r="I13" s="15">
        <v>4.3509000000000002</v>
      </c>
      <c r="J13" s="15">
        <v>5.53</v>
      </c>
      <c r="K13" s="18">
        <v>93.57</v>
      </c>
      <c r="L13" s="15">
        <v>5.8606999999999996</v>
      </c>
      <c r="M13" s="19">
        <v>1</v>
      </c>
      <c r="N13" s="7">
        <v>14662</v>
      </c>
      <c r="P13" s="5"/>
    </row>
    <row r="14" spans="1:16" ht="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6" ht="15" x14ac:dyDescent="0.25">
      <c r="A15" s="32" t="s">
        <v>39</v>
      </c>
      <c r="B15" s="33"/>
      <c r="C15" s="33"/>
      <c r="D15" s="22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6" ht="15" x14ac:dyDescent="0.25">
      <c r="A16" s="23"/>
      <c r="B16" s="7"/>
      <c r="C16" s="34" t="s">
        <v>45</v>
      </c>
      <c r="D16" s="35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" x14ac:dyDescent="0.25">
      <c r="A17" s="23"/>
      <c r="B17" s="7"/>
      <c r="C17" s="7" t="s">
        <v>36</v>
      </c>
      <c r="D17" s="24" t="s">
        <v>37</v>
      </c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23" t="str">
        <f>A10</f>
        <v>Investment-grade</v>
      </c>
      <c r="B18" s="7"/>
      <c r="C18" s="30" t="s">
        <v>38</v>
      </c>
      <c r="D18" s="26">
        <v>0.7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5" x14ac:dyDescent="0.25">
      <c r="A19" s="23" t="str">
        <f>A11</f>
        <v>Crossover</v>
      </c>
      <c r="B19" s="7"/>
      <c r="C19" s="25">
        <v>0.70099999999999996</v>
      </c>
      <c r="D19" s="26">
        <v>0.85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27" t="str">
        <f>A12</f>
        <v>High-yield</v>
      </c>
      <c r="B20" s="9"/>
      <c r="C20" s="28">
        <v>0.85099999999999998</v>
      </c>
      <c r="D20" s="29" t="s">
        <v>38</v>
      </c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31" spans="1:14" x14ac:dyDescent="0.2">
      <c r="A31" s="1" t="s">
        <v>25</v>
      </c>
    </row>
  </sheetData>
  <mergeCells count="4">
    <mergeCell ref="A1:N1"/>
    <mergeCell ref="A15:C15"/>
    <mergeCell ref="C16:D16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8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8" ht="21" x14ac:dyDescent="0.35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8" ht="15.75" x14ac:dyDescent="0.25">
      <c r="A3" s="2"/>
    </row>
    <row r="4" spans="1:18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8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8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8" ht="15.75" thickBot="1" x14ac:dyDescent="0.3">
      <c r="A8" s="13" t="s">
        <v>19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8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  <c r="Q9" s="5"/>
      <c r="R9" s="5"/>
    </row>
    <row r="10" spans="1:18" ht="15" x14ac:dyDescent="0.25">
      <c r="A10" s="7" t="s">
        <v>88</v>
      </c>
      <c r="B10" s="7"/>
      <c r="C10" s="15">
        <v>0.79890000000000005</v>
      </c>
      <c r="D10" s="15">
        <v>2.5764</v>
      </c>
      <c r="E10" s="15">
        <v>4.0599999999999997E-2</v>
      </c>
      <c r="F10" s="15">
        <v>3.4159000000000002</v>
      </c>
      <c r="G10" s="7"/>
      <c r="H10" s="15">
        <v>4.22</v>
      </c>
      <c r="I10" s="15">
        <v>2.7359</v>
      </c>
      <c r="J10" s="15">
        <v>5.25</v>
      </c>
      <c r="K10" s="18">
        <v>88.01</v>
      </c>
      <c r="L10" s="15">
        <v>5.6745000000000001</v>
      </c>
      <c r="M10" s="19">
        <v>0.1006109349782114</v>
      </c>
      <c r="N10" s="7">
        <v>1088</v>
      </c>
      <c r="P10" s="5" t="str">
        <f>RIGHT(A10,4)</f>
        <v>3.0%</v>
      </c>
      <c r="Q10" s="3">
        <f>$F$20</f>
        <v>3.2323</v>
      </c>
      <c r="R10" s="5"/>
    </row>
    <row r="11" spans="1:18" ht="15" x14ac:dyDescent="0.25">
      <c r="A11" s="7" t="s">
        <v>89</v>
      </c>
      <c r="B11" s="7"/>
      <c r="C11" s="15">
        <v>0.95009999999999994</v>
      </c>
      <c r="D11" s="15">
        <v>2.4769999999999999</v>
      </c>
      <c r="E11" s="15">
        <v>4.82E-2</v>
      </c>
      <c r="F11" s="15">
        <v>3.4752999999999998</v>
      </c>
      <c r="G11" s="7"/>
      <c r="H11" s="15">
        <v>4.57</v>
      </c>
      <c r="I11" s="15">
        <v>3.2709999999999999</v>
      </c>
      <c r="J11" s="15">
        <v>6.03</v>
      </c>
      <c r="K11" s="18">
        <v>87.99</v>
      </c>
      <c r="L11" s="15">
        <v>5.8776999999999999</v>
      </c>
      <c r="M11" s="19">
        <v>0.15890272597705188</v>
      </c>
      <c r="N11" s="7">
        <v>2013</v>
      </c>
      <c r="P11" s="5" t="str">
        <f t="shared" ref="P11:P18" si="0">RIGHT(A11,4)</f>
        <v>3.5%</v>
      </c>
      <c r="Q11" s="3">
        <f t="shared" ref="Q11:Q19" si="1">$F$20</f>
        <v>3.2323</v>
      </c>
      <c r="R11" s="5"/>
    </row>
    <row r="12" spans="1:18" ht="15" x14ac:dyDescent="0.25">
      <c r="A12" s="7" t="s">
        <v>79</v>
      </c>
      <c r="B12" s="7"/>
      <c r="C12" s="15">
        <v>1.0302</v>
      </c>
      <c r="D12" s="15">
        <v>1.7690999999999999</v>
      </c>
      <c r="E12" s="15">
        <v>5.5E-2</v>
      </c>
      <c r="F12" s="15">
        <v>2.8542999999999998</v>
      </c>
      <c r="G12" s="7"/>
      <c r="H12" s="15">
        <v>3.35</v>
      </c>
      <c r="I12" s="15">
        <v>3.7786</v>
      </c>
      <c r="J12" s="15">
        <v>4.57</v>
      </c>
      <c r="K12" s="18">
        <v>92.77</v>
      </c>
      <c r="L12" s="15">
        <v>5.88</v>
      </c>
      <c r="M12" s="19">
        <v>0.19248624424403069</v>
      </c>
      <c r="N12" s="7">
        <v>2942</v>
      </c>
      <c r="P12" s="5" t="str">
        <f t="shared" si="0"/>
        <v>4.0%</v>
      </c>
      <c r="Q12" s="3">
        <f t="shared" si="1"/>
        <v>3.2323</v>
      </c>
      <c r="R12" s="5"/>
    </row>
    <row r="13" spans="1:18" ht="15" x14ac:dyDescent="0.25">
      <c r="A13" s="7" t="s">
        <v>48</v>
      </c>
      <c r="B13" s="7"/>
      <c r="C13" s="15">
        <v>1.1532</v>
      </c>
      <c r="D13" s="15">
        <v>1.8272000000000002</v>
      </c>
      <c r="E13" s="15">
        <v>4.4700000000000004E-2</v>
      </c>
      <c r="F13" s="15">
        <v>3.0251000000000001</v>
      </c>
      <c r="G13" s="7"/>
      <c r="H13" s="15">
        <v>3.75</v>
      </c>
      <c r="I13" s="15">
        <v>4.2511999999999999</v>
      </c>
      <c r="J13" s="15">
        <v>5.56</v>
      </c>
      <c r="K13" s="18">
        <v>93.55</v>
      </c>
      <c r="L13" s="15">
        <v>5.8929999999999998</v>
      </c>
      <c r="M13" s="19">
        <v>0.19273645103752249</v>
      </c>
      <c r="N13" s="7">
        <v>2923</v>
      </c>
      <c r="P13" s="5" t="str">
        <f t="shared" si="0"/>
        <v>4.5%</v>
      </c>
      <c r="Q13" s="3">
        <f t="shared" si="1"/>
        <v>3.2323</v>
      </c>
      <c r="R13" s="5"/>
    </row>
    <row r="14" spans="1:18" ht="15" x14ac:dyDescent="0.25">
      <c r="A14" s="7" t="s">
        <v>49</v>
      </c>
      <c r="B14" s="7"/>
      <c r="C14" s="15">
        <v>1.2746</v>
      </c>
      <c r="D14" s="15">
        <v>1.9068000000000001</v>
      </c>
      <c r="E14" s="15">
        <v>3.5999999999999997E-2</v>
      </c>
      <c r="F14" s="15">
        <v>3.2174</v>
      </c>
      <c r="G14" s="7"/>
      <c r="H14" s="15">
        <v>4</v>
      </c>
      <c r="I14" s="15">
        <v>4.7335000000000003</v>
      </c>
      <c r="J14" s="15">
        <v>5.8</v>
      </c>
      <c r="K14" s="18">
        <v>94.41</v>
      </c>
      <c r="L14" s="15">
        <v>5.9954000000000001</v>
      </c>
      <c r="M14" s="19">
        <v>8.8186376333027852E-2</v>
      </c>
      <c r="N14" s="7">
        <v>1491</v>
      </c>
      <c r="P14" s="5" t="str">
        <f t="shared" si="0"/>
        <v>5.0%</v>
      </c>
      <c r="Q14" s="3">
        <f t="shared" si="1"/>
        <v>3.2323</v>
      </c>
      <c r="R14" s="5"/>
    </row>
    <row r="15" spans="1:18" ht="15" x14ac:dyDescent="0.25">
      <c r="A15" s="7" t="s">
        <v>50</v>
      </c>
      <c r="B15" s="7"/>
      <c r="C15" s="15">
        <v>1.3924000000000001</v>
      </c>
      <c r="D15" s="15">
        <v>2.1721000000000004</v>
      </c>
      <c r="E15" s="15">
        <v>1.15E-2</v>
      </c>
      <c r="F15" s="15">
        <v>3.5760000000000001</v>
      </c>
      <c r="G15" s="7"/>
      <c r="H15" s="15">
        <v>4.7699999999999996</v>
      </c>
      <c r="I15" s="15">
        <v>5.2736999999999998</v>
      </c>
      <c r="J15" s="15">
        <v>6.67</v>
      </c>
      <c r="K15" s="18">
        <v>96.92</v>
      </c>
      <c r="L15" s="15">
        <v>5.8808999999999996</v>
      </c>
      <c r="M15" s="19">
        <v>5.9387993699865214E-2</v>
      </c>
      <c r="N15" s="7">
        <v>833</v>
      </c>
      <c r="P15" s="5" t="str">
        <f t="shared" si="0"/>
        <v>5.5%</v>
      </c>
      <c r="Q15" s="3">
        <f t="shared" si="1"/>
        <v>3.2323</v>
      </c>
      <c r="R15" s="5"/>
    </row>
    <row r="16" spans="1:18" ht="15" x14ac:dyDescent="0.25">
      <c r="A16" s="7" t="s">
        <v>51</v>
      </c>
      <c r="B16" s="7"/>
      <c r="C16" s="15">
        <v>1.4829000000000001</v>
      </c>
      <c r="D16" s="15">
        <v>2.1667999999999998</v>
      </c>
      <c r="E16" s="15">
        <v>2.3999999999999998E-3</v>
      </c>
      <c r="F16" s="15">
        <v>3.6520999999999999</v>
      </c>
      <c r="G16" s="7"/>
      <c r="H16" s="15">
        <v>4.79</v>
      </c>
      <c r="I16" s="15">
        <v>5.7723000000000004</v>
      </c>
      <c r="J16" s="15">
        <v>6.39</v>
      </c>
      <c r="K16" s="18">
        <v>99.82</v>
      </c>
      <c r="L16" s="15">
        <v>5.7637</v>
      </c>
      <c r="M16" s="19">
        <v>0.10056014686755603</v>
      </c>
      <c r="N16" s="7">
        <v>1253</v>
      </c>
      <c r="P16" s="5" t="str">
        <f t="shared" si="0"/>
        <v>6.0%</v>
      </c>
      <c r="Q16" s="3">
        <f t="shared" si="1"/>
        <v>3.2323</v>
      </c>
      <c r="R16" s="5"/>
    </row>
    <row r="17" spans="1:18" ht="15" x14ac:dyDescent="0.25">
      <c r="A17" s="7" t="s">
        <v>52</v>
      </c>
      <c r="B17" s="7"/>
      <c r="C17" s="15">
        <v>1.5705</v>
      </c>
      <c r="D17" s="15">
        <v>1.7363000000000002</v>
      </c>
      <c r="E17" s="15">
        <v>-1.6000000000000001E-3</v>
      </c>
      <c r="F17" s="15">
        <v>3.3052000000000001</v>
      </c>
      <c r="G17" s="7"/>
      <c r="H17" s="15">
        <v>4.0599999999999996</v>
      </c>
      <c r="I17" s="15">
        <v>6.2506000000000004</v>
      </c>
      <c r="J17" s="15">
        <v>5.27</v>
      </c>
      <c r="K17" s="18">
        <v>101.66</v>
      </c>
      <c r="L17" s="15">
        <v>5.7976999999999999</v>
      </c>
      <c r="M17" s="19">
        <v>6.9368259161476681E-2</v>
      </c>
      <c r="N17" s="7">
        <v>1004</v>
      </c>
      <c r="P17" s="5" t="str">
        <f t="shared" si="0"/>
        <v>6.5%</v>
      </c>
      <c r="Q17" s="3">
        <f t="shared" si="1"/>
        <v>3.2323</v>
      </c>
      <c r="R17" s="5"/>
    </row>
    <row r="18" spans="1:18" ht="15" x14ac:dyDescent="0.25">
      <c r="A18" s="7" t="s">
        <v>53</v>
      </c>
      <c r="B18" s="7"/>
      <c r="C18" s="15">
        <v>1.6685000000000001</v>
      </c>
      <c r="D18" s="15">
        <v>1.6196999999999997</v>
      </c>
      <c r="E18" s="15">
        <v>-5.0000000000000001E-3</v>
      </c>
      <c r="F18" s="15">
        <v>3.2831999999999999</v>
      </c>
      <c r="G18" s="7"/>
      <c r="H18" s="15">
        <v>3.96</v>
      </c>
      <c r="I18" s="15">
        <v>6.718</v>
      </c>
      <c r="J18" s="15">
        <v>5.07</v>
      </c>
      <c r="K18" s="18">
        <v>102.81</v>
      </c>
      <c r="L18" s="15">
        <v>5.9466000000000001</v>
      </c>
      <c r="M18" s="19">
        <v>2.5693949147280234E-2</v>
      </c>
      <c r="N18" s="7">
        <v>431</v>
      </c>
      <c r="P18" s="5" t="str">
        <f t="shared" si="0"/>
        <v>7.0%</v>
      </c>
      <c r="Q18" s="3">
        <f t="shared" si="1"/>
        <v>3.2323</v>
      </c>
      <c r="R18" s="5"/>
    </row>
    <row r="19" spans="1:18" ht="15" x14ac:dyDescent="0.25">
      <c r="A19" s="7" t="s">
        <v>90</v>
      </c>
      <c r="B19" s="7"/>
      <c r="C19" s="15">
        <v>1.8586</v>
      </c>
      <c r="D19" s="15">
        <v>0.79090000000000005</v>
      </c>
      <c r="E19" s="15">
        <v>-2.3599999999999999E-2</v>
      </c>
      <c r="F19" s="15">
        <v>2.6259000000000001</v>
      </c>
      <c r="G19" s="7"/>
      <c r="H19" s="15">
        <v>2.81</v>
      </c>
      <c r="I19" s="15">
        <v>7.6162999999999998</v>
      </c>
      <c r="J19" s="15">
        <v>3.74</v>
      </c>
      <c r="K19" s="18">
        <v>103.65</v>
      </c>
      <c r="L19" s="15">
        <v>6.2689000000000004</v>
      </c>
      <c r="M19" s="19">
        <v>1.2066918553977481E-2</v>
      </c>
      <c r="N19" s="7">
        <v>684</v>
      </c>
      <c r="P19" s="5" t="str">
        <f>"&gt;"&amp;P18</f>
        <v>&gt;7.0%</v>
      </c>
      <c r="Q19" s="3">
        <f t="shared" si="1"/>
        <v>3.2323</v>
      </c>
      <c r="R19" s="5"/>
    </row>
    <row r="20" spans="1:18" ht="15" x14ac:dyDescent="0.25">
      <c r="A20" s="13" t="s">
        <v>8</v>
      </c>
      <c r="B20" s="7"/>
      <c r="C20" s="15">
        <v>1.1674</v>
      </c>
      <c r="D20" s="15">
        <v>2.0298999999999996</v>
      </c>
      <c r="E20" s="15">
        <v>3.5000000000000003E-2</v>
      </c>
      <c r="F20" s="15">
        <v>3.2323</v>
      </c>
      <c r="G20" s="7"/>
      <c r="H20" s="15">
        <v>4.05</v>
      </c>
      <c r="I20" s="15">
        <v>4.3509000000000002</v>
      </c>
      <c r="J20" s="15">
        <v>5.53</v>
      </c>
      <c r="K20" s="18">
        <v>93.57</v>
      </c>
      <c r="L20" s="15">
        <v>5.8606999999999996</v>
      </c>
      <c r="M20" s="19">
        <v>1</v>
      </c>
      <c r="N20" s="7">
        <v>14662</v>
      </c>
      <c r="P20" s="5"/>
      <c r="Q20" s="5"/>
      <c r="R20" s="5"/>
    </row>
    <row r="24" spans="1:18" x14ac:dyDescent="0.2">
      <c r="A24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24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54</v>
      </c>
      <c r="B10" s="7"/>
      <c r="C10" s="15">
        <v>1.0106999999999999</v>
      </c>
      <c r="D10" s="15">
        <v>0.69609999999999994</v>
      </c>
      <c r="E10" s="15">
        <v>2.98E-2</v>
      </c>
      <c r="F10" s="15">
        <v>1.7365999999999999</v>
      </c>
      <c r="G10" s="7"/>
      <c r="H10" s="15">
        <v>1.03</v>
      </c>
      <c r="I10" s="15">
        <v>3.9845999999999999</v>
      </c>
      <c r="J10" s="15">
        <v>1.08</v>
      </c>
      <c r="K10" s="18">
        <v>98.07</v>
      </c>
      <c r="L10" s="15">
        <v>5.8857999999999997</v>
      </c>
      <c r="M10" s="19">
        <v>0.1897222249717945</v>
      </c>
      <c r="N10" s="7">
        <v>3185</v>
      </c>
      <c r="P10" s="5">
        <v>2</v>
      </c>
      <c r="Q10" s="3">
        <f>$F$21</f>
        <v>3.2323</v>
      </c>
    </row>
    <row r="11" spans="1:17" ht="15" x14ac:dyDescent="0.25">
      <c r="A11" s="7" t="s">
        <v>55</v>
      </c>
      <c r="B11" s="7"/>
      <c r="C11" s="15">
        <v>1.1802999999999999</v>
      </c>
      <c r="D11" s="15">
        <v>1.5268000000000002</v>
      </c>
      <c r="E11" s="15">
        <v>1.4499999999999999E-2</v>
      </c>
      <c r="F11" s="15">
        <v>2.7216</v>
      </c>
      <c r="G11" s="7"/>
      <c r="H11" s="15">
        <v>2.82</v>
      </c>
      <c r="I11" s="15">
        <v>4.5561999999999996</v>
      </c>
      <c r="J11" s="15">
        <v>3.12</v>
      </c>
      <c r="K11" s="18">
        <v>96.71</v>
      </c>
      <c r="L11" s="15">
        <v>5.73</v>
      </c>
      <c r="M11" s="19">
        <v>0.24938418420188227</v>
      </c>
      <c r="N11" s="7">
        <v>3080</v>
      </c>
      <c r="P11" s="5">
        <v>4</v>
      </c>
      <c r="Q11" s="3">
        <f t="shared" ref="Q11:Q20" si="0">$F$21</f>
        <v>3.2323</v>
      </c>
    </row>
    <row r="12" spans="1:17" ht="15" x14ac:dyDescent="0.25">
      <c r="A12" s="7" t="s">
        <v>56</v>
      </c>
      <c r="B12" s="7"/>
      <c r="C12" s="15">
        <v>1.1971000000000001</v>
      </c>
      <c r="D12" s="15">
        <v>2.2569000000000004</v>
      </c>
      <c r="E12" s="15">
        <v>2.3099999999999999E-2</v>
      </c>
      <c r="F12" s="15">
        <v>3.4771000000000001</v>
      </c>
      <c r="G12" s="7"/>
      <c r="H12" s="15">
        <v>4.1900000000000004</v>
      </c>
      <c r="I12" s="15">
        <v>4.4527000000000001</v>
      </c>
      <c r="J12" s="15">
        <v>4.8899999999999997</v>
      </c>
      <c r="K12" s="18">
        <v>94.08</v>
      </c>
      <c r="L12" s="15">
        <v>5.7850999999999999</v>
      </c>
      <c r="M12" s="19">
        <v>0.20820301830559232</v>
      </c>
      <c r="N12" s="7">
        <v>2672</v>
      </c>
      <c r="P12" s="5">
        <v>6</v>
      </c>
      <c r="Q12" s="3">
        <f t="shared" si="0"/>
        <v>3.2323</v>
      </c>
    </row>
    <row r="13" spans="1:17" ht="15" x14ac:dyDescent="0.25">
      <c r="A13" s="7" t="s">
        <v>57</v>
      </c>
      <c r="B13" s="7"/>
      <c r="C13" s="15">
        <v>1.1499999999999999</v>
      </c>
      <c r="D13" s="15">
        <v>2.8759000000000001</v>
      </c>
      <c r="E13" s="15">
        <v>3.1199999999999999E-2</v>
      </c>
      <c r="F13" s="15">
        <v>4.0571000000000002</v>
      </c>
      <c r="G13" s="7"/>
      <c r="H13" s="15">
        <v>5.56</v>
      </c>
      <c r="I13" s="15">
        <v>4.1224999999999996</v>
      </c>
      <c r="J13" s="15">
        <v>6.87</v>
      </c>
      <c r="K13" s="18">
        <v>90.12</v>
      </c>
      <c r="L13" s="15">
        <v>5.9143999999999997</v>
      </c>
      <c r="M13" s="19">
        <v>0.15704925568628936</v>
      </c>
      <c r="N13" s="7">
        <v>2023</v>
      </c>
      <c r="P13" s="5">
        <v>8</v>
      </c>
      <c r="Q13" s="3">
        <f t="shared" si="0"/>
        <v>3.2323</v>
      </c>
    </row>
    <row r="14" spans="1:17" ht="15" x14ac:dyDescent="0.25">
      <c r="A14" s="7" t="s">
        <v>58</v>
      </c>
      <c r="B14" s="7"/>
      <c r="C14" s="15">
        <v>1.3459000000000001</v>
      </c>
      <c r="D14" s="15">
        <v>2.9217</v>
      </c>
      <c r="E14" s="15">
        <v>3.8000000000000006E-2</v>
      </c>
      <c r="F14" s="15">
        <v>4.3056000000000001</v>
      </c>
      <c r="G14" s="7"/>
      <c r="H14" s="15">
        <v>6.48</v>
      </c>
      <c r="I14" s="15">
        <v>4.9583000000000004</v>
      </c>
      <c r="J14" s="15">
        <v>8.98</v>
      </c>
      <c r="K14" s="18">
        <v>93.46</v>
      </c>
      <c r="L14" s="15">
        <v>5.9387999999999996</v>
      </c>
      <c r="M14" s="19">
        <v>8.7030998429598536E-2</v>
      </c>
      <c r="N14" s="7">
        <v>1323</v>
      </c>
      <c r="P14" s="5">
        <v>10</v>
      </c>
      <c r="Q14" s="3">
        <f t="shared" si="0"/>
        <v>3.2323</v>
      </c>
    </row>
    <row r="15" spans="1:17" ht="15" x14ac:dyDescent="0.25">
      <c r="A15" s="7" t="s">
        <v>59</v>
      </c>
      <c r="B15" s="7"/>
      <c r="C15" s="15">
        <v>1.1601999999999999</v>
      </c>
      <c r="D15" s="15">
        <v>3.2399999999999998</v>
      </c>
      <c r="E15" s="15">
        <v>0.10339999999999999</v>
      </c>
      <c r="F15" s="15">
        <v>4.5035999999999996</v>
      </c>
      <c r="G15" s="7"/>
      <c r="H15" s="15">
        <v>7.11</v>
      </c>
      <c r="I15" s="15">
        <v>3.9211999999999998</v>
      </c>
      <c r="J15" s="15">
        <v>11.17</v>
      </c>
      <c r="K15" s="18">
        <v>85.42</v>
      </c>
      <c r="L15" s="15">
        <v>5.9790999999999999</v>
      </c>
      <c r="M15" s="19">
        <v>3.7864890670791351E-2</v>
      </c>
      <c r="N15" s="7">
        <v>804</v>
      </c>
      <c r="P15" s="5">
        <v>12</v>
      </c>
      <c r="Q15" s="3">
        <f t="shared" si="0"/>
        <v>3.2323</v>
      </c>
    </row>
    <row r="16" spans="1:17" ht="15" x14ac:dyDescent="0.25">
      <c r="A16" s="7" t="s">
        <v>60</v>
      </c>
      <c r="B16" s="7"/>
      <c r="C16" s="15">
        <v>1.3078000000000001</v>
      </c>
      <c r="D16" s="15">
        <v>3.1092999999999993</v>
      </c>
      <c r="E16" s="15">
        <v>9.4099999999999989E-2</v>
      </c>
      <c r="F16" s="15">
        <v>4.5111999999999997</v>
      </c>
      <c r="G16" s="7"/>
      <c r="H16" s="15">
        <v>7.18</v>
      </c>
      <c r="I16" s="15">
        <v>4.6140999999999996</v>
      </c>
      <c r="J16" s="15">
        <v>12.92</v>
      </c>
      <c r="K16" s="18">
        <v>89.58</v>
      </c>
      <c r="L16" s="15">
        <v>6.0789</v>
      </c>
      <c r="M16" s="19">
        <v>1.971563298379448E-2</v>
      </c>
      <c r="N16" s="7">
        <v>488</v>
      </c>
      <c r="P16" s="5">
        <v>14</v>
      </c>
      <c r="Q16" s="3">
        <f t="shared" si="0"/>
        <v>3.2323</v>
      </c>
    </row>
    <row r="17" spans="1:17" ht="15" x14ac:dyDescent="0.25">
      <c r="A17" s="7" t="s">
        <v>61</v>
      </c>
      <c r="B17" s="7"/>
      <c r="C17" s="15">
        <v>1.1998</v>
      </c>
      <c r="D17" s="15">
        <v>3.1974</v>
      </c>
      <c r="E17" s="15">
        <v>0.15589999999999998</v>
      </c>
      <c r="F17" s="15">
        <v>4.5530999999999997</v>
      </c>
      <c r="G17" s="7"/>
      <c r="H17" s="15">
        <v>7.58</v>
      </c>
      <c r="I17" s="15">
        <v>3.9535999999999998</v>
      </c>
      <c r="J17" s="15">
        <v>14.95</v>
      </c>
      <c r="K17" s="18">
        <v>83.6</v>
      </c>
      <c r="L17" s="15">
        <v>6.1475999999999997</v>
      </c>
      <c r="M17" s="19">
        <v>1.4690309232006373E-2</v>
      </c>
      <c r="N17" s="7">
        <v>378</v>
      </c>
      <c r="P17" s="5">
        <v>16</v>
      </c>
      <c r="Q17" s="3">
        <f t="shared" si="0"/>
        <v>3.2323</v>
      </c>
    </row>
    <row r="18" spans="1:17" ht="15" x14ac:dyDescent="0.25">
      <c r="A18" s="7" t="s">
        <v>62</v>
      </c>
      <c r="B18" s="7"/>
      <c r="C18" s="15">
        <v>1.2439</v>
      </c>
      <c r="D18" s="15">
        <v>3.2688999999999999</v>
      </c>
      <c r="E18" s="15">
        <v>0.14649999999999999</v>
      </c>
      <c r="F18" s="15">
        <v>4.6593</v>
      </c>
      <c r="G18" s="7"/>
      <c r="H18" s="15">
        <v>7.95</v>
      </c>
      <c r="I18" s="15">
        <v>4.0940000000000003</v>
      </c>
      <c r="J18" s="15">
        <v>16.79</v>
      </c>
      <c r="K18" s="18">
        <v>83.15</v>
      </c>
      <c r="L18" s="15">
        <v>6.1798000000000002</v>
      </c>
      <c r="M18" s="19">
        <v>1.1307668527185458E-2</v>
      </c>
      <c r="N18" s="7">
        <v>275</v>
      </c>
      <c r="P18" s="5">
        <v>18</v>
      </c>
      <c r="Q18" s="3">
        <f t="shared" si="0"/>
        <v>3.2323</v>
      </c>
    </row>
    <row r="19" spans="1:17" ht="15" x14ac:dyDescent="0.25">
      <c r="A19" s="7" t="s">
        <v>63</v>
      </c>
      <c r="B19" s="7"/>
      <c r="C19" s="15">
        <v>1.3456999999999999</v>
      </c>
      <c r="D19" s="15">
        <v>3.1983999999999999</v>
      </c>
      <c r="E19" s="15">
        <v>9.7000000000000003E-2</v>
      </c>
      <c r="F19" s="15">
        <v>4.6410999999999998</v>
      </c>
      <c r="G19" s="7"/>
      <c r="H19" s="15">
        <v>8.32</v>
      </c>
      <c r="I19" s="15">
        <v>4.6272000000000002</v>
      </c>
      <c r="J19" s="15">
        <v>18.95</v>
      </c>
      <c r="K19" s="18">
        <v>87.76</v>
      </c>
      <c r="L19" s="15">
        <v>6.0593000000000004</v>
      </c>
      <c r="M19" s="19">
        <v>6.6868148903780084E-3</v>
      </c>
      <c r="N19" s="7">
        <v>143</v>
      </c>
      <c r="P19" s="5">
        <v>20</v>
      </c>
      <c r="Q19" s="3">
        <f t="shared" si="0"/>
        <v>3.2323</v>
      </c>
    </row>
    <row r="20" spans="1:17" ht="15" x14ac:dyDescent="0.25">
      <c r="A20" s="7" t="s">
        <v>64</v>
      </c>
      <c r="B20" s="7"/>
      <c r="C20" s="15">
        <v>1.3766</v>
      </c>
      <c r="D20" s="15">
        <v>3.3152000000000004</v>
      </c>
      <c r="E20" s="15">
        <v>0.1237</v>
      </c>
      <c r="F20" s="15">
        <v>4.8155000000000001</v>
      </c>
      <c r="G20" s="7"/>
      <c r="H20" s="15">
        <v>9.67</v>
      </c>
      <c r="I20" s="15">
        <v>4.2487000000000004</v>
      </c>
      <c r="J20" s="15">
        <v>24.59</v>
      </c>
      <c r="K20" s="18">
        <v>77.849999999999994</v>
      </c>
      <c r="L20" s="15">
        <v>6.4291</v>
      </c>
      <c r="M20" s="19">
        <v>1.8345002100687232E-2</v>
      </c>
      <c r="N20" s="7">
        <v>291</v>
      </c>
      <c r="P20" s="5" t="str">
        <f>"&gt;20"</f>
        <v>&gt;20</v>
      </c>
      <c r="Q20" s="3">
        <f t="shared" si="0"/>
        <v>3.2323</v>
      </c>
    </row>
    <row r="21" spans="1:17" ht="15" x14ac:dyDescent="0.25">
      <c r="A21" s="13" t="s">
        <v>8</v>
      </c>
      <c r="B21" s="7"/>
      <c r="C21" s="15">
        <v>1.1674</v>
      </c>
      <c r="D21" s="15">
        <v>2.0298999999999996</v>
      </c>
      <c r="E21" s="15">
        <v>3.5000000000000003E-2</v>
      </c>
      <c r="F21" s="15">
        <v>3.2323</v>
      </c>
      <c r="G21" s="7"/>
      <c r="H21" s="15">
        <v>4.05</v>
      </c>
      <c r="I21" s="15">
        <v>4.3509000000000002</v>
      </c>
      <c r="J21" s="15">
        <v>5.53</v>
      </c>
      <c r="K21" s="18">
        <v>93.57</v>
      </c>
      <c r="L21" s="15">
        <v>5.8606999999999996</v>
      </c>
      <c r="M21" s="19">
        <v>1</v>
      </c>
      <c r="N21" s="7">
        <v>14662</v>
      </c>
    </row>
    <row r="31" spans="1:17" x14ac:dyDescent="0.2">
      <c r="A31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"/>
  <sheetViews>
    <sheetView zoomScale="85" workbookViewId="0">
      <selection sqref="A1:N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18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65</v>
      </c>
      <c r="B10" s="7"/>
      <c r="C10" s="15">
        <v>1.0222</v>
      </c>
      <c r="D10" s="15">
        <v>0.41780000000000012</v>
      </c>
      <c r="E10" s="15">
        <v>5.3100000000000001E-2</v>
      </c>
      <c r="F10" s="15">
        <v>1.4931000000000001</v>
      </c>
      <c r="G10" s="7"/>
      <c r="H10" s="15">
        <v>0.5</v>
      </c>
      <c r="I10" s="15">
        <v>4.0937000000000001</v>
      </c>
      <c r="J10" s="15">
        <v>0.52</v>
      </c>
      <c r="K10" s="18">
        <v>99.02</v>
      </c>
      <c r="L10" s="15">
        <v>6.0244</v>
      </c>
      <c r="M10" s="19">
        <v>7.8623206468718981E-2</v>
      </c>
      <c r="N10" s="7">
        <v>1864</v>
      </c>
      <c r="P10" s="5">
        <v>1</v>
      </c>
      <c r="Q10" s="3">
        <f>$F$21</f>
        <v>3.2323</v>
      </c>
    </row>
    <row r="11" spans="1:17" ht="15" x14ac:dyDescent="0.25">
      <c r="A11" s="7" t="s">
        <v>66</v>
      </c>
      <c r="B11" s="7"/>
      <c r="C11" s="15">
        <v>1.0186999999999999</v>
      </c>
      <c r="D11" s="15">
        <v>0.90320000000000011</v>
      </c>
      <c r="E11" s="15">
        <v>1.35E-2</v>
      </c>
      <c r="F11" s="15">
        <v>1.9354</v>
      </c>
      <c r="G11" s="7"/>
      <c r="H11" s="15">
        <v>1.42</v>
      </c>
      <c r="I11" s="15">
        <v>3.9681999999999999</v>
      </c>
      <c r="J11" s="15">
        <v>1.54</v>
      </c>
      <c r="K11" s="18">
        <v>97.48</v>
      </c>
      <c r="L11" s="15">
        <v>5.7901999999999996</v>
      </c>
      <c r="M11" s="19">
        <v>0.11583316416416738</v>
      </c>
      <c r="N11" s="7">
        <v>1816</v>
      </c>
      <c r="P11" s="5">
        <v>2</v>
      </c>
      <c r="Q11" s="3">
        <f t="shared" ref="Q11:Q20" si="0">$F$21</f>
        <v>3.2323</v>
      </c>
    </row>
    <row r="12" spans="1:17" ht="15" x14ac:dyDescent="0.25">
      <c r="A12" s="7" t="s">
        <v>67</v>
      </c>
      <c r="B12" s="7"/>
      <c r="C12" s="15">
        <v>1.1581999999999999</v>
      </c>
      <c r="D12" s="15">
        <v>1.3818000000000001</v>
      </c>
      <c r="E12" s="15">
        <v>1.9600000000000003E-2</v>
      </c>
      <c r="F12" s="15">
        <v>2.5596000000000001</v>
      </c>
      <c r="G12" s="7"/>
      <c r="H12" s="15">
        <v>2.4700000000000002</v>
      </c>
      <c r="I12" s="15">
        <v>4.4736000000000002</v>
      </c>
      <c r="J12" s="15">
        <v>2.78</v>
      </c>
      <c r="K12" s="18">
        <v>96.59</v>
      </c>
      <c r="L12" s="15">
        <v>5.7885</v>
      </c>
      <c r="M12" s="19">
        <v>0.13317315765605434</v>
      </c>
      <c r="N12" s="7">
        <v>1967</v>
      </c>
      <c r="P12" s="5">
        <v>3</v>
      </c>
      <c r="Q12" s="3">
        <f t="shared" si="0"/>
        <v>3.2323</v>
      </c>
    </row>
    <row r="13" spans="1:17" ht="15" x14ac:dyDescent="0.25">
      <c r="A13" s="7" t="s">
        <v>68</v>
      </c>
      <c r="B13" s="7"/>
      <c r="C13" s="15">
        <v>1.2287999999999999</v>
      </c>
      <c r="D13" s="15">
        <v>1.7754000000000001</v>
      </c>
      <c r="E13" s="15">
        <v>2.0199999999999999E-2</v>
      </c>
      <c r="F13" s="15">
        <v>3.0244</v>
      </c>
      <c r="G13" s="7"/>
      <c r="H13" s="15">
        <v>3.43</v>
      </c>
      <c r="I13" s="15">
        <v>4.7420999999999998</v>
      </c>
      <c r="J13" s="15">
        <v>4.0199999999999996</v>
      </c>
      <c r="K13" s="18">
        <v>96.46</v>
      </c>
      <c r="L13" s="15">
        <v>5.7435999999999998</v>
      </c>
      <c r="M13" s="19">
        <v>0.19134261907515934</v>
      </c>
      <c r="N13" s="7">
        <v>2260</v>
      </c>
      <c r="P13" s="5">
        <v>4</v>
      </c>
      <c r="Q13" s="3">
        <f t="shared" si="0"/>
        <v>3.2323</v>
      </c>
    </row>
    <row r="14" spans="1:17" ht="15" x14ac:dyDescent="0.25">
      <c r="A14" s="7" t="s">
        <v>69</v>
      </c>
      <c r="B14" s="7"/>
      <c r="C14" s="15">
        <v>1.1786000000000001</v>
      </c>
      <c r="D14" s="15">
        <v>2.3622999999999998</v>
      </c>
      <c r="E14" s="15">
        <v>3.7199999999999997E-2</v>
      </c>
      <c r="F14" s="15">
        <v>3.5781000000000001</v>
      </c>
      <c r="G14" s="7"/>
      <c r="H14" s="15">
        <v>4.3899999999999997</v>
      </c>
      <c r="I14" s="15">
        <v>4.3177000000000003</v>
      </c>
      <c r="J14" s="15">
        <v>5.48</v>
      </c>
      <c r="K14" s="18">
        <v>93.42</v>
      </c>
      <c r="L14" s="15">
        <v>5.7826000000000004</v>
      </c>
      <c r="M14" s="19">
        <v>0.13609904872031256</v>
      </c>
      <c r="N14" s="7">
        <v>1944</v>
      </c>
      <c r="P14" s="5">
        <v>5</v>
      </c>
      <c r="Q14" s="3">
        <f t="shared" si="0"/>
        <v>3.2323</v>
      </c>
    </row>
    <row r="15" spans="1:17" ht="15" x14ac:dyDescent="0.25">
      <c r="A15" s="7" t="s">
        <v>70</v>
      </c>
      <c r="B15" s="7"/>
      <c r="C15" s="15">
        <v>1.1412</v>
      </c>
      <c r="D15" s="15">
        <v>2.8369999999999997</v>
      </c>
      <c r="E15" s="15">
        <v>4.1399999999999999E-2</v>
      </c>
      <c r="F15" s="15">
        <v>4.0195999999999996</v>
      </c>
      <c r="G15" s="7"/>
      <c r="H15" s="15">
        <v>5.46</v>
      </c>
      <c r="I15" s="15">
        <v>4.0551000000000004</v>
      </c>
      <c r="J15" s="15">
        <v>7.15</v>
      </c>
      <c r="K15" s="18">
        <v>89.74</v>
      </c>
      <c r="L15" s="15">
        <v>5.9321999999999999</v>
      </c>
      <c r="M15" s="19">
        <v>0.1342351827390437</v>
      </c>
      <c r="N15" s="7">
        <v>1851</v>
      </c>
      <c r="P15" s="5">
        <v>6</v>
      </c>
      <c r="Q15" s="3">
        <f t="shared" si="0"/>
        <v>3.2323</v>
      </c>
    </row>
    <row r="16" spans="1:17" ht="15" x14ac:dyDescent="0.25">
      <c r="A16" s="7" t="s">
        <v>71</v>
      </c>
      <c r="B16" s="7"/>
      <c r="C16" s="15">
        <v>1.2595000000000001</v>
      </c>
      <c r="D16" s="15">
        <v>3.0303000000000004</v>
      </c>
      <c r="E16" s="15">
        <v>4.5399999999999996E-2</v>
      </c>
      <c r="F16" s="15">
        <v>4.3352000000000004</v>
      </c>
      <c r="G16" s="7"/>
      <c r="H16" s="15">
        <v>6.37</v>
      </c>
      <c r="I16" s="15">
        <v>4.5518000000000001</v>
      </c>
      <c r="J16" s="15">
        <v>9.01</v>
      </c>
      <c r="K16" s="18">
        <v>90.98</v>
      </c>
      <c r="L16" s="15">
        <v>5.9470000000000001</v>
      </c>
      <c r="M16" s="19">
        <v>0.10932367411699423</v>
      </c>
      <c r="N16" s="7">
        <v>1416</v>
      </c>
      <c r="P16" s="5">
        <v>7</v>
      </c>
      <c r="Q16" s="3">
        <f t="shared" si="0"/>
        <v>3.2323</v>
      </c>
    </row>
    <row r="17" spans="1:17" ht="15" x14ac:dyDescent="0.25">
      <c r="A17" s="7" t="s">
        <v>72</v>
      </c>
      <c r="B17" s="7"/>
      <c r="C17" s="15">
        <v>1.2854000000000001</v>
      </c>
      <c r="D17" s="15">
        <v>3.2579999999999996</v>
      </c>
      <c r="E17" s="15">
        <v>6.6799999999999998E-2</v>
      </c>
      <c r="F17" s="15">
        <v>4.6101999999999999</v>
      </c>
      <c r="G17" s="7"/>
      <c r="H17" s="15">
        <v>7.39</v>
      </c>
      <c r="I17" s="15">
        <v>4.4984000000000002</v>
      </c>
      <c r="J17" s="15">
        <v>11.89</v>
      </c>
      <c r="K17" s="18">
        <v>88.55</v>
      </c>
      <c r="L17" s="15">
        <v>6.0244</v>
      </c>
      <c r="M17" s="19">
        <v>5.5330491085668815E-2</v>
      </c>
      <c r="N17" s="7">
        <v>772</v>
      </c>
      <c r="P17" s="5">
        <v>8</v>
      </c>
      <c r="Q17" s="3">
        <f t="shared" si="0"/>
        <v>3.2323</v>
      </c>
    </row>
    <row r="18" spans="1:17" ht="15" x14ac:dyDescent="0.25">
      <c r="A18" s="7" t="s">
        <v>73</v>
      </c>
      <c r="B18" s="7"/>
      <c r="C18" s="15">
        <v>1.2476</v>
      </c>
      <c r="D18" s="15">
        <v>3.5480999999999998</v>
      </c>
      <c r="E18" s="15">
        <v>8.3500000000000005E-2</v>
      </c>
      <c r="F18" s="15">
        <v>4.8792</v>
      </c>
      <c r="G18" s="7"/>
      <c r="H18" s="15">
        <v>8.42</v>
      </c>
      <c r="I18" s="15">
        <v>4.1239999999999997</v>
      </c>
      <c r="J18" s="15">
        <v>16</v>
      </c>
      <c r="K18" s="18">
        <v>83.95</v>
      </c>
      <c r="L18" s="15">
        <v>6.0732999999999997</v>
      </c>
      <c r="M18" s="19">
        <v>2.5290241495843156E-2</v>
      </c>
      <c r="N18" s="7">
        <v>466</v>
      </c>
      <c r="P18" s="5">
        <v>9</v>
      </c>
      <c r="Q18" s="3">
        <f t="shared" si="0"/>
        <v>3.2323</v>
      </c>
    </row>
    <row r="19" spans="1:17" ht="15" x14ac:dyDescent="0.25">
      <c r="A19" s="7" t="s">
        <v>74</v>
      </c>
      <c r="B19" s="7"/>
      <c r="C19" s="15">
        <v>1.2358</v>
      </c>
      <c r="D19" s="15">
        <v>3.8904999999999994</v>
      </c>
      <c r="E19" s="15">
        <v>6.5199999999999994E-2</v>
      </c>
      <c r="F19" s="15">
        <v>5.1914999999999996</v>
      </c>
      <c r="G19" s="7"/>
      <c r="H19" s="15">
        <v>9.34</v>
      </c>
      <c r="I19" s="15">
        <v>3.9443999999999999</v>
      </c>
      <c r="J19" s="15">
        <v>17.3</v>
      </c>
      <c r="K19" s="18">
        <v>81.28</v>
      </c>
      <c r="L19" s="15">
        <v>6.02</v>
      </c>
      <c r="M19" s="19">
        <v>1.2771472410233882E-2</v>
      </c>
      <c r="N19" s="7">
        <v>214</v>
      </c>
      <c r="P19" s="5">
        <v>10</v>
      </c>
      <c r="Q19" s="3">
        <f t="shared" si="0"/>
        <v>3.2323</v>
      </c>
    </row>
    <row r="20" spans="1:17" ht="15" x14ac:dyDescent="0.25">
      <c r="A20" s="7" t="s">
        <v>75</v>
      </c>
      <c r="B20" s="7"/>
      <c r="C20" s="15">
        <v>1.3929</v>
      </c>
      <c r="D20" s="15">
        <v>4.0243000000000002</v>
      </c>
      <c r="E20" s="15">
        <v>2.5899999999999999E-2</v>
      </c>
      <c r="F20" s="15">
        <v>5.4431000000000003</v>
      </c>
      <c r="G20" s="7"/>
      <c r="H20" s="15">
        <v>11.9</v>
      </c>
      <c r="I20" s="15">
        <v>4.1505000000000001</v>
      </c>
      <c r="J20" s="15">
        <v>24.65</v>
      </c>
      <c r="K20" s="18">
        <v>75.94</v>
      </c>
      <c r="L20" s="15">
        <v>6.1660000000000004</v>
      </c>
      <c r="M20" s="19">
        <v>7.9777420678035608E-3</v>
      </c>
      <c r="N20" s="7">
        <v>92</v>
      </c>
      <c r="P20" s="5" t="str">
        <f>"&gt;10"</f>
        <v>&gt;10</v>
      </c>
      <c r="Q20" s="3">
        <f t="shared" si="0"/>
        <v>3.2323</v>
      </c>
    </row>
    <row r="21" spans="1:17" ht="15" x14ac:dyDescent="0.25">
      <c r="A21" s="13" t="s">
        <v>8</v>
      </c>
      <c r="B21" s="7"/>
      <c r="C21" s="15">
        <v>1.1674</v>
      </c>
      <c r="D21" s="15">
        <v>2.0298999999999996</v>
      </c>
      <c r="E21" s="15">
        <v>3.5000000000000003E-2</v>
      </c>
      <c r="F21" s="15">
        <v>3.2323</v>
      </c>
      <c r="G21" s="7"/>
      <c r="H21" s="15">
        <v>4.05</v>
      </c>
      <c r="I21" s="15">
        <v>4.3509000000000002</v>
      </c>
      <c r="J21" s="15">
        <v>5.53</v>
      </c>
      <c r="K21" s="18">
        <v>93.57</v>
      </c>
      <c r="L21" s="15">
        <v>5.8606999999999996</v>
      </c>
      <c r="M21" s="19">
        <v>1</v>
      </c>
      <c r="N21" s="7">
        <v>14662</v>
      </c>
    </row>
    <row r="25" spans="1:17" x14ac:dyDescent="0.2">
      <c r="I25"/>
      <c r="J25"/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zoomScale="85" workbookViewId="0">
      <selection activeCell="Q8" sqref="Q8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78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12" t="s">
        <v>91</v>
      </c>
      <c r="B10" s="7"/>
      <c r="C10" s="15">
        <v>1.5477000000000001</v>
      </c>
      <c r="D10" s="15">
        <v>0.77060000000000006</v>
      </c>
      <c r="E10" s="15">
        <v>-4.53E-2</v>
      </c>
      <c r="F10" s="15">
        <v>2.2730000000000001</v>
      </c>
      <c r="G10" s="7"/>
      <c r="H10" s="15">
        <v>2.17</v>
      </c>
      <c r="I10" s="15">
        <v>6.2680999999999996</v>
      </c>
      <c r="J10" s="15">
        <v>4.1399999999999997</v>
      </c>
      <c r="K10" s="18">
        <v>101.7</v>
      </c>
      <c r="L10" s="15">
        <v>5.6505999999999998</v>
      </c>
      <c r="M10" s="19">
        <v>7.3385492344935606E-3</v>
      </c>
      <c r="N10" s="7">
        <v>1456</v>
      </c>
      <c r="P10" s="5">
        <v>2</v>
      </c>
      <c r="Q10" s="3">
        <f>$F$27</f>
        <v>3.2323</v>
      </c>
    </row>
    <row r="11" spans="1:17" ht="15" x14ac:dyDescent="0.25">
      <c r="A11" s="12" t="s">
        <v>92</v>
      </c>
      <c r="B11" s="7"/>
      <c r="C11" s="15">
        <v>1.5451999999999999</v>
      </c>
      <c r="D11" s="15">
        <v>1.1604000000000003</v>
      </c>
      <c r="E11" s="15">
        <v>-1.55E-2</v>
      </c>
      <c r="F11" s="15">
        <v>2.6901000000000002</v>
      </c>
      <c r="G11" s="7"/>
      <c r="H11" s="15">
        <v>3.01</v>
      </c>
      <c r="I11" s="15">
        <v>6.2152000000000003</v>
      </c>
      <c r="J11" s="15">
        <v>5.89</v>
      </c>
      <c r="K11" s="18">
        <v>101.13</v>
      </c>
      <c r="L11" s="15">
        <v>5.8253000000000004</v>
      </c>
      <c r="M11" s="19">
        <v>3.4233473208279339E-3</v>
      </c>
      <c r="N11" s="7">
        <v>257</v>
      </c>
      <c r="P11" s="5">
        <v>4</v>
      </c>
      <c r="Q11" s="3">
        <f t="shared" ref="Q11:Q26" si="0">$F$27</f>
        <v>3.2323</v>
      </c>
    </row>
    <row r="12" spans="1:17" ht="15" x14ac:dyDescent="0.25">
      <c r="A12" s="12">
        <v>2011</v>
      </c>
      <c r="B12" s="7"/>
      <c r="C12" s="15">
        <v>1.3491</v>
      </c>
      <c r="D12" s="15">
        <v>1.0329999999999999</v>
      </c>
      <c r="E12" s="15">
        <v>2.76E-2</v>
      </c>
      <c r="F12" s="15">
        <v>2.4097</v>
      </c>
      <c r="G12" s="7"/>
      <c r="H12" s="15">
        <v>2.44</v>
      </c>
      <c r="I12" s="15">
        <v>5.3064999999999998</v>
      </c>
      <c r="J12" s="15">
        <v>4.08</v>
      </c>
      <c r="K12" s="18">
        <v>98.89</v>
      </c>
      <c r="L12" s="15">
        <v>5.7454999999999998</v>
      </c>
      <c r="M12" s="19">
        <v>5.8097323295511405E-3</v>
      </c>
      <c r="N12" s="7">
        <v>232</v>
      </c>
      <c r="P12" s="5">
        <v>6</v>
      </c>
      <c r="Q12" s="3">
        <f t="shared" si="0"/>
        <v>3.2323</v>
      </c>
    </row>
    <row r="13" spans="1:17" ht="15" x14ac:dyDescent="0.25">
      <c r="A13" s="12">
        <v>2012</v>
      </c>
      <c r="B13" s="7"/>
      <c r="C13" s="15">
        <v>1.1707000000000001</v>
      </c>
      <c r="D13" s="15">
        <v>1.6238000000000001</v>
      </c>
      <c r="E13" s="15">
        <v>7.85E-2</v>
      </c>
      <c r="F13" s="15">
        <v>2.8730000000000002</v>
      </c>
      <c r="G13" s="7"/>
      <c r="H13" s="15">
        <v>3.29</v>
      </c>
      <c r="I13" s="15">
        <v>4.4577</v>
      </c>
      <c r="J13" s="15">
        <v>5.57</v>
      </c>
      <c r="K13" s="18">
        <v>96.3</v>
      </c>
      <c r="L13" s="15">
        <v>5.6647999999999996</v>
      </c>
      <c r="M13" s="19">
        <v>6.8729121009886976E-3</v>
      </c>
      <c r="N13" s="7">
        <v>283</v>
      </c>
      <c r="P13" s="5">
        <v>8</v>
      </c>
      <c r="Q13" s="3">
        <f t="shared" si="0"/>
        <v>3.2323</v>
      </c>
    </row>
    <row r="14" spans="1:17" ht="15" x14ac:dyDescent="0.25">
      <c r="A14" s="12">
        <v>2013</v>
      </c>
      <c r="B14" s="7"/>
      <c r="C14" s="15">
        <v>1.1970000000000001</v>
      </c>
      <c r="D14" s="15">
        <v>1.6518999999999999</v>
      </c>
      <c r="E14" s="15">
        <v>6.5199999999999994E-2</v>
      </c>
      <c r="F14" s="15">
        <v>2.9140999999999999</v>
      </c>
      <c r="G14" s="7"/>
      <c r="H14" s="15">
        <v>3.46</v>
      </c>
      <c r="I14" s="15">
        <v>4.5366</v>
      </c>
      <c r="J14" s="15">
        <v>5.56</v>
      </c>
      <c r="K14" s="18">
        <v>95.89</v>
      </c>
      <c r="L14" s="15">
        <v>5.7617000000000003</v>
      </c>
      <c r="M14" s="19">
        <v>2.1466861627540502E-2</v>
      </c>
      <c r="N14" s="7">
        <v>515</v>
      </c>
      <c r="P14" s="5">
        <v>10</v>
      </c>
      <c r="Q14" s="3">
        <f t="shared" si="0"/>
        <v>3.2323</v>
      </c>
    </row>
    <row r="15" spans="1:17" ht="15" x14ac:dyDescent="0.25">
      <c r="A15" s="12">
        <v>2014</v>
      </c>
      <c r="B15" s="7"/>
      <c r="C15" s="15">
        <v>1.1637999999999999</v>
      </c>
      <c r="D15" s="15">
        <v>1.7753000000000001</v>
      </c>
      <c r="E15" s="15">
        <v>6.2799999999999995E-2</v>
      </c>
      <c r="F15" s="15">
        <v>3.0019</v>
      </c>
      <c r="G15" s="7"/>
      <c r="H15" s="15">
        <v>3.62</v>
      </c>
      <c r="I15" s="15">
        <v>4.3494000000000002</v>
      </c>
      <c r="J15" s="15">
        <v>5.91</v>
      </c>
      <c r="K15" s="18">
        <v>94.72</v>
      </c>
      <c r="L15" s="15">
        <v>5.8323</v>
      </c>
      <c r="M15" s="19">
        <v>2.3767016762698899E-2</v>
      </c>
      <c r="N15" s="7">
        <v>406</v>
      </c>
      <c r="P15" s="5">
        <v>12</v>
      </c>
      <c r="Q15" s="3">
        <f t="shared" si="0"/>
        <v>3.2323</v>
      </c>
    </row>
    <row r="16" spans="1:17" ht="15" x14ac:dyDescent="0.25">
      <c r="A16" s="12">
        <v>2015</v>
      </c>
      <c r="B16" s="7"/>
      <c r="C16" s="15">
        <v>1.0401</v>
      </c>
      <c r="D16" s="15">
        <v>1.1204000000000001</v>
      </c>
      <c r="E16" s="15">
        <v>7.8399999999999997E-2</v>
      </c>
      <c r="F16" s="15">
        <v>2.2389000000000001</v>
      </c>
      <c r="G16" s="7"/>
      <c r="H16" s="15">
        <v>2.21</v>
      </c>
      <c r="I16" s="15">
        <v>4.0136000000000003</v>
      </c>
      <c r="J16" s="15">
        <v>3.49</v>
      </c>
      <c r="K16" s="18">
        <v>95.89</v>
      </c>
      <c r="L16" s="15">
        <v>5.9541000000000004</v>
      </c>
      <c r="M16" s="19">
        <v>5.8889633980019541E-2</v>
      </c>
      <c r="N16" s="7">
        <v>1135</v>
      </c>
      <c r="P16" s="5">
        <v>14</v>
      </c>
      <c r="Q16" s="3">
        <f t="shared" si="0"/>
        <v>3.2323</v>
      </c>
    </row>
    <row r="17" spans="1:17" ht="15" x14ac:dyDescent="0.25">
      <c r="A17" s="12">
        <v>2016</v>
      </c>
      <c r="B17" s="7"/>
      <c r="C17" s="15">
        <v>1.0169999999999999</v>
      </c>
      <c r="D17" s="15">
        <v>1.4117000000000002</v>
      </c>
      <c r="E17" s="15">
        <v>5.0500000000000003E-2</v>
      </c>
      <c r="F17" s="15">
        <v>2.4792000000000001</v>
      </c>
      <c r="G17" s="7"/>
      <c r="H17" s="15">
        <v>2.57</v>
      </c>
      <c r="I17" s="15">
        <v>3.8129</v>
      </c>
      <c r="J17" s="15">
        <v>3.8</v>
      </c>
      <c r="K17" s="18">
        <v>94.59</v>
      </c>
      <c r="L17" s="15">
        <v>5.9508999999999999</v>
      </c>
      <c r="M17" s="19">
        <v>7.6087630152441382E-2</v>
      </c>
      <c r="N17" s="7">
        <v>1185</v>
      </c>
      <c r="P17" s="5">
        <v>16</v>
      </c>
      <c r="Q17" s="3">
        <f t="shared" si="0"/>
        <v>3.2323</v>
      </c>
    </row>
    <row r="18" spans="1:17" ht="15" x14ac:dyDescent="0.25">
      <c r="A18" s="12">
        <v>2017</v>
      </c>
      <c r="B18" s="7"/>
      <c r="C18" s="15">
        <v>1.073</v>
      </c>
      <c r="D18" s="15">
        <v>1.7039</v>
      </c>
      <c r="E18" s="15">
        <v>4.2500000000000003E-2</v>
      </c>
      <c r="F18" s="15">
        <v>2.8193999999999999</v>
      </c>
      <c r="G18" s="7"/>
      <c r="H18" s="15">
        <v>3.11</v>
      </c>
      <c r="I18" s="15">
        <v>3.9965000000000002</v>
      </c>
      <c r="J18" s="15">
        <v>4.2699999999999996</v>
      </c>
      <c r="K18" s="18">
        <v>94.4</v>
      </c>
      <c r="L18" s="15">
        <v>5.8026</v>
      </c>
      <c r="M18" s="19">
        <v>7.1497848600347191E-2</v>
      </c>
      <c r="N18" s="7">
        <v>1148</v>
      </c>
      <c r="P18" s="5">
        <v>18</v>
      </c>
      <c r="Q18" s="3">
        <f t="shared" si="0"/>
        <v>3.2323</v>
      </c>
    </row>
    <row r="19" spans="1:17" ht="15" x14ac:dyDescent="0.25">
      <c r="A19" s="12">
        <v>2018</v>
      </c>
      <c r="B19" s="7"/>
      <c r="C19" s="15">
        <v>1.1725000000000001</v>
      </c>
      <c r="D19" s="15">
        <v>1.8031000000000001</v>
      </c>
      <c r="E19" s="15">
        <v>3.73E-2</v>
      </c>
      <c r="F19" s="15">
        <v>3.0129000000000001</v>
      </c>
      <c r="G19" s="7"/>
      <c r="H19" s="15">
        <v>3.74</v>
      </c>
      <c r="I19" s="15">
        <v>4.3728999999999996</v>
      </c>
      <c r="J19" s="15">
        <v>5.29</v>
      </c>
      <c r="K19" s="18">
        <v>94.36</v>
      </c>
      <c r="L19" s="15">
        <v>5.8507999999999996</v>
      </c>
      <c r="M19" s="19">
        <v>0.10486336223496573</v>
      </c>
      <c r="N19" s="7">
        <v>1329</v>
      </c>
      <c r="P19" s="5">
        <v>20</v>
      </c>
      <c r="Q19" s="3">
        <f t="shared" si="0"/>
        <v>3.2323</v>
      </c>
    </row>
    <row r="20" spans="1:17" ht="15" x14ac:dyDescent="0.25">
      <c r="A20" s="12">
        <v>2019</v>
      </c>
      <c r="B20" s="7"/>
      <c r="C20" s="15">
        <v>1.0598000000000001</v>
      </c>
      <c r="D20" s="15">
        <v>2.246</v>
      </c>
      <c r="E20" s="15">
        <v>4.19E-2</v>
      </c>
      <c r="F20" s="15">
        <v>3.3477000000000001</v>
      </c>
      <c r="G20" s="7"/>
      <c r="H20" s="15">
        <v>4.28</v>
      </c>
      <c r="I20" s="15">
        <v>3.7749000000000001</v>
      </c>
      <c r="J20" s="15">
        <v>5.94</v>
      </c>
      <c r="K20" s="18">
        <v>90.85</v>
      </c>
      <c r="L20" s="15">
        <v>5.8483999999999998</v>
      </c>
      <c r="M20" s="19">
        <v>9.9153312031528815E-2</v>
      </c>
      <c r="N20" s="7">
        <v>1310</v>
      </c>
      <c r="P20" s="5" t="str">
        <f>"&gt;20"</f>
        <v>&gt;20</v>
      </c>
      <c r="Q20" s="3">
        <f t="shared" si="0"/>
        <v>3.2323</v>
      </c>
    </row>
    <row r="21" spans="1:17" ht="15" x14ac:dyDescent="0.25">
      <c r="A21" s="12">
        <v>2020</v>
      </c>
      <c r="B21" s="7"/>
      <c r="C21" s="15">
        <v>0.90380000000000005</v>
      </c>
      <c r="D21" s="15">
        <v>2.5339</v>
      </c>
      <c r="E21" s="15">
        <v>5.5100000000000003E-2</v>
      </c>
      <c r="F21" s="15">
        <v>3.4927999999999999</v>
      </c>
      <c r="G21" s="7"/>
      <c r="H21" s="15">
        <v>4.4800000000000004</v>
      </c>
      <c r="I21" s="15">
        <v>3.0926999999999998</v>
      </c>
      <c r="J21" s="15">
        <v>6.07</v>
      </c>
      <c r="K21" s="18">
        <v>87.58</v>
      </c>
      <c r="L21" s="15">
        <v>5.8208000000000002</v>
      </c>
      <c r="M21" s="19">
        <v>7.44494659175782E-2</v>
      </c>
      <c r="N21" s="7">
        <v>1084</v>
      </c>
      <c r="P21" s="5"/>
      <c r="Q21" s="3">
        <f t="shared" si="0"/>
        <v>3.2323</v>
      </c>
    </row>
    <row r="22" spans="1:17" ht="15" x14ac:dyDescent="0.25">
      <c r="A22" s="12">
        <v>2021</v>
      </c>
      <c r="B22" s="7"/>
      <c r="C22" s="15">
        <v>0.89670000000000005</v>
      </c>
      <c r="D22" s="15">
        <v>2.7407999999999997</v>
      </c>
      <c r="E22" s="15">
        <v>3.9800000000000002E-2</v>
      </c>
      <c r="F22" s="15">
        <v>3.6772999999999998</v>
      </c>
      <c r="G22" s="7"/>
      <c r="H22" s="15">
        <v>4.91</v>
      </c>
      <c r="I22" s="15">
        <v>3.0194999999999999</v>
      </c>
      <c r="J22" s="15">
        <v>6.33</v>
      </c>
      <c r="K22" s="18">
        <v>86.66</v>
      </c>
      <c r="L22" s="15">
        <v>5.8403</v>
      </c>
      <c r="M22" s="19">
        <v>0.12486491436243406</v>
      </c>
      <c r="N22" s="7">
        <v>1490</v>
      </c>
      <c r="P22" s="5"/>
      <c r="Q22" s="3">
        <f t="shared" si="0"/>
        <v>3.2323</v>
      </c>
    </row>
    <row r="23" spans="1:17" ht="15" x14ac:dyDescent="0.25">
      <c r="A23" s="12">
        <v>2022</v>
      </c>
      <c r="B23" s="7"/>
      <c r="C23" s="15">
        <v>1.2451000000000001</v>
      </c>
      <c r="D23" s="15">
        <v>2.5061</v>
      </c>
      <c r="E23" s="15">
        <v>2.06E-2</v>
      </c>
      <c r="F23" s="15">
        <v>3.7717999999999998</v>
      </c>
      <c r="G23" s="7"/>
      <c r="H23" s="15">
        <v>5.1100000000000003</v>
      </c>
      <c r="I23" s="15">
        <v>4.4671000000000003</v>
      </c>
      <c r="J23" s="15">
        <v>6.76</v>
      </c>
      <c r="K23" s="18">
        <v>91.09</v>
      </c>
      <c r="L23" s="15">
        <v>6.0471000000000004</v>
      </c>
      <c r="M23" s="19">
        <v>0.1026956419740689</v>
      </c>
      <c r="N23" s="7">
        <v>975</v>
      </c>
      <c r="P23" s="5"/>
      <c r="Q23" s="3">
        <f t="shared" si="0"/>
        <v>3.2323</v>
      </c>
    </row>
    <row r="24" spans="1:17" ht="15" x14ac:dyDescent="0.25">
      <c r="A24" s="12">
        <v>2023</v>
      </c>
      <c r="B24" s="7"/>
      <c r="C24" s="15">
        <v>1.536</v>
      </c>
      <c r="D24" s="15">
        <v>1.8161</v>
      </c>
      <c r="E24" s="15">
        <v>1E-3</v>
      </c>
      <c r="F24" s="15">
        <v>3.3531</v>
      </c>
      <c r="G24" s="7"/>
      <c r="H24" s="15">
        <v>4.1399999999999997</v>
      </c>
      <c r="I24" s="15">
        <v>6.0507999999999997</v>
      </c>
      <c r="J24" s="15">
        <v>5.22</v>
      </c>
      <c r="K24" s="18">
        <v>100.54</v>
      </c>
      <c r="L24" s="15">
        <v>5.8090999999999999</v>
      </c>
      <c r="M24" s="19">
        <v>9.5822342649773712E-2</v>
      </c>
      <c r="N24" s="7">
        <v>830</v>
      </c>
      <c r="Q24" s="3">
        <f t="shared" si="0"/>
        <v>3.2323</v>
      </c>
    </row>
    <row r="25" spans="1:17" ht="15" x14ac:dyDescent="0.25">
      <c r="A25" s="12">
        <v>2024</v>
      </c>
      <c r="B25" s="7"/>
      <c r="C25" s="15">
        <v>1.5153000000000001</v>
      </c>
      <c r="D25" s="15">
        <v>2.1873999999999998</v>
      </c>
      <c r="E25" s="15">
        <v>1.8E-3</v>
      </c>
      <c r="F25" s="15">
        <v>3.7044999999999999</v>
      </c>
      <c r="G25" s="7"/>
      <c r="H25" s="15">
        <v>4.84</v>
      </c>
      <c r="I25" s="15">
        <v>5.9250999999999996</v>
      </c>
      <c r="J25" s="15">
        <v>6.29</v>
      </c>
      <c r="K25" s="18">
        <v>100.23</v>
      </c>
      <c r="L25" s="15">
        <v>5.7945000000000002</v>
      </c>
      <c r="M25" s="19">
        <v>0.11408973830390771</v>
      </c>
      <c r="N25" s="7">
        <v>927</v>
      </c>
      <c r="Q25" s="3">
        <f t="shared" si="0"/>
        <v>3.2323</v>
      </c>
    </row>
    <row r="26" spans="1:17" ht="15" x14ac:dyDescent="0.25">
      <c r="A26" s="12">
        <v>2025</v>
      </c>
      <c r="B26" s="7"/>
      <c r="C26" s="15">
        <v>1.0391999999999999</v>
      </c>
      <c r="D26" s="15">
        <v>1.9989000000000001</v>
      </c>
      <c r="E26" s="15">
        <v>-4.0000000000000002E-4</v>
      </c>
      <c r="F26" s="15">
        <v>3.0377000000000001</v>
      </c>
      <c r="G26" s="7"/>
      <c r="H26" s="15">
        <v>5.0199999999999996</v>
      </c>
      <c r="I26" s="15">
        <v>6.1212999999999997</v>
      </c>
      <c r="J26" s="15">
        <v>6.52</v>
      </c>
      <c r="K26" s="18">
        <v>101.2</v>
      </c>
      <c r="L26" s="15">
        <v>5.7933000000000003</v>
      </c>
      <c r="M26" s="19">
        <v>8.9076904168339417E-3</v>
      </c>
      <c r="N26" s="7">
        <v>100</v>
      </c>
      <c r="Q26" s="3">
        <f t="shared" si="0"/>
        <v>3.2323</v>
      </c>
    </row>
    <row r="27" spans="1:17" ht="15" x14ac:dyDescent="0.25">
      <c r="A27" s="13" t="s">
        <v>8</v>
      </c>
      <c r="B27" s="7"/>
      <c r="C27" s="15">
        <v>1.1674</v>
      </c>
      <c r="D27" s="15">
        <v>2.0298999999999996</v>
      </c>
      <c r="E27" s="15">
        <v>3.5000000000000003E-2</v>
      </c>
      <c r="F27" s="15">
        <v>3.2323</v>
      </c>
      <c r="G27" s="7"/>
      <c r="H27" s="15">
        <v>4.05</v>
      </c>
      <c r="I27" s="15">
        <v>4.3509000000000002</v>
      </c>
      <c r="J27" s="15">
        <v>5.53</v>
      </c>
      <c r="K27" s="18">
        <v>93.57</v>
      </c>
      <c r="L27" s="15">
        <v>5.8606999999999996</v>
      </c>
      <c r="M27" s="19">
        <v>1</v>
      </c>
      <c r="N27" s="7">
        <v>14662</v>
      </c>
    </row>
    <row r="37" spans="1:1" x14ac:dyDescent="0.2">
      <c r="A37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r:id="rId1"/>
  <headerFooter alignWithMargins="0">
    <oddFooter>&amp;L&amp;"Times New Roman,Regular"&amp;8Generated: 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748359eadc3de04f01d9adb4c3a7f9f2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aa55efab3325f995c0b11e31b1479678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C09261-C19B-4AED-8245-79314A59AC63}"/>
</file>

<file path=customXml/itemProps2.xml><?xml version="1.0" encoding="utf-8"?>
<ds:datastoreItem xmlns:ds="http://schemas.openxmlformats.org/officeDocument/2006/customXml" ds:itemID="{B92503E4-D7CC-4267-AE63-3ACCE077A63D}"/>
</file>

<file path=customXml/itemProps3.xml><?xml version="1.0" encoding="utf-8"?>
<ds:datastoreItem xmlns:ds="http://schemas.openxmlformats.org/officeDocument/2006/customXml" ds:itemID="{DCACDFE7-CAB7-4A1C-8608-165F8E22F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RSector (2)</vt:lpstr>
      <vt:lpstr>RSector</vt:lpstr>
      <vt:lpstr>RLTV (2)</vt:lpstr>
      <vt:lpstr>RCoup</vt:lpstr>
      <vt:lpstr>RTerm</vt:lpstr>
      <vt:lpstr>RDur</vt:lpstr>
      <vt:lpstr>RVinYr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Michael Giliberto</dc:creator>
  <cp:lastModifiedBy>Michael Giliberto</cp:lastModifiedBy>
  <cp:lastPrinted>2014-04-29T14:27:02Z</cp:lastPrinted>
  <dcterms:created xsi:type="dcterms:W3CDTF">1999-12-17T17:19:59Z</dcterms:created>
  <dcterms:modified xsi:type="dcterms:W3CDTF">2025-05-02T13:52:57Z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</Properties>
</file>