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johnblevycompany780.sharepoint.com/Shared Documents1/Employee/Julia/My Documents/Research/Giliberto-Levy Index/Current Data/Q2-2025/Final Results/"/>
    </mc:Choice>
  </mc:AlternateContent>
  <xr:revisionPtr revIDLastSave="11" documentId="8_{305AEA61-6F6A-424D-85B1-31BCA36CA393}" xr6:coauthVersionLast="47" xr6:coauthVersionMax="47" xr10:uidLastSave="{D4886386-3252-4FA9-94D8-0B9D92B04D1B}"/>
  <bookViews>
    <workbookView xWindow="-38520" yWindow="-120" windowWidth="38640" windowHeight="21240" activeTab="1" xr2:uid="{00000000-000D-0000-FFFF-FFFF00000000}"/>
  </bookViews>
  <sheets>
    <sheet name="RSector (2)" sheetId="14" r:id="rId1"/>
    <sheet name="RSector" sheetId="1" r:id="rId2"/>
    <sheet name="RLTV (2)" sheetId="20" r:id="rId3"/>
    <sheet name="RCoup" sheetId="7" r:id="rId4"/>
    <sheet name="RTerm" sheetId="13" r:id="rId5"/>
    <sheet name="RDur" sheetId="5" r:id="rId6"/>
    <sheet name="RVinYr" sheetId="1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18" l="1"/>
  <c r="Q25" i="18"/>
  <c r="Q24" i="18" l="1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P12" i="20" l="1"/>
  <c r="A20" i="20"/>
  <c r="A19" i="20"/>
  <c r="A18" i="20"/>
  <c r="P13" i="7"/>
  <c r="P17" i="7"/>
  <c r="P10" i="1"/>
  <c r="P11" i="1" s="1"/>
  <c r="P12" i="1" s="1"/>
  <c r="P13" i="1" s="1"/>
  <c r="P14" i="1" s="1"/>
  <c r="P15" i="1" s="1"/>
  <c r="P16" i="1" s="1"/>
  <c r="P10" i="7"/>
  <c r="P11" i="7"/>
  <c r="P12" i="7"/>
  <c r="P14" i="7"/>
  <c r="P15" i="7"/>
  <c r="P16" i="7"/>
  <c r="P18" i="7"/>
  <c r="P19" i="7" s="1"/>
  <c r="Q15" i="7"/>
  <c r="P20" i="5"/>
  <c r="Q19" i="5"/>
  <c r="Q14" i="5"/>
  <c r="P10" i="14"/>
  <c r="Q10" i="14"/>
  <c r="P11" i="14"/>
  <c r="Q11" i="14"/>
  <c r="P12" i="14"/>
  <c r="Q12" i="14"/>
  <c r="P13" i="14"/>
  <c r="Q13" i="14"/>
  <c r="P14" i="14"/>
  <c r="Q14" i="14"/>
  <c r="P20" i="13"/>
  <c r="Q16" i="13"/>
  <c r="Q10" i="13"/>
  <c r="P20" i="18"/>
  <c r="Q11" i="5"/>
  <c r="Q17" i="5"/>
  <c r="Q12" i="5"/>
  <c r="Q20" i="13"/>
  <c r="Q18" i="7"/>
  <c r="Q12" i="13"/>
  <c r="Q17" i="13"/>
  <c r="Q19" i="7"/>
  <c r="Q11" i="13"/>
  <c r="Q13" i="13"/>
  <c r="Q15" i="13"/>
  <c r="P10" i="20"/>
  <c r="P11" i="20"/>
  <c r="Q17" i="7"/>
  <c r="Q13" i="7"/>
  <c r="Q12" i="7"/>
  <c r="Q10" i="7"/>
  <c r="Q11" i="7"/>
  <c r="Q14" i="7"/>
  <c r="Q20" i="5"/>
  <c r="Q19" i="13"/>
  <c r="Q18" i="13"/>
  <c r="Q14" i="13"/>
  <c r="Q16" i="7"/>
  <c r="Q13" i="5"/>
  <c r="Q15" i="5"/>
  <c r="Q18" i="5"/>
  <c r="Q10" i="5"/>
  <c r="Q16" i="5"/>
</calcChain>
</file>

<file path=xl/sharedStrings.xml><?xml version="1.0" encoding="utf-8"?>
<sst xmlns="http://schemas.openxmlformats.org/spreadsheetml/2006/main" count="223" uniqueCount="95">
  <si>
    <t>Portfolio</t>
  </si>
  <si>
    <t>Pct. of</t>
  </si>
  <si>
    <t>Num. of</t>
  </si>
  <si>
    <t>Duration</t>
  </si>
  <si>
    <t>Yield</t>
  </si>
  <si>
    <t>Income</t>
  </si>
  <si>
    <t>Price</t>
  </si>
  <si>
    <t>Other</t>
  </si>
  <si>
    <t>Total</t>
  </si>
  <si>
    <t>Statistics</t>
  </si>
  <si>
    <t>Coupon</t>
  </si>
  <si>
    <t>Maturity</t>
  </si>
  <si>
    <t>Returns</t>
  </si>
  <si>
    <t>Averages</t>
  </si>
  <si>
    <t>Office</t>
  </si>
  <si>
    <t>Apartment</t>
  </si>
  <si>
    <t>Industrial</t>
  </si>
  <si>
    <t>Retail</t>
  </si>
  <si>
    <t>Duration Cell</t>
  </si>
  <si>
    <t>Coupon Rate</t>
  </si>
  <si>
    <t>Sector</t>
  </si>
  <si>
    <t>Investment-grade</t>
  </si>
  <si>
    <t>High-yield</t>
  </si>
  <si>
    <t>Credit Quality</t>
  </si>
  <si>
    <t>Maturity Cell</t>
  </si>
  <si>
    <t>`</t>
  </si>
  <si>
    <t>Returns (%)</t>
  </si>
  <si>
    <t>Last 3 months</t>
  </si>
  <si>
    <t>YTD</t>
  </si>
  <si>
    <t>Last 12</t>
  </si>
  <si>
    <t>Index</t>
  </si>
  <si>
    <t>Months</t>
  </si>
  <si>
    <t>Last 3</t>
  </si>
  <si>
    <t>bp basis points</t>
  </si>
  <si>
    <t>Level</t>
  </si>
  <si>
    <t>Aggregate</t>
  </si>
  <si>
    <t>Minimum</t>
  </si>
  <si>
    <t>Maximum</t>
  </si>
  <si>
    <t>NA</t>
  </si>
  <si>
    <t>Credit quality definition</t>
  </si>
  <si>
    <t>Crossover</t>
  </si>
  <si>
    <t>Other Sectors</t>
  </si>
  <si>
    <t>Aggregate excludes Other Sectors (hotel/motel, mixed-use and miscellaneous)</t>
  </si>
  <si>
    <t>N/A</t>
  </si>
  <si>
    <t>Other Return is paydown return and compounding</t>
  </si>
  <si>
    <t>Book LTV</t>
  </si>
  <si>
    <t>Using Book Value</t>
  </si>
  <si>
    <t>Cohorts</t>
  </si>
  <si>
    <t>4.0% to 4.5%</t>
  </si>
  <si>
    <t>4.5% to 5.0%</t>
  </si>
  <si>
    <t>5.0% to 5.5%</t>
  </si>
  <si>
    <t>5.5% to 6.0%</t>
  </si>
  <si>
    <t>6.0% to 6.5%</t>
  </si>
  <si>
    <t>6.5% to 7.0%</t>
  </si>
  <si>
    <t>0 to 2 years</t>
  </si>
  <si>
    <t>2 to 4 years</t>
  </si>
  <si>
    <t>4 to 6 years</t>
  </si>
  <si>
    <t>6 to 8 years</t>
  </si>
  <si>
    <t>8 to 10 years</t>
  </si>
  <si>
    <t>10 to 12 years</t>
  </si>
  <si>
    <t>12 to 14 years</t>
  </si>
  <si>
    <t>14 to 16 years</t>
  </si>
  <si>
    <t>16 to 18 years</t>
  </si>
  <si>
    <t>18 to 20 years</t>
  </si>
  <si>
    <t>20 years or more</t>
  </si>
  <si>
    <t>0 to 1 year</t>
  </si>
  <si>
    <t>1 to 2 years</t>
  </si>
  <si>
    <t>2 to 3 years</t>
  </si>
  <si>
    <t>3 to 4 years</t>
  </si>
  <si>
    <t>4 to 5 years</t>
  </si>
  <si>
    <t>5 to 6 years</t>
  </si>
  <si>
    <t>6 to 7 years</t>
  </si>
  <si>
    <t>7 to 8 years</t>
  </si>
  <si>
    <t>8 to 9 years</t>
  </si>
  <si>
    <t>9 to 10 years</t>
  </si>
  <si>
    <t>10 years or more</t>
  </si>
  <si>
    <t>Index bases: Aggregate Dec. 1971 = 100; Total and major sectors Dec. 1977 = 100</t>
  </si>
  <si>
    <t>Others</t>
  </si>
  <si>
    <t>Vintage Year</t>
  </si>
  <si>
    <t>3.5% to 4.0%</t>
  </si>
  <si>
    <t>Mod.</t>
  </si>
  <si>
    <t>Performance by Property Sector</t>
  </si>
  <si>
    <t>Performance by Coupon Rate</t>
  </si>
  <si>
    <t>Performance by Remaining Term to Maturity</t>
  </si>
  <si>
    <t>Performance by Duration</t>
  </si>
  <si>
    <t>Performance by Vintage Year</t>
  </si>
  <si>
    <t>Performance by Book LTV Classification</t>
  </si>
  <si>
    <t>Giliberto-Levy Commercial Mortgage Index (G-L 1)</t>
  </si>
  <si>
    <t>0.0% to 3.0%</t>
  </si>
  <si>
    <t>3.0% to 3.5%</t>
  </si>
  <si>
    <t>7.0% and above</t>
  </si>
  <si>
    <t>Before 2007</t>
  </si>
  <si>
    <t>2007 to 2010</t>
  </si>
  <si>
    <t>Credit Effects (book value; bp)</t>
  </si>
  <si>
    <t>For the quarter ended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</si>
</sst>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theme="0"/>
      <name val="Times New Roman"/>
      <family val="1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/>
    <xf numFmtId="1" fontId="4" fillId="0" borderId="0" xfId="0" applyNumberFormat="1" applyFont="1"/>
    <xf numFmtId="0" fontId="4" fillId="0" borderId="0" xfId="0" applyFont="1"/>
    <xf numFmtId="14" fontId="6" fillId="0" borderId="0" xfId="0" applyNumberFormat="1" applyFont="1"/>
    <xf numFmtId="0" fontId="6" fillId="0" borderId="0" xfId="0" applyFont="1"/>
    <xf numFmtId="0" fontId="7" fillId="0" borderId="1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2" fontId="6" fillId="0" borderId="0" xfId="0" applyNumberFormat="1" applyFont="1"/>
    <xf numFmtId="1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/>
    <xf numFmtId="165" fontId="6" fillId="0" borderId="0" xfId="1" applyNumberFormat="1" applyFont="1"/>
    <xf numFmtId="165" fontId="6" fillId="0" borderId="0" xfId="0" applyNumberFormat="1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5" fontId="6" fillId="0" borderId="0" xfId="1" applyNumberFormat="1" applyFont="1" applyBorder="1"/>
    <xf numFmtId="165" fontId="6" fillId="0" borderId="7" xfId="1" applyNumberFormat="1" applyFont="1" applyBorder="1"/>
    <xf numFmtId="0" fontId="6" fillId="0" borderId="8" xfId="0" applyFont="1" applyBorder="1"/>
    <xf numFmtId="165" fontId="6" fillId="0" borderId="1" xfId="1" applyNumberFormat="1" applyFont="1" applyBorder="1"/>
    <xf numFmtId="165" fontId="6" fillId="0" borderId="9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/>
    <xf numFmtId="1" fontId="6" fillId="2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370374121229067E-2"/>
          <c:y val="0.1602791546758153"/>
          <c:w val="0.98074109546480592"/>
          <c:h val="0.6550539365011581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1.264767908117606E-3"/>
                  <c:y val="1.5969726505133458E-7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 algn="ctr" rtl="1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306829109340497E-2"/>
                      <c:h val="9.469472909594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55-4508-A626-452DE33B0247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'RSector (2)'!$A$10:$A$14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 Sectors</c:v>
                </c:pt>
              </c:strCache>
            </c:strRef>
          </c:cat>
          <c:val>
            <c:numRef>
              <c:f>'RSector (2)'!$H$10:$H$14</c:f>
              <c:numCache>
                <c:formatCode>0.00</c:formatCode>
                <c:ptCount val="5"/>
                <c:pt idx="0">
                  <c:v>8.3251357026402637</c:v>
                </c:pt>
                <c:pt idx="1">
                  <c:v>9.0701316602089577</c:v>
                </c:pt>
                <c:pt idx="2">
                  <c:v>9.4101213563312136</c:v>
                </c:pt>
                <c:pt idx="3">
                  <c:v>8.5460201487026701</c:v>
                </c:pt>
                <c:pt idx="4">
                  <c:v>8.8912309955228697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7-4287-AEF5-25B27726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30840"/>
        <c:axId val="387130448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'RSector (2)'!$P$10:$P$14</c:f>
              <c:numCache>
                <c:formatCode>0.00</c:formatCode>
                <c:ptCount val="5"/>
                <c:pt idx="0">
                  <c:v>8.8796155629342621</c:v>
                </c:pt>
                <c:pt idx="1">
                  <c:v>8.8796155629342621</c:v>
                </c:pt>
                <c:pt idx="2">
                  <c:v>8.8796155629342621</c:v>
                </c:pt>
                <c:pt idx="3">
                  <c:v>8.8796155629342621</c:v>
                </c:pt>
                <c:pt idx="4">
                  <c:v>8.8796155629342621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7-4287-AEF5-25B27726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27312"/>
        <c:axId val="387127704"/>
      </c:lineChart>
      <c:catAx>
        <c:axId val="387130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13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304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7130840"/>
        <c:crosses val="autoZero"/>
        <c:crossBetween val="between"/>
      </c:valAx>
      <c:catAx>
        <c:axId val="38712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387127704"/>
        <c:crosses val="autoZero"/>
        <c:auto val="0"/>
        <c:lblAlgn val="ctr"/>
        <c:lblOffset val="100"/>
        <c:noMultiLvlLbl val="0"/>
      </c:catAx>
      <c:valAx>
        <c:axId val="3871277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712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93308821228828E-2"/>
          <c:y val="0.16319499781289948"/>
          <c:w val="0.92815797981828307"/>
          <c:h val="0.6527799912515979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RTerm!$P$10:$P$20</c:f>
              <c:strCache>
                <c:ptCount val="1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&gt;20</c:v>
                </c:pt>
              </c:strCache>
            </c:strRef>
          </c:cat>
          <c:val>
            <c:numRef>
              <c:f>RTerm!$F$10:$F$20</c:f>
              <c:numCache>
                <c:formatCode>0.00</c:formatCode>
                <c:ptCount val="11"/>
                <c:pt idx="0">
                  <c:v>1.4783999999999999</c:v>
                </c:pt>
                <c:pt idx="1">
                  <c:v>1.966</c:v>
                </c:pt>
                <c:pt idx="2">
                  <c:v>2.2145000000000001</c:v>
                </c:pt>
                <c:pt idx="3">
                  <c:v>2.1951000000000001</c:v>
                </c:pt>
                <c:pt idx="4">
                  <c:v>1.8771</c:v>
                </c:pt>
                <c:pt idx="5">
                  <c:v>1.5368999999999999</c:v>
                </c:pt>
                <c:pt idx="6">
                  <c:v>1.4327000000000001</c:v>
                </c:pt>
                <c:pt idx="7">
                  <c:v>1.2954000000000001</c:v>
                </c:pt>
                <c:pt idx="8">
                  <c:v>1.1222000000000001</c:v>
                </c:pt>
                <c:pt idx="9">
                  <c:v>0.98299999999999998</c:v>
                </c:pt>
                <c:pt idx="10">
                  <c:v>0.63109999999999999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743-8FB0-745CBBD3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426208"/>
        <c:axId val="60042660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RTerm!$Q$10:$Q$20</c:f>
              <c:numCache>
                <c:formatCode>0.00</c:formatCode>
                <c:ptCount val="11"/>
                <c:pt idx="0">
                  <c:v>1.8693</c:v>
                </c:pt>
                <c:pt idx="1">
                  <c:v>1.8693</c:v>
                </c:pt>
                <c:pt idx="2">
                  <c:v>1.8693</c:v>
                </c:pt>
                <c:pt idx="3">
                  <c:v>1.8693</c:v>
                </c:pt>
                <c:pt idx="4">
                  <c:v>1.8693</c:v>
                </c:pt>
                <c:pt idx="5">
                  <c:v>1.8693</c:v>
                </c:pt>
                <c:pt idx="6">
                  <c:v>1.8693</c:v>
                </c:pt>
                <c:pt idx="7">
                  <c:v>1.8693</c:v>
                </c:pt>
                <c:pt idx="8">
                  <c:v>1.8693</c:v>
                </c:pt>
                <c:pt idx="9">
                  <c:v>1.8693</c:v>
                </c:pt>
                <c:pt idx="10">
                  <c:v>1.8693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C-4743-8FB0-745CBBD3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423072"/>
        <c:axId val="600424248"/>
      </c:lineChart>
      <c:catAx>
        <c:axId val="60042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426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04266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0426208"/>
        <c:crosses val="autoZero"/>
        <c:crossBetween val="between"/>
      </c:valAx>
      <c:catAx>
        <c:axId val="60042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600424248"/>
        <c:crosses val="autoZero"/>
        <c:auto val="0"/>
        <c:lblAlgn val="ctr"/>
        <c:lblOffset val="100"/>
        <c:noMultiLvlLbl val="0"/>
      </c:catAx>
      <c:valAx>
        <c:axId val="6004242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042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02024441270084E-2"/>
          <c:y val="0.21328707742685585"/>
          <c:w val="0.92639260055692185"/>
          <c:h val="0.60839264708644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RDur!$P$10:$P$20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&gt;10</c:v>
                </c:pt>
              </c:strCache>
            </c:strRef>
          </c:cat>
          <c:val>
            <c:numRef>
              <c:f>RDur!$M$10:$M$20</c:f>
              <c:numCache>
                <c:formatCode>0.0%</c:formatCode>
                <c:ptCount val="11"/>
                <c:pt idx="0">
                  <c:v>8.4311670487420637E-2</c:v>
                </c:pt>
                <c:pt idx="1">
                  <c:v>0.11522449135883224</c:v>
                </c:pt>
                <c:pt idx="2">
                  <c:v>0.14748511524192606</c:v>
                </c:pt>
                <c:pt idx="3">
                  <c:v>0.18905637082299609</c:v>
                </c:pt>
                <c:pt idx="4">
                  <c:v>0.13065603051049265</c:v>
                </c:pt>
                <c:pt idx="5">
                  <c:v>0.15157906531563625</c:v>
                </c:pt>
                <c:pt idx="6">
                  <c:v>8.927097088465287E-2</c:v>
                </c:pt>
                <c:pt idx="7">
                  <c:v>5.1646439735927197E-2</c:v>
                </c:pt>
                <c:pt idx="8">
                  <c:v>2.4829359462346455E-2</c:v>
                </c:pt>
                <c:pt idx="9">
                  <c:v>9.4972750374117312E-3</c:v>
                </c:pt>
                <c:pt idx="10">
                  <c:v>6.443211142357904E-3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2-4A52-9776-90A7537C8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6960"/>
        <c:axId val="384027352"/>
      </c:barChart>
      <c:catAx>
        <c:axId val="38402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7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027352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384026960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93308821228828E-2"/>
          <c:y val="0.20448425065811371"/>
          <c:w val="0.92815797981828307"/>
          <c:h val="0.6102024899256328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RDur!$P$10:$P$20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&gt;10</c:v>
                </c:pt>
              </c:strCache>
            </c:strRef>
          </c:cat>
          <c:val>
            <c:numRef>
              <c:f>RDur!$F$10:$F$20</c:f>
              <c:numCache>
                <c:formatCode>0.00</c:formatCode>
                <c:ptCount val="11"/>
                <c:pt idx="0">
                  <c:v>1.3960999999999999</c:v>
                </c:pt>
                <c:pt idx="1">
                  <c:v>1.552</c:v>
                </c:pt>
                <c:pt idx="2">
                  <c:v>1.8857999999999999</c:v>
                </c:pt>
                <c:pt idx="3">
                  <c:v>2.1286999999999998</c:v>
                </c:pt>
                <c:pt idx="4">
                  <c:v>2.2166999999999999</c:v>
                </c:pt>
                <c:pt idx="5">
                  <c:v>2.2342</c:v>
                </c:pt>
                <c:pt idx="6">
                  <c:v>1.95</c:v>
                </c:pt>
                <c:pt idx="7">
                  <c:v>1.4924999999999999</c:v>
                </c:pt>
                <c:pt idx="8">
                  <c:v>1.0409999999999999</c:v>
                </c:pt>
                <c:pt idx="9">
                  <c:v>0.60129999999999995</c:v>
                </c:pt>
                <c:pt idx="10">
                  <c:v>-0.193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7-4E8A-B283-F30A31768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5784"/>
        <c:axId val="384028136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RDur!$Q$10:$Q$20</c:f>
              <c:numCache>
                <c:formatCode>0.00</c:formatCode>
                <c:ptCount val="11"/>
                <c:pt idx="0">
                  <c:v>1.8693</c:v>
                </c:pt>
                <c:pt idx="1">
                  <c:v>1.8693</c:v>
                </c:pt>
                <c:pt idx="2">
                  <c:v>1.8693</c:v>
                </c:pt>
                <c:pt idx="3">
                  <c:v>1.8693</c:v>
                </c:pt>
                <c:pt idx="4">
                  <c:v>1.8693</c:v>
                </c:pt>
                <c:pt idx="5">
                  <c:v>1.8693</c:v>
                </c:pt>
                <c:pt idx="6">
                  <c:v>1.8693</c:v>
                </c:pt>
                <c:pt idx="7">
                  <c:v>1.8693</c:v>
                </c:pt>
                <c:pt idx="8">
                  <c:v>1.8693</c:v>
                </c:pt>
                <c:pt idx="9">
                  <c:v>1.8693</c:v>
                </c:pt>
                <c:pt idx="10">
                  <c:v>1.8693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7-4E8A-B283-F30A31768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27744"/>
        <c:axId val="384026176"/>
      </c:lineChart>
      <c:catAx>
        <c:axId val="38402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0281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4025784"/>
        <c:crosses val="autoZero"/>
        <c:crossBetween val="between"/>
      </c:valAx>
      <c:catAx>
        <c:axId val="38402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384026176"/>
        <c:crosses val="autoZero"/>
        <c:auto val="0"/>
        <c:lblAlgn val="ctr"/>
        <c:lblOffset val="100"/>
        <c:noMultiLvlLbl val="0"/>
      </c:catAx>
      <c:valAx>
        <c:axId val="3840261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4027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44991459426933E-2"/>
          <c:y val="0.20979056796084181"/>
          <c:w val="0.91950111348458441"/>
          <c:h val="0.524476419902104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583184070019292E-2"/>
                  <c:y val="-5.189148253208597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EF-42C9-A292-5369348D6C5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RVinYr!$A$10:$A$26</c:f>
              <c:strCache>
                <c:ptCount val="17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RVinYr!$M$10:$M$26</c:f>
              <c:numCache>
                <c:formatCode>0.0%</c:formatCode>
                <c:ptCount val="17"/>
                <c:pt idx="0">
                  <c:v>6.7621251260861805E-3</c:v>
                </c:pt>
                <c:pt idx="1">
                  <c:v>3.1086729625261181E-3</c:v>
                </c:pt>
                <c:pt idx="2">
                  <c:v>5.6556710744105534E-3</c:v>
                </c:pt>
                <c:pt idx="3">
                  <c:v>6.6115862694915949E-3</c:v>
                </c:pt>
                <c:pt idx="4">
                  <c:v>1.9999540006869418E-2</c:v>
                </c:pt>
                <c:pt idx="5">
                  <c:v>2.3265304351494764E-2</c:v>
                </c:pt>
                <c:pt idx="6">
                  <c:v>4.8685079945255914E-2</c:v>
                </c:pt>
                <c:pt idx="7">
                  <c:v>7.5438447125696279E-2</c:v>
                </c:pt>
                <c:pt idx="8">
                  <c:v>7.0923936619229286E-2</c:v>
                </c:pt>
                <c:pt idx="9">
                  <c:v>0.10085148181494118</c:v>
                </c:pt>
                <c:pt idx="10">
                  <c:v>9.8429634404056693E-2</c:v>
                </c:pt>
                <c:pt idx="11">
                  <c:v>7.3796567264470342E-2</c:v>
                </c:pt>
                <c:pt idx="12">
                  <c:v>0.12452675485673276</c:v>
                </c:pt>
                <c:pt idx="13">
                  <c:v>0.1022387546458193</c:v>
                </c:pt>
                <c:pt idx="14">
                  <c:v>9.5415633711868758E-2</c:v>
                </c:pt>
                <c:pt idx="15">
                  <c:v>0.11385029018015688</c:v>
                </c:pt>
                <c:pt idx="16">
                  <c:v>3.044051964089399E-2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F-42C9-A292-5369348D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8920"/>
        <c:axId val="384029312"/>
      </c:barChart>
      <c:catAx>
        <c:axId val="38402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9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029312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384028920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592271670979041E-2"/>
          <c:y val="0.20524888462789698"/>
          <c:w val="0.95145901696853286"/>
          <c:h val="0.5421205250699532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RVinYr!$A$10:$A$26</c:f>
              <c:strCache>
                <c:ptCount val="17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RVinYr!$F$10:$F$26</c:f>
              <c:numCache>
                <c:formatCode>0.00</c:formatCode>
                <c:ptCount val="17"/>
                <c:pt idx="0">
                  <c:v>1.6384000000000001</c:v>
                </c:pt>
                <c:pt idx="1">
                  <c:v>1.8071999999999999</c:v>
                </c:pt>
                <c:pt idx="2">
                  <c:v>1.6247</c:v>
                </c:pt>
                <c:pt idx="3">
                  <c:v>1.7635000000000001</c:v>
                </c:pt>
                <c:pt idx="4">
                  <c:v>1.8468</c:v>
                </c:pt>
                <c:pt idx="5">
                  <c:v>1.8198000000000001</c:v>
                </c:pt>
                <c:pt idx="6">
                  <c:v>1.6319999999999999</c:v>
                </c:pt>
                <c:pt idx="7">
                  <c:v>1.6096999999999999</c:v>
                </c:pt>
                <c:pt idx="8">
                  <c:v>1.7896000000000001</c:v>
                </c:pt>
                <c:pt idx="9">
                  <c:v>1.8529</c:v>
                </c:pt>
                <c:pt idx="10">
                  <c:v>1.8827</c:v>
                </c:pt>
                <c:pt idx="11">
                  <c:v>1.9171</c:v>
                </c:pt>
                <c:pt idx="12">
                  <c:v>1.9423999999999999</c:v>
                </c:pt>
                <c:pt idx="13">
                  <c:v>1.9615</c:v>
                </c:pt>
                <c:pt idx="14">
                  <c:v>1.9470000000000001</c:v>
                </c:pt>
                <c:pt idx="15">
                  <c:v>1.9835</c:v>
                </c:pt>
                <c:pt idx="16">
                  <c:v>1.9034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8-497A-8AC2-EDD2ACEB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544928"/>
        <c:axId val="521545712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RVinYr!$A$10:$A$26</c:f>
              <c:strCache>
                <c:ptCount val="17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RVinYr!$Q$10:$Q$26</c:f>
              <c:numCache>
                <c:formatCode>0.00</c:formatCode>
                <c:ptCount val="17"/>
                <c:pt idx="0">
                  <c:v>1.8693</c:v>
                </c:pt>
                <c:pt idx="1">
                  <c:v>1.8693</c:v>
                </c:pt>
                <c:pt idx="2">
                  <c:v>1.8693</c:v>
                </c:pt>
                <c:pt idx="3">
                  <c:v>1.8693</c:v>
                </c:pt>
                <c:pt idx="4">
                  <c:v>1.8693</c:v>
                </c:pt>
                <c:pt idx="5">
                  <c:v>1.8693</c:v>
                </c:pt>
                <c:pt idx="6">
                  <c:v>1.8693</c:v>
                </c:pt>
                <c:pt idx="7">
                  <c:v>1.8693</c:v>
                </c:pt>
                <c:pt idx="8">
                  <c:v>1.8693</c:v>
                </c:pt>
                <c:pt idx="9">
                  <c:v>1.8693</c:v>
                </c:pt>
                <c:pt idx="10">
                  <c:v>1.8693</c:v>
                </c:pt>
                <c:pt idx="11">
                  <c:v>1.8693</c:v>
                </c:pt>
                <c:pt idx="12">
                  <c:v>1.8693</c:v>
                </c:pt>
                <c:pt idx="13">
                  <c:v>1.8693</c:v>
                </c:pt>
                <c:pt idx="14">
                  <c:v>1.8693</c:v>
                </c:pt>
                <c:pt idx="15">
                  <c:v>1.8693</c:v>
                </c:pt>
                <c:pt idx="16">
                  <c:v>1.8693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8-497A-8AC2-EDD2ACEB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545320"/>
        <c:axId val="521542184"/>
      </c:lineChart>
      <c:catAx>
        <c:axId val="52154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545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2154571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21544928"/>
        <c:crosses val="autoZero"/>
        <c:crossBetween val="between"/>
      </c:valAx>
      <c:catAx>
        <c:axId val="521545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542184"/>
        <c:crosses val="autoZero"/>
        <c:auto val="0"/>
        <c:lblAlgn val="ctr"/>
        <c:lblOffset val="100"/>
        <c:noMultiLvlLbl val="0"/>
      </c:catAx>
      <c:valAx>
        <c:axId val="52154218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21545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195147886158773E-2"/>
          <c:y val="0.16491242197130446"/>
          <c:w val="0.97735399487643859"/>
          <c:h val="0.649123363078538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'RSector (2)'!$A$10:$A$14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 Sectors</c:v>
                </c:pt>
              </c:strCache>
            </c:strRef>
          </c:cat>
          <c:val>
            <c:numRef>
              <c:f>'RSector (2)'!$N$10:$N$14</c:f>
              <c:numCache>
                <c:formatCode>0</c:formatCode>
                <c:ptCount val="5"/>
                <c:pt idx="0">
                  <c:v>23.61</c:v>
                </c:pt>
                <c:pt idx="1">
                  <c:v>6.32</c:v>
                </c:pt>
                <c:pt idx="2">
                  <c:v>9.33</c:v>
                </c:pt>
                <c:pt idx="3">
                  <c:v>3.8600000000000003</c:v>
                </c:pt>
                <c:pt idx="4">
                  <c:v>7.999935015844704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4-4F92-B647-BB0C7E308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28488"/>
        <c:axId val="38712888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'RSector (2)'!$Q$10:$Q$14</c:f>
              <c:numCache>
                <c:formatCode>0</c:formatCode>
                <c:ptCount val="5"/>
                <c:pt idx="0">
                  <c:v>8.4499999999999993</c:v>
                </c:pt>
                <c:pt idx="1">
                  <c:v>8.4499999999999993</c:v>
                </c:pt>
                <c:pt idx="2">
                  <c:v>8.4499999999999993</c:v>
                </c:pt>
                <c:pt idx="3">
                  <c:v>8.4499999999999993</c:v>
                </c:pt>
                <c:pt idx="4">
                  <c:v>8.4499999999999993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4-4F92-B647-BB0C7E308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29272"/>
        <c:axId val="387129664"/>
      </c:lineChart>
      <c:catAx>
        <c:axId val="38712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12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2888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87128488"/>
        <c:crosses val="autoZero"/>
        <c:crossBetween val="between"/>
      </c:valAx>
      <c:catAx>
        <c:axId val="387129272"/>
        <c:scaling>
          <c:orientation val="minMax"/>
        </c:scaling>
        <c:delete val="1"/>
        <c:axPos val="b"/>
        <c:majorTickMark val="out"/>
        <c:minorTickMark val="none"/>
        <c:tickLblPos val="nextTo"/>
        <c:crossAx val="387129664"/>
        <c:crosses val="autoZero"/>
        <c:auto val="0"/>
        <c:lblAlgn val="ctr"/>
        <c:lblOffset val="100"/>
        <c:noMultiLvlLbl val="0"/>
      </c:catAx>
      <c:valAx>
        <c:axId val="38712966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87129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00032697490665E-2"/>
          <c:y val="0.20000017132690115"/>
          <c:w val="0.97678826936105634"/>
          <c:h val="0.621053163594061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RSector!$A$10:$A$14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Others</c:v>
                </c:pt>
              </c:strCache>
            </c:strRef>
          </c:cat>
          <c:val>
            <c:numRef>
              <c:f>RSector!$M$10:$M$14</c:f>
              <c:numCache>
                <c:formatCode>0.0%</c:formatCode>
                <c:ptCount val="5"/>
                <c:pt idx="0">
                  <c:v>0.11668468351106909</c:v>
                </c:pt>
                <c:pt idx="1">
                  <c:v>0.45886849035426303</c:v>
                </c:pt>
                <c:pt idx="2">
                  <c:v>0.13157789490979668</c:v>
                </c:pt>
                <c:pt idx="3">
                  <c:v>0.22074083036275668</c:v>
                </c:pt>
                <c:pt idx="4">
                  <c:v>7.2128100862114589E-2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3-44A4-B239-5C81268B0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031944"/>
        <c:axId val="282028808"/>
      </c:barChart>
      <c:catAx>
        <c:axId val="28203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2028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028808"/>
        <c:scaling>
          <c:orientation val="minMax"/>
          <c:max val="0.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282031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645250147055745E-2"/>
          <c:y val="0.17614515673666528"/>
          <c:w val="0.97466072478969612"/>
          <c:h val="0.6203471032957910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RSector!$A$10:$A$14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Others</c:v>
                </c:pt>
              </c:strCache>
            </c:strRef>
          </c:cat>
          <c:val>
            <c:numRef>
              <c:f>RSector!$F$10:$F$14</c:f>
              <c:numCache>
                <c:formatCode>0.00</c:formatCode>
                <c:ptCount val="5"/>
                <c:pt idx="0">
                  <c:v>2.2164000000000001</c:v>
                </c:pt>
                <c:pt idx="1">
                  <c:v>1.7444999999999999</c:v>
                </c:pt>
                <c:pt idx="2">
                  <c:v>2.0929000000000002</c:v>
                </c:pt>
                <c:pt idx="3">
                  <c:v>1.7794000000000001</c:v>
                </c:pt>
                <c:pt idx="4">
                  <c:v>1.9623913375766497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F-4DDF-BCBB-1391FD0D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029984"/>
        <c:axId val="28202920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RSector!$P$10:$P$14</c:f>
              <c:numCache>
                <c:formatCode>0.00</c:formatCode>
                <c:ptCount val="5"/>
                <c:pt idx="0">
                  <c:v>1.8693</c:v>
                </c:pt>
                <c:pt idx="1">
                  <c:v>1.8693</c:v>
                </c:pt>
                <c:pt idx="2">
                  <c:v>1.8693</c:v>
                </c:pt>
                <c:pt idx="3">
                  <c:v>1.8693</c:v>
                </c:pt>
                <c:pt idx="4">
                  <c:v>1.8693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F-4DDF-BCBB-1391FD0D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029592"/>
        <c:axId val="282030376"/>
      </c:lineChart>
      <c:catAx>
        <c:axId val="28202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2029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20292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282029984"/>
        <c:crosses val="autoZero"/>
        <c:crossBetween val="between"/>
      </c:valAx>
      <c:catAx>
        <c:axId val="282029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82030376"/>
        <c:crosses val="autoZero"/>
        <c:auto val="0"/>
        <c:lblAlgn val="ctr"/>
        <c:lblOffset val="100"/>
        <c:noMultiLvlLbl val="0"/>
      </c:catAx>
      <c:valAx>
        <c:axId val="2820303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282029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22388705042979E-2"/>
          <c:y val="0.21328707742685585"/>
          <c:w val="0.97674631899335229"/>
          <c:h val="0.583917080824343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'RLTV (2)'!$A$10:$A$12</c:f>
              <c:strCache>
                <c:ptCount val="3"/>
                <c:pt idx="0">
                  <c:v>Investment-grade</c:v>
                </c:pt>
                <c:pt idx="1">
                  <c:v>Crossover</c:v>
                </c:pt>
                <c:pt idx="2">
                  <c:v>High-yield</c:v>
                </c:pt>
              </c:strCache>
            </c:strRef>
          </c:cat>
          <c:val>
            <c:numRef>
              <c:f>'RLTV (2)'!$M$10:$M$12</c:f>
              <c:numCache>
                <c:formatCode>0.0%</c:formatCode>
                <c:ptCount val="3"/>
                <c:pt idx="0">
                  <c:v>0.86413151255614962</c:v>
                </c:pt>
                <c:pt idx="1">
                  <c:v>0.12130525347266057</c:v>
                </c:pt>
                <c:pt idx="2">
                  <c:v>1.4563233971189953E-2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1-46D4-AB56-2E259EDB4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061288"/>
        <c:axId val="515061680"/>
      </c:barChart>
      <c:catAx>
        <c:axId val="51506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06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5061680"/>
        <c:scaling>
          <c:orientation val="minMax"/>
          <c:max val="1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515061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435712719626439E-2"/>
          <c:y val="0.20976795476948856"/>
          <c:w val="0.97505004073314516"/>
          <c:h val="0.6139062240452596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928086706132081E-2"/>
                      <c:h val="0.109118123850413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DAF-40AE-87C4-9C2F7C1BB95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928086706132081E-2"/>
                      <c:h val="9.7569211630633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DAF-40AE-87C4-9C2F7C1BB9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'RLTV (2)'!$A$10:$A$12</c:f>
              <c:strCache>
                <c:ptCount val="3"/>
                <c:pt idx="0">
                  <c:v>Investment-grade</c:v>
                </c:pt>
                <c:pt idx="1">
                  <c:v>Crossover</c:v>
                </c:pt>
                <c:pt idx="2">
                  <c:v>High-yield</c:v>
                </c:pt>
              </c:strCache>
            </c:strRef>
          </c:cat>
          <c:val>
            <c:numRef>
              <c:f>'RLTV (2)'!$F$10:$F$12</c:f>
              <c:numCache>
                <c:formatCode>0.00</c:formatCode>
                <c:ptCount val="3"/>
                <c:pt idx="0">
                  <c:v>1.8078000000000001</c:v>
                </c:pt>
                <c:pt idx="1">
                  <c:v>2.0956000000000001</c:v>
                </c:pt>
                <c:pt idx="2">
                  <c:v>3.5663999999999998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B-45D7-8A84-BEDE9983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062072"/>
        <c:axId val="604431824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'RLTV (2)'!$P$10:$P$12</c:f>
              <c:numCache>
                <c:formatCode>0.00</c:formatCode>
                <c:ptCount val="3"/>
                <c:pt idx="0">
                  <c:v>1.8693</c:v>
                </c:pt>
                <c:pt idx="1">
                  <c:v>1.8693</c:v>
                </c:pt>
                <c:pt idx="2">
                  <c:v>1.8693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B-45D7-8A84-BEDE9983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33784"/>
        <c:axId val="604432608"/>
      </c:lineChart>
      <c:catAx>
        <c:axId val="51506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44318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15062072"/>
        <c:crosses val="autoZero"/>
        <c:crossBetween val="between"/>
      </c:valAx>
      <c:catAx>
        <c:axId val="604433784"/>
        <c:scaling>
          <c:orientation val="minMax"/>
        </c:scaling>
        <c:delete val="1"/>
        <c:axPos val="b"/>
        <c:majorTickMark val="out"/>
        <c:minorTickMark val="none"/>
        <c:tickLblPos val="nextTo"/>
        <c:crossAx val="604432608"/>
        <c:crosses val="autoZero"/>
        <c:auto val="0"/>
        <c:lblAlgn val="ctr"/>
        <c:lblOffset val="100"/>
        <c:noMultiLvlLbl val="0"/>
      </c:catAx>
      <c:valAx>
        <c:axId val="60443260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3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00032697490665E-2"/>
          <c:y val="0.22377660582489795"/>
          <c:w val="0.97678826936105634"/>
          <c:h val="0.57692406189231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RCoup!$P$10:$P$19</c:f>
              <c:strCache>
                <c:ptCount val="10"/>
                <c:pt idx="0">
                  <c:v>3.0%</c:v>
                </c:pt>
                <c:pt idx="1">
                  <c:v>3.5%</c:v>
                </c:pt>
                <c:pt idx="2">
                  <c:v>4.0%</c:v>
                </c:pt>
                <c:pt idx="3">
                  <c:v>4.5%</c:v>
                </c:pt>
                <c:pt idx="4">
                  <c:v>5.0%</c:v>
                </c:pt>
                <c:pt idx="5">
                  <c:v>5.5%</c:v>
                </c:pt>
                <c:pt idx="6">
                  <c:v>6.0%</c:v>
                </c:pt>
                <c:pt idx="7">
                  <c:v>6.5%</c:v>
                </c:pt>
                <c:pt idx="8">
                  <c:v>7.0%</c:v>
                </c:pt>
                <c:pt idx="9">
                  <c:v>&gt;7.0%</c:v>
                </c:pt>
              </c:strCache>
            </c:strRef>
          </c:cat>
          <c:val>
            <c:numRef>
              <c:f>RCoup!$M$10:$M$19</c:f>
              <c:numCache>
                <c:formatCode>0.0%</c:formatCode>
                <c:ptCount val="10"/>
                <c:pt idx="0">
                  <c:v>0.10089427005948355</c:v>
                </c:pt>
                <c:pt idx="1">
                  <c:v>0.15606111149402677</c:v>
                </c:pt>
                <c:pt idx="2">
                  <c:v>0.18494441769734535</c:v>
                </c:pt>
                <c:pt idx="3">
                  <c:v>0.18537919614110138</c:v>
                </c:pt>
                <c:pt idx="4">
                  <c:v>8.627834826131639E-2</c:v>
                </c:pt>
                <c:pt idx="5">
                  <c:v>6.4251632464350408E-2</c:v>
                </c:pt>
                <c:pt idx="6">
                  <c:v>0.11063020293108834</c:v>
                </c:pt>
                <c:pt idx="7">
                  <c:v>7.2878672952481932E-2</c:v>
                </c:pt>
                <c:pt idx="8">
                  <c:v>2.6565223496072016E-2</c:v>
                </c:pt>
                <c:pt idx="9">
                  <c:v>1.2116924502733894E-2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3-40CA-B370-90CBB164D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32216"/>
        <c:axId val="604430256"/>
      </c:barChart>
      <c:catAx>
        <c:axId val="60443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4430256"/>
        <c:scaling>
          <c:orientation val="minMax"/>
          <c:max val="0.4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604432216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645250147055745E-2"/>
          <c:y val="0.1619718309859155"/>
          <c:w val="0.97466072478969612"/>
          <c:h val="0.6514084507042253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RCoup!$P$10:$P$19</c:f>
              <c:strCache>
                <c:ptCount val="10"/>
                <c:pt idx="0">
                  <c:v>3.0%</c:v>
                </c:pt>
                <c:pt idx="1">
                  <c:v>3.5%</c:v>
                </c:pt>
                <c:pt idx="2">
                  <c:v>4.0%</c:v>
                </c:pt>
                <c:pt idx="3">
                  <c:v>4.5%</c:v>
                </c:pt>
                <c:pt idx="4">
                  <c:v>5.0%</c:v>
                </c:pt>
                <c:pt idx="5">
                  <c:v>5.5%</c:v>
                </c:pt>
                <c:pt idx="6">
                  <c:v>6.0%</c:v>
                </c:pt>
                <c:pt idx="7">
                  <c:v>6.5%</c:v>
                </c:pt>
                <c:pt idx="8">
                  <c:v>7.0%</c:v>
                </c:pt>
                <c:pt idx="9">
                  <c:v>&gt;7.0%</c:v>
                </c:pt>
              </c:strCache>
            </c:strRef>
          </c:cat>
          <c:val>
            <c:numRef>
              <c:f>RCoup!$F$10:$F$19</c:f>
              <c:numCache>
                <c:formatCode>0.00</c:formatCode>
                <c:ptCount val="10"/>
                <c:pt idx="0">
                  <c:v>1.8873</c:v>
                </c:pt>
                <c:pt idx="1">
                  <c:v>1.8959999999999999</c:v>
                </c:pt>
                <c:pt idx="2">
                  <c:v>1.7925</c:v>
                </c:pt>
                <c:pt idx="3">
                  <c:v>1.7767999999999999</c:v>
                </c:pt>
                <c:pt idx="4">
                  <c:v>1.9427000000000001</c:v>
                </c:pt>
                <c:pt idx="5">
                  <c:v>1.9258</c:v>
                </c:pt>
                <c:pt idx="6">
                  <c:v>1.8992</c:v>
                </c:pt>
                <c:pt idx="7">
                  <c:v>1.9601999999999999</c:v>
                </c:pt>
                <c:pt idx="8">
                  <c:v>2.0261</c:v>
                </c:pt>
                <c:pt idx="9">
                  <c:v>2.0356000000000001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6D0-AE74-4F79FDC5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30648"/>
        <c:axId val="60443104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RCoup!$Q$10:$Q$19</c:f>
              <c:numCache>
                <c:formatCode>0.00</c:formatCode>
                <c:ptCount val="10"/>
                <c:pt idx="0">
                  <c:v>1.8693</c:v>
                </c:pt>
                <c:pt idx="1">
                  <c:v>1.8693</c:v>
                </c:pt>
                <c:pt idx="2">
                  <c:v>1.8693</c:v>
                </c:pt>
                <c:pt idx="3">
                  <c:v>1.8693</c:v>
                </c:pt>
                <c:pt idx="4">
                  <c:v>1.8693</c:v>
                </c:pt>
                <c:pt idx="5">
                  <c:v>1.8693</c:v>
                </c:pt>
                <c:pt idx="6">
                  <c:v>1.8693</c:v>
                </c:pt>
                <c:pt idx="7">
                  <c:v>1.8693</c:v>
                </c:pt>
                <c:pt idx="8">
                  <c:v>1.8693</c:v>
                </c:pt>
                <c:pt idx="9">
                  <c:v>1.8693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B-46D0-AE74-4F79FDC5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33392"/>
        <c:axId val="600423856"/>
      </c:lineChart>
      <c:catAx>
        <c:axId val="60443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44310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0648"/>
        <c:crosses val="autoZero"/>
        <c:crossBetween val="between"/>
      </c:valAx>
      <c:catAx>
        <c:axId val="604433392"/>
        <c:scaling>
          <c:orientation val="minMax"/>
        </c:scaling>
        <c:delete val="1"/>
        <c:axPos val="b"/>
        <c:majorTickMark val="out"/>
        <c:minorTickMark val="none"/>
        <c:tickLblPos val="nextTo"/>
        <c:crossAx val="600423856"/>
        <c:crosses val="autoZero"/>
        <c:auto val="0"/>
        <c:lblAlgn val="ctr"/>
        <c:lblOffset val="100"/>
        <c:noMultiLvlLbl val="0"/>
      </c:catAx>
      <c:valAx>
        <c:axId val="60042385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3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44991459426933E-2"/>
          <c:y val="0.20979056796084181"/>
          <c:w val="0.91950111348458441"/>
          <c:h val="0.587413590290357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3197733109837117E-3"/>
                  <c:y val="5.52142612303844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1-4532-9A64-90A8C6DAAA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RTerm!$P$10:$P$20</c:f>
              <c:strCache>
                <c:ptCount val="1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&gt;20</c:v>
                </c:pt>
              </c:strCache>
            </c:strRef>
          </c:cat>
          <c:val>
            <c:numRef>
              <c:f>RTerm!$M$10:$M$20</c:f>
              <c:numCache>
                <c:formatCode>0.0%</c:formatCode>
                <c:ptCount val="11"/>
                <c:pt idx="0">
                  <c:v>0.1944596459014474</c:v>
                </c:pt>
                <c:pt idx="1">
                  <c:v>0.25675754783616533</c:v>
                </c:pt>
                <c:pt idx="2">
                  <c:v>0.21340071579665215</c:v>
                </c:pt>
                <c:pt idx="3">
                  <c:v>0.15002940924232472</c:v>
                </c:pt>
                <c:pt idx="4">
                  <c:v>7.9457280773067601E-2</c:v>
                </c:pt>
                <c:pt idx="5">
                  <c:v>3.8889920581878824E-2</c:v>
                </c:pt>
                <c:pt idx="6">
                  <c:v>1.7898177192466971E-2</c:v>
                </c:pt>
                <c:pt idx="7">
                  <c:v>1.4192139725535551E-2</c:v>
                </c:pt>
                <c:pt idx="8">
                  <c:v>1.0294243978653632E-2</c:v>
                </c:pt>
                <c:pt idx="9">
                  <c:v>6.5962218201063303E-3</c:v>
                </c:pt>
                <c:pt idx="10">
                  <c:v>1.8024697151701595E-2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1-4532-9A64-90A8C6DA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423464"/>
        <c:axId val="600425424"/>
      </c:barChart>
      <c:catAx>
        <c:axId val="60042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42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0425424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600423464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152400</xdr:rowOff>
    </xdr:from>
    <xdr:to>
      <xdr:col>7</xdr:col>
      <xdr:colOff>594360</xdr:colOff>
      <xdr:row>43</xdr:row>
      <xdr:rowOff>145676</xdr:rowOff>
    </xdr:to>
    <xdr:graphicFrame macro="">
      <xdr:nvGraphicFramePr>
        <xdr:cNvPr id="22533" name="Chart 3">
          <a:extLst>
            <a:ext uri="{FF2B5EF4-FFF2-40B4-BE49-F238E27FC236}">
              <a16:creationId xmlns:a16="http://schemas.microsoft.com/office/drawing/2014/main" id="{00000000-0008-0000-0000-000005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23</xdr:row>
      <xdr:rowOff>156882</xdr:rowOff>
    </xdr:from>
    <xdr:to>
      <xdr:col>16</xdr:col>
      <xdr:colOff>449580</xdr:colOff>
      <xdr:row>44</xdr:row>
      <xdr:rowOff>11205</xdr:rowOff>
    </xdr:to>
    <xdr:graphicFrame macro="">
      <xdr:nvGraphicFramePr>
        <xdr:cNvPr id="22534" name="Chart 4">
          <a:extLst>
            <a:ext uri="{FF2B5EF4-FFF2-40B4-BE49-F238E27FC236}">
              <a16:creationId xmlns:a16="http://schemas.microsoft.com/office/drawing/2014/main" id="{00000000-0008-0000-0000-000006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14</xdr:col>
      <xdr:colOff>0</xdr:colOff>
      <xdr:row>44</xdr:row>
      <xdr:rowOff>134470</xdr:rowOff>
    </xdr:to>
    <xdr:graphicFrame macro="">
      <xdr:nvGraphicFramePr>
        <xdr:cNvPr id="13316" name="Chart 2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</xdr:colOff>
      <xdr:row>22</xdr:row>
      <xdr:rowOff>134469</xdr:rowOff>
    </xdr:from>
    <xdr:to>
      <xdr:col>6</xdr:col>
      <xdr:colOff>18825</xdr:colOff>
      <xdr:row>44</xdr:row>
      <xdr:rowOff>123264</xdr:rowOff>
    </xdr:to>
    <xdr:graphicFrame macro="">
      <xdr:nvGraphicFramePr>
        <xdr:cNvPr id="13317" name="Chart 3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0.01248</cdr:x>
      <cdr:y>0.04665</cdr:y>
    </cdr:from>
    <cdr:to>
      <cdr:x>0.48779</cdr:x>
      <cdr:y>0.12412</cdr:y>
    </cdr:to>
    <cdr:sp macro="" textlink="">
      <cdr:nvSpPr>
        <cdr:cNvPr id="15361" name="Text Box 1">
          <a:extLst xmlns:a="http://schemas.openxmlformats.org/drawingml/2006/main">
            <a:ext uri="{FF2B5EF4-FFF2-40B4-BE49-F238E27FC236}">
              <a16:creationId xmlns:a16="http://schemas.microsoft.com/office/drawing/2014/main" id="{94DFA1A2-4489-4FF1-B1FE-E655FD72518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55" y="103305"/>
          <a:ext cx="2028248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Coupon Rate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0.01362</cdr:x>
      <cdr:y>0.07306</cdr:y>
    </cdr:from>
    <cdr:to>
      <cdr:x>0.33852</cdr:x>
      <cdr:y>0.19596</cdr:y>
    </cdr:to>
    <cdr:sp macro="" textlink="">
      <cdr:nvSpPr>
        <cdr:cNvPr id="76801" name="Text Box 1">
          <a:extLst xmlns:a="http://schemas.openxmlformats.org/drawingml/2006/main">
            <a:ext uri="{FF2B5EF4-FFF2-40B4-BE49-F238E27FC236}">
              <a16:creationId xmlns:a16="http://schemas.microsoft.com/office/drawing/2014/main" id="{4DE01B59-2346-41A5-9739-E30C3045DE3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6116"/>
          <a:ext cx="1272540" cy="266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0.01362</cdr:x>
      <cdr:y>0.02456</cdr:y>
    </cdr:from>
    <cdr:to>
      <cdr:x>0.43774</cdr:x>
      <cdr:y>0.15079</cdr:y>
    </cdr:to>
    <cdr:sp macro="" textlink="">
      <cdr:nvSpPr>
        <cdr:cNvPr id="76802" name="Text Box 2">
          <a:extLst xmlns:a="http://schemas.openxmlformats.org/drawingml/2006/main">
            <a:ext uri="{FF2B5EF4-FFF2-40B4-BE49-F238E27FC236}">
              <a16:creationId xmlns:a16="http://schemas.microsoft.com/office/drawing/2014/main" id="{797EBD9C-13EC-473B-8DD4-29829345A62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60" cy="274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Coupon Rate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13</xdr:col>
      <xdr:colOff>592455</xdr:colOff>
      <xdr:row>43</xdr:row>
      <xdr:rowOff>145676</xdr:rowOff>
    </xdr:to>
    <xdr:graphicFrame macro="">
      <xdr:nvGraphicFramePr>
        <xdr:cNvPr id="19460" name="Chart 2">
          <a:extLst>
            <a:ext uri="{FF2B5EF4-FFF2-40B4-BE49-F238E27FC236}">
              <a16:creationId xmlns:a16="http://schemas.microsoft.com/office/drawing/2014/main" id="{00000000-0008-0000-0400-000004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152400</xdr:rowOff>
    </xdr:from>
    <xdr:to>
      <xdr:col>6</xdr:col>
      <xdr:colOff>448</xdr:colOff>
      <xdr:row>43</xdr:row>
      <xdr:rowOff>134470</xdr:rowOff>
    </xdr:to>
    <xdr:graphicFrame macro="">
      <xdr:nvGraphicFramePr>
        <xdr:cNvPr id="19461" name="Chart 3">
          <a:extLst>
            <a:ext uri="{FF2B5EF4-FFF2-40B4-BE49-F238E27FC236}">
              <a16:creationId xmlns:a16="http://schemas.microsoft.com/office/drawing/2014/main" id="{00000000-0008-0000-0400-000005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0.0125</cdr:x>
      <cdr:y>0.03322</cdr:y>
    </cdr:from>
    <cdr:to>
      <cdr:x>0.48302</cdr:x>
      <cdr:y>0.11068</cdr:y>
    </cdr:to>
    <cdr:sp macro="" textlink="">
      <cdr:nvSpPr>
        <cdr:cNvPr id="21505" name="Text Box 1">
          <a:extLst xmlns:a="http://schemas.openxmlformats.org/drawingml/2006/main">
            <a:ext uri="{FF2B5EF4-FFF2-40B4-BE49-F238E27FC236}">
              <a16:creationId xmlns:a16="http://schemas.microsoft.com/office/drawing/2014/main" id="{4F715910-2B7E-4591-B4E8-E82813B7885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45" y="73556"/>
          <a:ext cx="2004203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Maturity Cell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0.07323</cdr:y>
    </cdr:from>
    <cdr:to>
      <cdr:x>0.33729</cdr:x>
      <cdr:y>0.19431</cdr:y>
    </cdr:to>
    <cdr:sp macro="" textlink="">
      <cdr:nvSpPr>
        <cdr:cNvPr id="83969" name="Text Box 1">
          <a:extLst xmlns:a="http://schemas.openxmlformats.org/drawingml/2006/main">
            <a:ext uri="{FF2B5EF4-FFF2-40B4-BE49-F238E27FC236}">
              <a16:creationId xmlns:a16="http://schemas.microsoft.com/office/drawing/2014/main" id="{2A032448-2F2A-4E2F-9DF7-C6516B5D7D7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8718"/>
          <a:ext cx="1272849" cy="266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0.02422</cdr:y>
    </cdr:from>
    <cdr:to>
      <cdr:x>0.43603</cdr:x>
      <cdr:y>0.14888</cdr:y>
    </cdr:to>
    <cdr:sp macro="" textlink="">
      <cdr:nvSpPr>
        <cdr:cNvPr id="83970" name="Text Box 2">
          <a:extLst xmlns:a="http://schemas.openxmlformats.org/drawingml/2006/main">
            <a:ext uri="{FF2B5EF4-FFF2-40B4-BE49-F238E27FC236}">
              <a16:creationId xmlns:a16="http://schemas.microsoft.com/office/drawing/2014/main" id="{6CCAF4F4-1EED-45EA-A8F6-1245E1E34B3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10" cy="274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Maturity Cell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13</xdr:col>
      <xdr:colOff>586740</xdr:colOff>
      <xdr:row>43</xdr:row>
      <xdr:rowOff>134470</xdr:rowOff>
    </xdr:to>
    <xdr:graphicFrame macro="">
      <xdr:nvGraphicFramePr>
        <xdr:cNvPr id="6148" name="Chart 2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6</xdr:col>
      <xdr:colOff>448</xdr:colOff>
      <xdr:row>43</xdr:row>
      <xdr:rowOff>134470</xdr:rowOff>
    </xdr:to>
    <xdr:graphicFrame macro="">
      <xdr:nvGraphicFramePr>
        <xdr:cNvPr id="6149" name="Chart 3">
          <a:extLst>
            <a:ext uri="{FF2B5EF4-FFF2-40B4-BE49-F238E27FC236}">
              <a16:creationId xmlns:a16="http://schemas.microsoft.com/office/drawing/2014/main" id="{00000000-0008-0000-0500-00000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0.01254</cdr:x>
      <cdr:y>0.03619</cdr:y>
    </cdr:from>
    <cdr:to>
      <cdr:x>0.49044</cdr:x>
      <cdr:y>0.11366</cdr:y>
    </cdr:to>
    <cdr:sp macro="" textlink="">
      <cdr:nvSpPr>
        <cdr:cNvPr id="8193" name="Text Box 1">
          <a:extLst xmlns:a="http://schemas.openxmlformats.org/drawingml/2006/main">
            <a:ext uri="{FF2B5EF4-FFF2-40B4-BE49-F238E27FC236}">
              <a16:creationId xmlns:a16="http://schemas.microsoft.com/office/drawing/2014/main" id="{01C06817-0F1A-42BA-B569-0F8CC0CB62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24" y="80144"/>
          <a:ext cx="2028376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Duration Cell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0.07362</cdr:y>
    </cdr:from>
    <cdr:to>
      <cdr:x>0.33729</cdr:x>
      <cdr:y>0.19561</cdr:y>
    </cdr:to>
    <cdr:sp macro="" textlink="">
      <cdr:nvSpPr>
        <cdr:cNvPr id="89089" name="Text Box 1">
          <a:extLst xmlns:a="http://schemas.openxmlformats.org/drawingml/2006/main">
            <a:ext uri="{FF2B5EF4-FFF2-40B4-BE49-F238E27FC236}">
              <a16:creationId xmlns:a16="http://schemas.microsoft.com/office/drawing/2014/main" id="{B2439785-69E7-4920-A4B6-DEDBC6C66EC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8453"/>
          <a:ext cx="1272849" cy="2667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0.02439</cdr:y>
    </cdr:from>
    <cdr:to>
      <cdr:x>0.49027</cdr:x>
      <cdr:y>0.14971</cdr:y>
    </cdr:to>
    <cdr:sp macro="" textlink="">
      <cdr:nvSpPr>
        <cdr:cNvPr id="89090" name="Text Box 2">
          <a:extLst xmlns:a="http://schemas.openxmlformats.org/drawingml/2006/main">
            <a:ext uri="{FF2B5EF4-FFF2-40B4-BE49-F238E27FC236}">
              <a16:creationId xmlns:a16="http://schemas.microsoft.com/office/drawing/2014/main" id="{53471A49-B69B-41CD-B2AA-0797DFD58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874368" cy="274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Duration Cell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29</xdr:row>
      <xdr:rowOff>0</xdr:rowOff>
    </xdr:from>
    <xdr:to>
      <xdr:col>14</xdr:col>
      <xdr:colOff>425824</xdr:colOff>
      <xdr:row>50</xdr:row>
      <xdr:rowOff>33618</xdr:rowOff>
    </xdr:to>
    <xdr:graphicFrame macro="">
      <xdr:nvGraphicFramePr>
        <xdr:cNvPr id="55300" name="Chart 2">
          <a:extLst>
            <a:ext uri="{FF2B5EF4-FFF2-40B4-BE49-F238E27FC236}">
              <a16:creationId xmlns:a16="http://schemas.microsoft.com/office/drawing/2014/main" id="{00000000-0008-0000-0600-000004D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156881</xdr:rowOff>
    </xdr:from>
    <xdr:to>
      <xdr:col>6</xdr:col>
      <xdr:colOff>448</xdr:colOff>
      <xdr:row>50</xdr:row>
      <xdr:rowOff>22412</xdr:rowOff>
    </xdr:to>
    <xdr:graphicFrame macro="">
      <xdr:nvGraphicFramePr>
        <xdr:cNvPr id="55301" name="Chart 3">
          <a:extLst>
            <a:ext uri="{FF2B5EF4-FFF2-40B4-BE49-F238E27FC236}">
              <a16:creationId xmlns:a16="http://schemas.microsoft.com/office/drawing/2014/main" id="{00000000-0008-0000-0600-000005D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0.01036</cdr:x>
      <cdr:y>0.07211</cdr:y>
    </cdr:from>
    <cdr:to>
      <cdr:x>0.39056</cdr:x>
      <cdr:y>0.19365</cdr:y>
    </cdr:to>
    <cdr:sp macro="" textlink="">
      <cdr:nvSpPr>
        <cdr:cNvPr id="67586" name="Text Box 2">
          <a:extLst xmlns:a="http://schemas.openxmlformats.org/drawingml/2006/main">
            <a:ext uri="{FF2B5EF4-FFF2-40B4-BE49-F238E27FC236}">
              <a16:creationId xmlns:a16="http://schemas.microsoft.com/office/drawing/2014/main" id="{721531D7-7272-4D05-9DA7-7B81298C841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5716"/>
          <a:ext cx="1958504" cy="266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Last 12 months; in percent</a:t>
          </a:r>
        </a:p>
      </cdr:txBody>
    </cdr:sp>
  </cdr:relSizeAnchor>
  <cdr:relSizeAnchor xmlns:cdr="http://schemas.openxmlformats.org/drawingml/2006/chartDrawing">
    <cdr:from>
      <cdr:x>0.01036</cdr:x>
      <cdr:y>0.02431</cdr:y>
    </cdr:from>
    <cdr:to>
      <cdr:x>0.33279</cdr:x>
      <cdr:y>0.14941</cdr:y>
    </cdr:to>
    <cdr:sp macro="" textlink="">
      <cdr:nvSpPr>
        <cdr:cNvPr id="67587" name="Text Box 3">
          <a:extLst xmlns:a="http://schemas.openxmlformats.org/drawingml/2006/main">
            <a:ext uri="{FF2B5EF4-FFF2-40B4-BE49-F238E27FC236}">
              <a16:creationId xmlns:a16="http://schemas.microsoft.com/office/drawing/2014/main" id="{B17C94E1-2CF0-45AD-8B02-742B1B0510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0882" cy="27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Sector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0.0125</cdr:x>
      <cdr:y>0.05343</cdr:y>
    </cdr:from>
    <cdr:to>
      <cdr:x>0.51284</cdr:x>
      <cdr:y>0.1309</cdr:y>
    </cdr:to>
    <cdr:sp macro="" textlink="">
      <cdr:nvSpPr>
        <cdr:cNvPr id="57345" name="Text Box 1">
          <a:extLst xmlns:a="http://schemas.openxmlformats.org/drawingml/2006/main">
            <a:ext uri="{FF2B5EF4-FFF2-40B4-BE49-F238E27FC236}">
              <a16:creationId xmlns:a16="http://schemas.microsoft.com/office/drawing/2014/main" id="{F930BED8-930D-489B-A601-689D3F721D5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45" y="118318"/>
          <a:ext cx="2131224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Vintage Cohort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0.07417</cdr:y>
    </cdr:from>
    <cdr:to>
      <cdr:x>0.33729</cdr:x>
      <cdr:y>0.19662</cdr:y>
    </cdr:to>
    <cdr:sp macro="" textlink="">
      <cdr:nvSpPr>
        <cdr:cNvPr id="91137" name="Text Box 1">
          <a:extLst xmlns:a="http://schemas.openxmlformats.org/drawingml/2006/main">
            <a:ext uri="{FF2B5EF4-FFF2-40B4-BE49-F238E27FC236}">
              <a16:creationId xmlns:a16="http://schemas.microsoft.com/office/drawing/2014/main" id="{2DB8296E-E355-4A82-91E5-7B95FEFC282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9095"/>
          <a:ext cx="1272849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0.02448</cdr:y>
    </cdr:from>
    <cdr:to>
      <cdr:x>0.49027</cdr:x>
      <cdr:y>0.15025</cdr:y>
    </cdr:to>
    <cdr:sp macro="" textlink="">
      <cdr:nvSpPr>
        <cdr:cNvPr id="91138" name="Text Box 2">
          <a:extLst xmlns:a="http://schemas.openxmlformats.org/drawingml/2006/main">
            <a:ext uri="{FF2B5EF4-FFF2-40B4-BE49-F238E27FC236}">
              <a16:creationId xmlns:a16="http://schemas.microsoft.com/office/drawing/2014/main" id="{96F89724-F085-456A-B493-13FCE7CCD65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874368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Vintage Cohort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0.01217</cdr:x>
      <cdr:y>0.07417</cdr:y>
    </cdr:from>
    <cdr:to>
      <cdr:x>0.30267</cdr:x>
      <cdr:y>0.19662</cdr:y>
    </cdr:to>
    <cdr:sp macro="" textlink="">
      <cdr:nvSpPr>
        <cdr:cNvPr id="95233" name="Text Box 1">
          <a:extLst xmlns:a="http://schemas.openxmlformats.org/drawingml/2006/main">
            <a:ext uri="{FF2B5EF4-FFF2-40B4-BE49-F238E27FC236}">
              <a16:creationId xmlns:a16="http://schemas.microsoft.com/office/drawing/2014/main" id="{7B17D928-9345-45CB-8832-8AC356E245E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9095"/>
          <a:ext cx="1272828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Last 12 months</a:t>
          </a:r>
        </a:p>
      </cdr:txBody>
    </cdr:sp>
  </cdr:relSizeAnchor>
  <cdr:relSizeAnchor xmlns:cdr="http://schemas.openxmlformats.org/drawingml/2006/chartDrawing">
    <cdr:from>
      <cdr:x>0.01217</cdr:x>
      <cdr:y>0.02448</cdr:y>
    </cdr:from>
    <cdr:to>
      <cdr:x>0.39121</cdr:x>
      <cdr:y>0.15025</cdr:y>
    </cdr:to>
    <cdr:sp macro="" textlink="">
      <cdr:nvSpPr>
        <cdr:cNvPr id="95234" name="Text Box 2">
          <a:extLst xmlns:a="http://schemas.openxmlformats.org/drawingml/2006/main">
            <a:ext uri="{FF2B5EF4-FFF2-40B4-BE49-F238E27FC236}">
              <a16:creationId xmlns:a16="http://schemas.microsoft.com/office/drawing/2014/main" id="{40C57335-F093-4AB3-A2C8-E5846BD519E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0768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Credit Effect by Sector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7620</xdr:rowOff>
    </xdr:from>
    <xdr:to>
      <xdr:col>14</xdr:col>
      <xdr:colOff>0</xdr:colOff>
      <xdr:row>43</xdr:row>
      <xdr:rowOff>145676</xdr:rowOff>
    </xdr:to>
    <xdr:graphicFrame macro="">
      <xdr:nvGraphicFramePr>
        <xdr:cNvPr id="1028" name="Chart 2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7620</xdr:rowOff>
    </xdr:from>
    <xdr:to>
      <xdr:col>5</xdr:col>
      <xdr:colOff>579120</xdr:colOff>
      <xdr:row>43</xdr:row>
      <xdr:rowOff>145676</xdr:rowOff>
    </xdr:to>
    <xdr:graphicFrame macro="">
      <xdr:nvGraphicFramePr>
        <xdr:cNvPr id="1029" name="Chart 3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0.01248</cdr:x>
      <cdr:y>0.0438</cdr:y>
    </cdr:from>
    <cdr:to>
      <cdr:x>0.41999</cdr:x>
      <cdr:y>0.12736</cdr:y>
    </cdr:to>
    <cdr:sp macro="" textlink="">
      <cdr:nvSpPr>
        <cdr:cNvPr id="4097" name="Text Box 1">
          <a:extLst xmlns:a="http://schemas.openxmlformats.org/drawingml/2006/main">
            <a:ext uri="{FF2B5EF4-FFF2-40B4-BE49-F238E27FC236}">
              <a16:creationId xmlns:a16="http://schemas.microsoft.com/office/drawing/2014/main" id="{A27627EF-3B64-44EC-8DAD-23991AC4930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55" y="96642"/>
          <a:ext cx="1738938" cy="184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7432" rIns="0" bIns="27432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Sector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0.01362</cdr:x>
      <cdr:y>0.07227</cdr:y>
    </cdr:from>
    <cdr:to>
      <cdr:x>0.33852</cdr:x>
      <cdr:y>0.19471</cdr:y>
    </cdr:to>
    <cdr:sp macro="" textlink="">
      <cdr:nvSpPr>
        <cdr:cNvPr id="99329" name="Text Box 1">
          <a:extLst xmlns:a="http://schemas.openxmlformats.org/drawingml/2006/main">
            <a:ext uri="{FF2B5EF4-FFF2-40B4-BE49-F238E27FC236}">
              <a16:creationId xmlns:a16="http://schemas.microsoft.com/office/drawing/2014/main" id="{5C32D7DC-BF3B-42C3-B148-8B81425C0B5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4950"/>
          <a:ext cx="1272540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0.01362</cdr:x>
      <cdr:y>0.02448</cdr:y>
    </cdr:from>
    <cdr:to>
      <cdr:x>0.43774</cdr:x>
      <cdr:y>0.15025</cdr:y>
    </cdr:to>
    <cdr:sp macro="" textlink="">
      <cdr:nvSpPr>
        <cdr:cNvPr id="99330" name="Text Box 2">
          <a:extLst xmlns:a="http://schemas.openxmlformats.org/drawingml/2006/main">
            <a:ext uri="{FF2B5EF4-FFF2-40B4-BE49-F238E27FC236}">
              <a16:creationId xmlns:a16="http://schemas.microsoft.com/office/drawing/2014/main" id="{7DE614D9-9230-41A0-9223-D150F910ACE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60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Sector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3138</xdr:rowOff>
    </xdr:from>
    <xdr:to>
      <xdr:col>13</xdr:col>
      <xdr:colOff>592455</xdr:colOff>
      <xdr:row>44</xdr:row>
      <xdr:rowOff>44823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152400</xdr:rowOff>
    </xdr:from>
    <xdr:to>
      <xdr:col>6</xdr:col>
      <xdr:colOff>30480</xdr:colOff>
      <xdr:row>44</xdr:row>
      <xdr:rowOff>0</xdr:rowOff>
    </xdr:to>
    <xdr:graphicFrame macro="">
      <xdr:nvGraphicFramePr>
        <xdr:cNvPr id="3" name="Chart 102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112059</xdr:colOff>
      <xdr:row>14</xdr:row>
      <xdr:rowOff>11206</xdr:rowOff>
    </xdr:from>
    <xdr:to>
      <xdr:col>9</xdr:col>
      <xdr:colOff>134471</xdr:colOff>
      <xdr:row>20</xdr:row>
      <xdr:rowOff>22412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145342-E4C0-45C0-9CBD-3CA1A003C51A}"/>
            </a:ext>
          </a:extLst>
        </xdr:cNvPr>
        <xdr:cNvSpPr txBox="1"/>
      </xdr:nvSpPr>
      <xdr:spPr>
        <a:xfrm>
          <a:off x="3003177" y="2812677"/>
          <a:ext cx="2678206" cy="1154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note that</a:t>
          </a:r>
          <a:r>
            <a:rPr lang="en-US" sz="1100" baseline="0"/>
            <a:t> all G-L 1 loans are senior loans. "Crossover" loans are those with LTVs above 70% and below 85%.  They are not subordinate positions that "attach" at 70% LTV and go up to 85% of the capital stack.</a:t>
          </a:r>
          <a:endParaRPr lang="en-US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0.0573</cdr:y>
    </cdr:from>
    <cdr:to>
      <cdr:x>0.51245</cdr:x>
      <cdr:y>0.14059</cdr:y>
    </cdr:to>
    <cdr:sp macro="" textlink="">
      <cdr:nvSpPr>
        <cdr:cNvPr id="18433" name="Text Box 1">
          <a:extLst xmlns:a="http://schemas.openxmlformats.org/drawingml/2006/main">
            <a:ext uri="{FF2B5EF4-FFF2-40B4-BE49-F238E27FC236}">
              <a16:creationId xmlns:a16="http://schemas.microsoft.com/office/drawing/2014/main" id="{CA61E496-9055-4E0E-910D-1C0D75025B3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19" y="126887"/>
          <a:ext cx="2125390" cy="184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7432" rIns="0" bIns="27432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Credit Quality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0.01341</cdr:x>
      <cdr:y>0.0718</cdr:y>
    </cdr:from>
    <cdr:to>
      <cdr:x>0.35722</cdr:x>
      <cdr:y>0.19288</cdr:y>
    </cdr:to>
    <cdr:sp macro="" textlink="">
      <cdr:nvSpPr>
        <cdr:cNvPr id="68609" name="Text Box 1">
          <a:extLst xmlns:a="http://schemas.openxmlformats.org/drawingml/2006/main">
            <a:ext uri="{FF2B5EF4-FFF2-40B4-BE49-F238E27FC236}">
              <a16:creationId xmlns:a16="http://schemas.microsoft.com/office/drawing/2014/main" id="{31AC3F62-6A30-4FD6-8363-8678CD098C3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8" y="236869"/>
          <a:ext cx="1412864" cy="399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0.01341</cdr:x>
      <cdr:y>0.02422</cdr:y>
    </cdr:from>
    <cdr:to>
      <cdr:x>0.80443</cdr:x>
      <cdr:y>0.08288</cdr:y>
    </cdr:to>
    <cdr:sp macro="" textlink="">
      <cdr:nvSpPr>
        <cdr:cNvPr id="68610" name="Text Box 2">
          <a:extLst xmlns:a="http://schemas.openxmlformats.org/drawingml/2006/main">
            <a:ext uri="{FF2B5EF4-FFF2-40B4-BE49-F238E27FC236}">
              <a16:creationId xmlns:a16="http://schemas.microsoft.com/office/drawing/2014/main" id="{BCB6EF47-BE06-44EA-87BB-EF5236A3594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7" y="79902"/>
          <a:ext cx="3250628" cy="1935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Credit Quality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zoomScale="175" zoomScaleNormal="175" workbookViewId="0">
      <selection sqref="A1:N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7" width="8.85546875" style="1"/>
    <col min="8" max="8" width="9" style="1" bestFit="1" customWidth="1"/>
    <col min="9" max="9" width="3.7109375" style="1" customWidth="1"/>
    <col min="10" max="10" width="9.7109375" style="1" bestFit="1" customWidth="1"/>
    <col min="11" max="11" width="3" style="1" customWidth="1"/>
    <col min="12" max="16384" width="8.85546875" style="1"/>
  </cols>
  <sheetData>
    <row r="1" spans="1:17" ht="21" x14ac:dyDescent="0.35">
      <c r="A1" s="30" t="s">
        <v>87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7" ht="21" x14ac:dyDescent="0.35">
      <c r="A2" s="30" t="s">
        <v>81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26</v>
      </c>
      <c r="D6" s="9"/>
      <c r="E6" s="9"/>
      <c r="F6" s="9"/>
      <c r="G6" s="7"/>
      <c r="H6" s="7"/>
      <c r="I6" s="7"/>
      <c r="J6" s="7"/>
      <c r="K6" s="7"/>
      <c r="L6" s="8" t="s">
        <v>93</v>
      </c>
      <c r="M6" s="9"/>
      <c r="N6" s="9"/>
    </row>
    <row r="7" spans="1:17" ht="15" x14ac:dyDescent="0.25">
      <c r="A7" s="7"/>
      <c r="B7" s="7"/>
      <c r="C7" s="10" t="s">
        <v>27</v>
      </c>
      <c r="D7" s="10"/>
      <c r="E7" s="10"/>
      <c r="F7" s="10"/>
      <c r="G7" s="11" t="s">
        <v>28</v>
      </c>
      <c r="H7" s="11" t="s">
        <v>29</v>
      </c>
      <c r="I7" s="7"/>
      <c r="J7" s="12" t="s">
        <v>30</v>
      </c>
      <c r="K7" s="7"/>
      <c r="L7" s="12" t="s">
        <v>32</v>
      </c>
      <c r="M7" s="12"/>
      <c r="N7" s="12" t="s">
        <v>29</v>
      </c>
    </row>
    <row r="8" spans="1:17" ht="15.75" thickBot="1" x14ac:dyDescent="0.3">
      <c r="A8" s="13" t="s">
        <v>20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14" t="s">
        <v>8</v>
      </c>
      <c r="H8" s="14" t="s">
        <v>31</v>
      </c>
      <c r="I8" s="7"/>
      <c r="J8" s="14" t="s">
        <v>34</v>
      </c>
      <c r="K8" s="7"/>
      <c r="L8" s="14" t="s">
        <v>31</v>
      </c>
      <c r="M8" s="14" t="s">
        <v>28</v>
      </c>
      <c r="N8" s="14" t="s">
        <v>31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14</v>
      </c>
      <c r="B10" s="7"/>
      <c r="C10" s="15">
        <v>1.1711</v>
      </c>
      <c r="D10" s="15">
        <v>0.97780000000000011</v>
      </c>
      <c r="E10" s="15">
        <v>6.7500000000000004E-2</v>
      </c>
      <c r="F10" s="15">
        <v>2.2164000000000001</v>
      </c>
      <c r="G10" s="15">
        <v>5.0222401800000149</v>
      </c>
      <c r="H10" s="15">
        <v>8.3251357026402637</v>
      </c>
      <c r="I10" s="15"/>
      <c r="J10" s="15">
        <v>2566.5289151942866</v>
      </c>
      <c r="K10" s="7"/>
      <c r="L10" s="16">
        <v>6.7900000000000009</v>
      </c>
      <c r="M10" s="16">
        <v>12.39</v>
      </c>
      <c r="N10" s="16">
        <v>23.61</v>
      </c>
      <c r="P10" s="3">
        <f>$H$15</f>
        <v>8.8796155629342621</v>
      </c>
      <c r="Q10" s="4">
        <f>$N$15</f>
        <v>8.4499999999999993</v>
      </c>
    </row>
    <row r="11" spans="1:17" ht="15" x14ac:dyDescent="0.25">
      <c r="A11" s="7" t="s">
        <v>15</v>
      </c>
      <c r="B11" s="7"/>
      <c r="C11" s="15">
        <v>1.1121000000000001</v>
      </c>
      <c r="D11" s="15">
        <v>0.60769999999999991</v>
      </c>
      <c r="E11" s="15">
        <v>2.47E-2</v>
      </c>
      <c r="F11" s="15">
        <v>1.7444999999999999</v>
      </c>
      <c r="G11" s="15">
        <v>5.1501936485000011</v>
      </c>
      <c r="H11" s="15">
        <v>9.0701316602089577</v>
      </c>
      <c r="I11" s="15"/>
      <c r="J11" s="15">
        <v>3365.4945848585448</v>
      </c>
      <c r="K11" s="7"/>
      <c r="L11" s="16">
        <v>2.02</v>
      </c>
      <c r="M11" s="16">
        <v>3.49</v>
      </c>
      <c r="N11" s="16">
        <v>6.32</v>
      </c>
      <c r="P11" s="3">
        <f>$H$15</f>
        <v>8.8796155629342621</v>
      </c>
      <c r="Q11" s="4">
        <f>$N$15</f>
        <v>8.4499999999999993</v>
      </c>
    </row>
    <row r="12" spans="1:17" ht="15" x14ac:dyDescent="0.25">
      <c r="A12" s="7" t="s">
        <v>17</v>
      </c>
      <c r="B12" s="7"/>
      <c r="C12" s="15">
        <v>1.1942999999999999</v>
      </c>
      <c r="D12" s="15">
        <v>0.86760000000000026</v>
      </c>
      <c r="E12" s="15">
        <v>3.1E-2</v>
      </c>
      <c r="F12" s="15">
        <v>2.0929000000000002</v>
      </c>
      <c r="G12" s="15">
        <v>5.2959626445999941</v>
      </c>
      <c r="H12" s="15">
        <v>9.4101213563312136</v>
      </c>
      <c r="I12" s="15"/>
      <c r="J12" s="15">
        <v>3178.0575722703688</v>
      </c>
      <c r="K12" s="7"/>
      <c r="L12" s="16">
        <v>2.4900000000000002</v>
      </c>
      <c r="M12" s="16">
        <v>4.6500000000000004</v>
      </c>
      <c r="N12" s="16">
        <v>9.33</v>
      </c>
      <c r="P12" s="3">
        <f>$H$15</f>
        <v>8.8796155629342621</v>
      </c>
      <c r="Q12" s="4">
        <f>$N$15</f>
        <v>8.4499999999999993</v>
      </c>
    </row>
    <row r="13" spans="1:17" ht="15" x14ac:dyDescent="0.25">
      <c r="A13" s="7" t="s">
        <v>16</v>
      </c>
      <c r="B13" s="7"/>
      <c r="C13" s="15">
        <v>1.1657</v>
      </c>
      <c r="D13" s="15">
        <v>0.59240000000000015</v>
      </c>
      <c r="E13" s="15">
        <v>2.1299999999999999E-2</v>
      </c>
      <c r="F13" s="15">
        <v>1.7794000000000001</v>
      </c>
      <c r="G13" s="15">
        <v>5.1394433321999999</v>
      </c>
      <c r="H13" s="15">
        <v>8.5460201487026701</v>
      </c>
      <c r="I13" s="15"/>
      <c r="J13" s="15">
        <v>3025.6607104058339</v>
      </c>
      <c r="K13" s="7"/>
      <c r="L13" s="16">
        <v>1.2000000000000002</v>
      </c>
      <c r="M13" s="16">
        <v>2.08</v>
      </c>
      <c r="N13" s="16">
        <v>3.8600000000000003</v>
      </c>
      <c r="P13" s="3">
        <f>$H$15</f>
        <v>8.8796155629342621</v>
      </c>
      <c r="Q13" s="4">
        <f>$N$15</f>
        <v>8.4499999999999993</v>
      </c>
    </row>
    <row r="14" spans="1:17" ht="15" x14ac:dyDescent="0.25">
      <c r="A14" s="7" t="s">
        <v>41</v>
      </c>
      <c r="B14" s="7"/>
      <c r="C14" s="15">
        <v>1.2728275302436811</v>
      </c>
      <c r="D14" s="15">
        <v>0.65195648911053361</v>
      </c>
      <c r="E14" s="15">
        <v>3.7607318222435071E-2</v>
      </c>
      <c r="F14" s="15">
        <v>1.9623913375766497</v>
      </c>
      <c r="G14" s="15">
        <v>5.5523851741813957</v>
      </c>
      <c r="H14" s="15">
        <v>8.8912309955228697</v>
      </c>
      <c r="I14" s="15"/>
      <c r="J14" s="17" t="s">
        <v>43</v>
      </c>
      <c r="K14" s="7"/>
      <c r="L14" s="16">
        <v>2.2642210575960866</v>
      </c>
      <c r="M14" s="16">
        <v>3.9442210575960868</v>
      </c>
      <c r="N14" s="16">
        <v>7.999935015844704</v>
      </c>
      <c r="P14" s="3">
        <f>$H$15</f>
        <v>8.8796155629342621</v>
      </c>
      <c r="Q14" s="4">
        <f>$N$15</f>
        <v>8.4499999999999993</v>
      </c>
    </row>
    <row r="15" spans="1:17" ht="15" x14ac:dyDescent="0.25">
      <c r="A15" s="13" t="s">
        <v>8</v>
      </c>
      <c r="B15" s="7"/>
      <c r="C15" s="15">
        <v>1.1531</v>
      </c>
      <c r="D15" s="15">
        <v>0.68529999999999991</v>
      </c>
      <c r="E15" s="15">
        <v>3.09E-2</v>
      </c>
      <c r="F15" s="15">
        <v>1.8693</v>
      </c>
      <c r="G15" s="15">
        <v>5.1620213839000284</v>
      </c>
      <c r="H15" s="15">
        <v>8.8796155629342621</v>
      </c>
      <c r="I15" s="15"/>
      <c r="J15" s="15">
        <v>2841.6161644803847</v>
      </c>
      <c r="K15" s="7"/>
      <c r="L15" s="16">
        <v>2.4899999999999998</v>
      </c>
      <c r="M15" s="16">
        <v>4.4399999999999995</v>
      </c>
      <c r="N15" s="16">
        <v>8.4499999999999993</v>
      </c>
    </row>
    <row r="16" spans="1:17" ht="15" x14ac:dyDescent="0.25">
      <c r="A16" s="7" t="s">
        <v>35</v>
      </c>
      <c r="B16" s="7"/>
      <c r="C16" s="15">
        <v>1.1438878940998107</v>
      </c>
      <c r="D16" s="15">
        <v>0.6881961476096764</v>
      </c>
      <c r="E16" s="15">
        <v>3.024899312067604E-2</v>
      </c>
      <c r="F16" s="15">
        <v>1.8623330348301632</v>
      </c>
      <c r="G16" s="15">
        <v>5.1517933833925555</v>
      </c>
      <c r="H16" s="15">
        <v>8.8978033133303214</v>
      </c>
      <c r="I16" s="15"/>
      <c r="J16" s="15">
        <v>4593.4568438186761</v>
      </c>
      <c r="K16" s="7"/>
      <c r="L16" s="16">
        <v>2.5294156837754627</v>
      </c>
      <c r="M16" s="16">
        <v>4.5080663687861389</v>
      </c>
      <c r="N16" s="16">
        <v>8.5133091407672374</v>
      </c>
    </row>
    <row r="17" spans="1:14" ht="15" x14ac:dyDescent="0.25">
      <c r="A17" s="7"/>
      <c r="B17" s="7"/>
      <c r="C17" s="7"/>
      <c r="D17" s="7"/>
      <c r="E17" s="7"/>
      <c r="F17" s="7"/>
      <c r="G17" s="15"/>
      <c r="H17" s="15"/>
      <c r="I17" s="15"/>
      <c r="J17" s="15"/>
      <c r="K17" s="7"/>
      <c r="L17" s="16"/>
      <c r="M17" s="16"/>
      <c r="N17" s="16"/>
    </row>
    <row r="18" spans="1:14" ht="15" x14ac:dyDescent="0.25">
      <c r="A18" s="7" t="s">
        <v>42</v>
      </c>
      <c r="B18" s="7"/>
      <c r="C18" s="7"/>
      <c r="D18" s="7"/>
      <c r="E18" s="7"/>
      <c r="F18" s="7"/>
      <c r="G18" s="15"/>
      <c r="H18" s="15"/>
      <c r="I18" s="15"/>
      <c r="J18" s="15"/>
      <c r="K18" s="7"/>
      <c r="L18" s="16"/>
      <c r="M18" s="16"/>
      <c r="N18" s="16"/>
    </row>
    <row r="19" spans="1:14" ht="15" x14ac:dyDescent="0.25">
      <c r="A19" s="7" t="s">
        <v>44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5" x14ac:dyDescent="0.25">
      <c r="A20" s="7" t="s">
        <v>76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5" x14ac:dyDescent="0.25">
      <c r="A22" s="7" t="s">
        <v>33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9" spans="1:14" x14ac:dyDescent="0.2">
      <c r="A29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tabSelected="1" zoomScale="190" zoomScaleNormal="190" workbookViewId="0">
      <selection activeCell="N7" sqref="N7:N16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3" width="8.85546875" style="1"/>
    <col min="14" max="14" width="10.42578125" style="1" customWidth="1"/>
    <col min="15" max="16384" width="8.85546875" style="1"/>
  </cols>
  <sheetData>
    <row r="1" spans="1:16" ht="21" x14ac:dyDescent="0.35">
      <c r="A1" s="30" t="s">
        <v>87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6" ht="21" x14ac:dyDescent="0.35">
      <c r="A2" s="30" t="s">
        <v>81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15.75" x14ac:dyDescent="0.25">
      <c r="A3" s="2"/>
    </row>
    <row r="4" spans="1:16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5" x14ac:dyDescent="0.25">
      <c r="A6" s="7"/>
      <c r="B6" s="7"/>
      <c r="C6" s="8" t="s">
        <v>26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6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35" t="s">
        <v>2</v>
      </c>
    </row>
    <row r="8" spans="1:16" ht="15.75" thickBot="1" x14ac:dyDescent="0.3">
      <c r="A8" s="13" t="s">
        <v>20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36" t="s">
        <v>47</v>
      </c>
    </row>
    <row r="9" spans="1:16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37"/>
    </row>
    <row r="10" spans="1:16" ht="15" x14ac:dyDescent="0.25">
      <c r="A10" s="7" t="s">
        <v>14</v>
      </c>
      <c r="B10" s="7"/>
      <c r="C10" s="15">
        <v>1.1711</v>
      </c>
      <c r="D10" s="15">
        <v>0.97780000000000011</v>
      </c>
      <c r="E10" s="15">
        <v>6.7500000000000004E-2</v>
      </c>
      <c r="F10" s="15">
        <v>2.2164000000000001</v>
      </c>
      <c r="G10" s="7"/>
      <c r="H10" s="15">
        <v>3.35</v>
      </c>
      <c r="I10" s="15">
        <v>4.3399000000000001</v>
      </c>
      <c r="J10" s="15">
        <v>4.82</v>
      </c>
      <c r="K10" s="18">
        <v>90.72</v>
      </c>
      <c r="L10" s="15">
        <v>6.8521999999999998</v>
      </c>
      <c r="M10" s="19">
        <v>0.11668468351106909</v>
      </c>
      <c r="N10" s="37">
        <v>1593</v>
      </c>
      <c r="P10" s="3">
        <f>F15</f>
        <v>1.8693</v>
      </c>
    </row>
    <row r="11" spans="1:16" ht="15" x14ac:dyDescent="0.25">
      <c r="A11" s="7" t="s">
        <v>15</v>
      </c>
      <c r="B11" s="7"/>
      <c r="C11" s="15">
        <v>1.1121000000000001</v>
      </c>
      <c r="D11" s="15">
        <v>0.60769999999999991</v>
      </c>
      <c r="E11" s="15">
        <v>2.47E-2</v>
      </c>
      <c r="F11" s="15">
        <v>1.7444999999999999</v>
      </c>
      <c r="G11" s="7"/>
      <c r="H11" s="15">
        <v>4.1900000000000004</v>
      </c>
      <c r="I11" s="15">
        <v>4.2080000000000002</v>
      </c>
      <c r="J11" s="15">
        <v>5.65</v>
      </c>
      <c r="K11" s="18">
        <v>93.96</v>
      </c>
      <c r="L11" s="15">
        <v>5.5327999999999999</v>
      </c>
      <c r="M11" s="19">
        <v>0.45886849035426303</v>
      </c>
      <c r="N11" s="37">
        <v>6043</v>
      </c>
      <c r="P11" s="3">
        <f t="shared" ref="P11:P16" si="0">P10</f>
        <v>1.8693</v>
      </c>
    </row>
    <row r="12" spans="1:16" ht="15" x14ac:dyDescent="0.25">
      <c r="A12" s="7" t="s">
        <v>17</v>
      </c>
      <c r="B12" s="7"/>
      <c r="C12" s="15">
        <v>1.1942999999999999</v>
      </c>
      <c r="D12" s="15">
        <v>0.86760000000000026</v>
      </c>
      <c r="E12" s="15">
        <v>3.1E-2</v>
      </c>
      <c r="F12" s="15">
        <v>2.0929000000000002</v>
      </c>
      <c r="G12" s="7"/>
      <c r="H12" s="15">
        <v>3.76</v>
      </c>
      <c r="I12" s="15">
        <v>4.5896999999999997</v>
      </c>
      <c r="J12" s="15">
        <v>5.22</v>
      </c>
      <c r="K12" s="18">
        <v>95.83</v>
      </c>
      <c r="L12" s="15">
        <v>5.7054</v>
      </c>
      <c r="M12" s="19">
        <v>0.13157789490979668</v>
      </c>
      <c r="N12" s="37">
        <v>2871</v>
      </c>
      <c r="P12" s="3">
        <f t="shared" si="0"/>
        <v>1.8693</v>
      </c>
    </row>
    <row r="13" spans="1:16" ht="15" x14ac:dyDescent="0.25">
      <c r="A13" s="7" t="s">
        <v>16</v>
      </c>
      <c r="B13" s="7"/>
      <c r="C13" s="15">
        <v>1.1657</v>
      </c>
      <c r="D13" s="15">
        <v>0.59240000000000015</v>
      </c>
      <c r="E13" s="15">
        <v>2.1299999999999999E-2</v>
      </c>
      <c r="F13" s="15">
        <v>1.7794000000000001</v>
      </c>
      <c r="G13" s="7"/>
      <c r="H13" s="15">
        <v>3.9</v>
      </c>
      <c r="I13" s="15">
        <v>4.5160999999999998</v>
      </c>
      <c r="J13" s="15">
        <v>5.1100000000000003</v>
      </c>
      <c r="K13" s="18">
        <v>96.09</v>
      </c>
      <c r="L13" s="15">
        <v>5.4641999999999999</v>
      </c>
      <c r="M13" s="19">
        <v>0.22074083036275668</v>
      </c>
      <c r="N13" s="37">
        <v>2961</v>
      </c>
      <c r="P13" s="3">
        <f t="shared" si="0"/>
        <v>1.8693</v>
      </c>
    </row>
    <row r="14" spans="1:16" ht="15" x14ac:dyDescent="0.25">
      <c r="A14" s="7" t="s">
        <v>77</v>
      </c>
      <c r="B14" s="7"/>
      <c r="C14" s="15">
        <v>1.2728275302436811</v>
      </c>
      <c r="D14" s="15">
        <v>0.65195648911053361</v>
      </c>
      <c r="E14" s="15">
        <v>3.7607318222435071E-2</v>
      </c>
      <c r="F14" s="15">
        <v>1.9623913375766497</v>
      </c>
      <c r="G14" s="7"/>
      <c r="H14" s="15">
        <v>4.17855793101596</v>
      </c>
      <c r="I14" s="15">
        <v>4.7971015742428547</v>
      </c>
      <c r="J14" s="15">
        <v>6.1358691378409169</v>
      </c>
      <c r="K14" s="18">
        <v>93.633375492544829</v>
      </c>
      <c r="L14" s="15">
        <v>6.1727097185287061</v>
      </c>
      <c r="M14" s="19">
        <v>7.2128100862114589E-2</v>
      </c>
      <c r="N14" s="37">
        <v>997</v>
      </c>
      <c r="P14" s="3">
        <f t="shared" si="0"/>
        <v>1.8693</v>
      </c>
    </row>
    <row r="15" spans="1:16" ht="15" x14ac:dyDescent="0.25">
      <c r="A15" s="13" t="s">
        <v>8</v>
      </c>
      <c r="B15" s="7"/>
      <c r="C15" s="15">
        <v>1.1531</v>
      </c>
      <c r="D15" s="15">
        <v>0.68529999999999991</v>
      </c>
      <c r="E15" s="15">
        <v>3.09E-2</v>
      </c>
      <c r="F15" s="15">
        <v>1.8693</v>
      </c>
      <c r="G15" s="7"/>
      <c r="H15" s="15">
        <v>3.97</v>
      </c>
      <c r="I15" s="15">
        <v>4.3841000000000001</v>
      </c>
      <c r="J15" s="15">
        <v>5.41</v>
      </c>
      <c r="K15" s="18">
        <v>94.24</v>
      </c>
      <c r="L15" s="15">
        <v>5.7404999999999999</v>
      </c>
      <c r="M15" s="20">
        <v>1</v>
      </c>
      <c r="N15" s="38">
        <v>14465</v>
      </c>
      <c r="P15" s="3">
        <f t="shared" si="0"/>
        <v>1.8693</v>
      </c>
    </row>
    <row r="16" spans="1:16" ht="15" x14ac:dyDescent="0.25">
      <c r="A16" s="7" t="s">
        <v>35</v>
      </c>
      <c r="B16" s="7"/>
      <c r="C16" s="15">
        <v>1.1438878940998107</v>
      </c>
      <c r="D16" s="15">
        <v>0.6881961476096764</v>
      </c>
      <c r="E16" s="15">
        <v>3.024899312067604E-2</v>
      </c>
      <c r="F16" s="15">
        <v>1.8623330348301632</v>
      </c>
      <c r="G16" s="7"/>
      <c r="H16" s="15">
        <v>3.9543980058359067</v>
      </c>
      <c r="I16" s="15">
        <v>4.3520115194792508</v>
      </c>
      <c r="J16" s="15">
        <v>5.3561805290422155</v>
      </c>
      <c r="K16" s="18">
        <v>94.324457914818112</v>
      </c>
      <c r="L16" s="15">
        <v>5.7068771493059813</v>
      </c>
      <c r="M16" s="19">
        <v>0.92787189913788548</v>
      </c>
      <c r="N16" s="37">
        <v>13468</v>
      </c>
      <c r="P16" s="3">
        <f t="shared" si="0"/>
        <v>1.8693</v>
      </c>
    </row>
    <row r="17" spans="1:14" ht="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5" x14ac:dyDescent="0.25">
      <c r="A18" s="7" t="s">
        <v>42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30" spans="1:14" x14ac:dyDescent="0.2">
      <c r="A30" s="1" t="s">
        <v>25</v>
      </c>
    </row>
  </sheetData>
  <mergeCells count="2">
    <mergeCell ref="A1:N1"/>
    <mergeCell ref="A2:N2"/>
  </mergeCells>
  <pageMargins left="0.75" right="0.75" top="1" bottom="1" header="0.5" footer="0.5"/>
  <pageSetup scale="87" orientation="landscape" horizontalDpi="300" verticalDpi="300" r:id="rId1"/>
  <headerFooter alignWithMargins="0">
    <oddFooter>&amp;L&amp;"Times New Roman,Regular"&amp;8Generated: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zoomScale="190" zoomScaleNormal="190" workbookViewId="0">
      <selection sqref="A1:N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3" width="10.5703125" style="1" customWidth="1"/>
    <col min="4" max="4" width="10.85546875" style="1" customWidth="1"/>
    <col min="5" max="6" width="8.85546875" style="1"/>
    <col min="7" max="7" width="4.140625" style="1" customWidth="1"/>
    <col min="8" max="16384" width="8.85546875" style="1"/>
  </cols>
  <sheetData>
    <row r="1" spans="1:16" ht="21" x14ac:dyDescent="0.35">
      <c r="A1" s="30" t="s">
        <v>87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6" ht="21" x14ac:dyDescent="0.35">
      <c r="A2" s="30" t="s">
        <v>86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x14ac:dyDescent="0.2">
      <c r="A3"/>
    </row>
    <row r="4" spans="1:16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6" ht="15" x14ac:dyDescent="0.25">
      <c r="A7" s="13" t="s">
        <v>23</v>
      </c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6" ht="15.75" thickBot="1" x14ac:dyDescent="0.3">
      <c r="A8" s="13" t="s">
        <v>46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6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5"/>
    </row>
    <row r="10" spans="1:16" ht="15" x14ac:dyDescent="0.25">
      <c r="A10" s="7" t="s">
        <v>21</v>
      </c>
      <c r="B10" s="7"/>
      <c r="C10" s="15">
        <v>1.1420999999999999</v>
      </c>
      <c r="D10" s="15">
        <v>0.63710000000000022</v>
      </c>
      <c r="E10" s="15">
        <v>2.86E-2</v>
      </c>
      <c r="F10" s="15">
        <v>1.8078000000000001</v>
      </c>
      <c r="G10" s="7"/>
      <c r="H10" s="15">
        <v>3.96</v>
      </c>
      <c r="I10" s="15">
        <v>4.3643000000000001</v>
      </c>
      <c r="J10" s="15">
        <v>5.42</v>
      </c>
      <c r="K10" s="18">
        <v>94.85</v>
      </c>
      <c r="L10" s="15">
        <v>5.5990000000000002</v>
      </c>
      <c r="M10" s="19">
        <v>0.86413151255614962</v>
      </c>
      <c r="N10" s="7">
        <v>13155</v>
      </c>
      <c r="P10" s="3">
        <f>$F$13</f>
        <v>1.8693</v>
      </c>
    </row>
    <row r="11" spans="1:16" ht="15" x14ac:dyDescent="0.25">
      <c r="A11" s="7" t="s">
        <v>40</v>
      </c>
      <c r="B11" s="7"/>
      <c r="C11" s="15">
        <v>1.2205999999999999</v>
      </c>
      <c r="D11" s="15">
        <v>0.84830000000000028</v>
      </c>
      <c r="E11" s="15">
        <v>2.6700000000000002E-2</v>
      </c>
      <c r="F11" s="15">
        <v>2.0956000000000001</v>
      </c>
      <c r="G11" s="7"/>
      <c r="H11" s="15">
        <v>4.05</v>
      </c>
      <c r="I11" s="15">
        <v>4.5696000000000003</v>
      </c>
      <c r="J11" s="15">
        <v>5.34</v>
      </c>
      <c r="K11" s="18">
        <v>92.5</v>
      </c>
      <c r="L11" s="15">
        <v>6.3002000000000002</v>
      </c>
      <c r="M11" s="19">
        <v>0.12130525347266057</v>
      </c>
      <c r="N11" s="7">
        <v>1138</v>
      </c>
      <c r="P11" s="3">
        <f>$F$13</f>
        <v>1.8693</v>
      </c>
    </row>
    <row r="12" spans="1:16" ht="15" x14ac:dyDescent="0.25">
      <c r="A12" s="7" t="s">
        <v>22</v>
      </c>
      <c r="B12" s="7"/>
      <c r="C12" s="15">
        <v>1.2458</v>
      </c>
      <c r="D12" s="15">
        <v>2.1412999999999998</v>
      </c>
      <c r="E12" s="15">
        <v>0.17929999999999999</v>
      </c>
      <c r="F12" s="15">
        <v>3.5663999999999998</v>
      </c>
      <c r="G12" s="7"/>
      <c r="H12" s="15">
        <v>3.97</v>
      </c>
      <c r="I12" s="15">
        <v>4.0132000000000003</v>
      </c>
      <c r="J12" s="15">
        <v>5.79</v>
      </c>
      <c r="K12" s="18">
        <v>76.97</v>
      </c>
      <c r="L12" s="15">
        <v>9.4763999999999999</v>
      </c>
      <c r="M12" s="19">
        <v>1.4563233971189953E-2</v>
      </c>
      <c r="N12" s="7">
        <v>172</v>
      </c>
      <c r="P12" s="3">
        <f>$F$13</f>
        <v>1.8693</v>
      </c>
    </row>
    <row r="13" spans="1:16" ht="15" x14ac:dyDescent="0.25">
      <c r="A13" s="13" t="s">
        <v>8</v>
      </c>
      <c r="B13" s="7"/>
      <c r="C13" s="15">
        <v>1.1531</v>
      </c>
      <c r="D13" s="15">
        <v>0.68529999999999991</v>
      </c>
      <c r="E13" s="15">
        <v>3.09E-2</v>
      </c>
      <c r="F13" s="15">
        <v>1.8693</v>
      </c>
      <c r="G13" s="7"/>
      <c r="H13" s="15">
        <v>3.97</v>
      </c>
      <c r="I13" s="15">
        <v>4.3841000000000001</v>
      </c>
      <c r="J13" s="15">
        <v>5.41</v>
      </c>
      <c r="K13" s="18">
        <v>94.24</v>
      </c>
      <c r="L13" s="15">
        <v>5.7404999999999999</v>
      </c>
      <c r="M13" s="19">
        <v>1</v>
      </c>
      <c r="N13" s="7">
        <v>14465</v>
      </c>
      <c r="P13" s="5"/>
    </row>
    <row r="14" spans="1:16" ht="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6" ht="15" x14ac:dyDescent="0.25">
      <c r="A15" s="31" t="s">
        <v>39</v>
      </c>
      <c r="B15" s="32"/>
      <c r="C15" s="32"/>
      <c r="D15" s="21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6" ht="15" x14ac:dyDescent="0.25">
      <c r="A16" s="22"/>
      <c r="B16" s="7"/>
      <c r="C16" s="33" t="s">
        <v>45</v>
      </c>
      <c r="D16" s="34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5" x14ac:dyDescent="0.25">
      <c r="A17" s="22"/>
      <c r="B17" s="7"/>
      <c r="C17" s="7" t="s">
        <v>36</v>
      </c>
      <c r="D17" s="23" t="s">
        <v>37</v>
      </c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5" x14ac:dyDescent="0.25">
      <c r="A18" s="22" t="str">
        <f>A10</f>
        <v>Investment-grade</v>
      </c>
      <c r="B18" s="7"/>
      <c r="C18" s="29" t="s">
        <v>38</v>
      </c>
      <c r="D18" s="25">
        <v>0.7</v>
      </c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5" x14ac:dyDescent="0.25">
      <c r="A19" s="22" t="str">
        <f>A11</f>
        <v>Crossover</v>
      </c>
      <c r="B19" s="7"/>
      <c r="C19" s="24">
        <v>0.70099999999999996</v>
      </c>
      <c r="D19" s="25">
        <v>0.85</v>
      </c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5" x14ac:dyDescent="0.25">
      <c r="A20" s="26" t="str">
        <f>A12</f>
        <v>High-yield</v>
      </c>
      <c r="B20" s="9"/>
      <c r="C20" s="27">
        <v>0.85099999999999998</v>
      </c>
      <c r="D20" s="28" t="s">
        <v>38</v>
      </c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31" spans="1:14" x14ac:dyDescent="0.2">
      <c r="A31" s="1" t="s">
        <v>25</v>
      </c>
    </row>
  </sheetData>
  <mergeCells count="4">
    <mergeCell ref="A1:N1"/>
    <mergeCell ref="A15:C15"/>
    <mergeCell ref="C16:D16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zoomScale="85" workbookViewId="0">
      <selection sqref="A1:N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8" ht="21" x14ac:dyDescent="0.35">
      <c r="A1" s="30" t="s">
        <v>87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8" ht="21" x14ac:dyDescent="0.35">
      <c r="A2" s="30" t="s">
        <v>82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8" ht="15.75" x14ac:dyDescent="0.25">
      <c r="A3" s="2"/>
    </row>
    <row r="4" spans="1:18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8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8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8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8" ht="15.75" thickBot="1" x14ac:dyDescent="0.3">
      <c r="A8" s="13" t="s">
        <v>19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8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5"/>
      <c r="Q9" s="5"/>
      <c r="R9" s="5"/>
    </row>
    <row r="10" spans="1:18" ht="15" x14ac:dyDescent="0.25">
      <c r="A10" s="7" t="s">
        <v>88</v>
      </c>
      <c r="B10" s="7"/>
      <c r="C10" s="15">
        <v>0.77869999999999995</v>
      </c>
      <c r="D10" s="15">
        <v>1.0728</v>
      </c>
      <c r="E10" s="15">
        <v>3.5799999999999998E-2</v>
      </c>
      <c r="F10" s="15">
        <v>1.8873</v>
      </c>
      <c r="G10" s="7"/>
      <c r="H10" s="15">
        <v>4.0199999999999996</v>
      </c>
      <c r="I10" s="15">
        <v>2.7357999999999998</v>
      </c>
      <c r="J10" s="15">
        <v>4.99</v>
      </c>
      <c r="K10" s="18">
        <v>88.96</v>
      </c>
      <c r="L10" s="15">
        <v>5.5628000000000002</v>
      </c>
      <c r="M10" s="19">
        <v>0.10089427005948355</v>
      </c>
      <c r="N10" s="7">
        <v>1084</v>
      </c>
      <c r="P10" s="5" t="str">
        <f>RIGHT(A10,4)</f>
        <v>3.0%</v>
      </c>
      <c r="Q10" s="3">
        <f>$F$20</f>
        <v>1.8693</v>
      </c>
      <c r="R10" s="5"/>
    </row>
    <row r="11" spans="1:18" ht="15" x14ac:dyDescent="0.25">
      <c r="A11" s="7" t="s">
        <v>89</v>
      </c>
      <c r="B11" s="7"/>
      <c r="C11" s="15">
        <v>0.92869999999999997</v>
      </c>
      <c r="D11" s="15">
        <v>0.91749999999999998</v>
      </c>
      <c r="E11" s="15">
        <v>4.9800000000000004E-2</v>
      </c>
      <c r="F11" s="15">
        <v>1.8959999999999999</v>
      </c>
      <c r="G11" s="7"/>
      <c r="H11" s="15">
        <v>4.45</v>
      </c>
      <c r="I11" s="15">
        <v>3.2690000000000001</v>
      </c>
      <c r="J11" s="15">
        <v>5.88</v>
      </c>
      <c r="K11" s="18">
        <v>88.62</v>
      </c>
      <c r="L11" s="15">
        <v>5.7607999999999997</v>
      </c>
      <c r="M11" s="19">
        <v>0.15606111149402677</v>
      </c>
      <c r="N11" s="7">
        <v>1971</v>
      </c>
      <c r="P11" s="5" t="str">
        <f t="shared" ref="P11:P18" si="0">RIGHT(A11,4)</f>
        <v>3.5%</v>
      </c>
      <c r="Q11" s="3">
        <f t="shared" ref="Q11:Q19" si="1">$F$20</f>
        <v>1.8693</v>
      </c>
      <c r="R11" s="5"/>
    </row>
    <row r="12" spans="1:18" ht="15" x14ac:dyDescent="0.25">
      <c r="A12" s="7" t="s">
        <v>79</v>
      </c>
      <c r="B12" s="7"/>
      <c r="C12" s="15">
        <v>1.0157</v>
      </c>
      <c r="D12" s="15">
        <v>0.73109999999999997</v>
      </c>
      <c r="E12" s="15">
        <v>4.5700000000000005E-2</v>
      </c>
      <c r="F12" s="15">
        <v>1.7925</v>
      </c>
      <c r="G12" s="7"/>
      <c r="H12" s="15">
        <v>3.27</v>
      </c>
      <c r="I12" s="15">
        <v>3.7772000000000001</v>
      </c>
      <c r="J12" s="15">
        <v>4.47</v>
      </c>
      <c r="K12" s="18">
        <v>93.26</v>
      </c>
      <c r="L12" s="15">
        <v>5.7713999999999999</v>
      </c>
      <c r="M12" s="19">
        <v>0.18494441769734535</v>
      </c>
      <c r="N12" s="7">
        <v>2822</v>
      </c>
      <c r="P12" s="5" t="str">
        <f t="shared" si="0"/>
        <v>4.0%</v>
      </c>
      <c r="Q12" s="3">
        <f t="shared" si="1"/>
        <v>1.8693</v>
      </c>
      <c r="R12" s="5"/>
    </row>
    <row r="13" spans="1:18" ht="15" x14ac:dyDescent="0.25">
      <c r="A13" s="7" t="s">
        <v>48</v>
      </c>
      <c r="B13" s="7"/>
      <c r="C13" s="15">
        <v>1.1339999999999999</v>
      </c>
      <c r="D13" s="15">
        <v>0.60089999999999999</v>
      </c>
      <c r="E13" s="15">
        <v>4.19E-2</v>
      </c>
      <c r="F13" s="15">
        <v>1.7767999999999999</v>
      </c>
      <c r="G13" s="7"/>
      <c r="H13" s="15">
        <v>3.68</v>
      </c>
      <c r="I13" s="15">
        <v>4.2519999999999998</v>
      </c>
      <c r="J13" s="15">
        <v>5.48</v>
      </c>
      <c r="K13" s="18">
        <v>93.94</v>
      </c>
      <c r="L13" s="15">
        <v>5.7803000000000004</v>
      </c>
      <c r="M13" s="19">
        <v>0.18537919614110138</v>
      </c>
      <c r="N13" s="7">
        <v>2822</v>
      </c>
      <c r="P13" s="5" t="str">
        <f t="shared" si="0"/>
        <v>4.5%</v>
      </c>
      <c r="Q13" s="3">
        <f t="shared" si="1"/>
        <v>1.8693</v>
      </c>
      <c r="R13" s="5"/>
    </row>
    <row r="14" spans="1:18" ht="15" x14ac:dyDescent="0.25">
      <c r="A14" s="7" t="s">
        <v>49</v>
      </c>
      <c r="B14" s="7"/>
      <c r="C14" s="15">
        <v>1.2505999999999999</v>
      </c>
      <c r="D14" s="15">
        <v>0.66060000000000019</v>
      </c>
      <c r="E14" s="15">
        <v>3.15E-2</v>
      </c>
      <c r="F14" s="15">
        <v>1.9427000000000001</v>
      </c>
      <c r="G14" s="7"/>
      <c r="H14" s="15">
        <v>3.89</v>
      </c>
      <c r="I14" s="15">
        <v>4.7329999999999997</v>
      </c>
      <c r="J14" s="15">
        <v>5.64</v>
      </c>
      <c r="K14" s="18">
        <v>94.97</v>
      </c>
      <c r="L14" s="15">
        <v>5.8601999999999999</v>
      </c>
      <c r="M14" s="19">
        <v>8.627834826131639E-2</v>
      </c>
      <c r="N14" s="7">
        <v>1465</v>
      </c>
      <c r="P14" s="5" t="str">
        <f t="shared" si="0"/>
        <v>5.0%</v>
      </c>
      <c r="Q14" s="3">
        <f t="shared" si="1"/>
        <v>1.8693</v>
      </c>
      <c r="R14" s="5"/>
    </row>
    <row r="15" spans="1:18" ht="15" x14ac:dyDescent="0.25">
      <c r="A15" s="7" t="s">
        <v>50</v>
      </c>
      <c r="B15" s="7"/>
      <c r="C15" s="15">
        <v>1.3621000000000001</v>
      </c>
      <c r="D15" s="15">
        <v>0.55279999999999985</v>
      </c>
      <c r="E15" s="15">
        <v>1.09E-2</v>
      </c>
      <c r="F15" s="15">
        <v>1.9258</v>
      </c>
      <c r="G15" s="7"/>
      <c r="H15" s="15">
        <v>4.6100000000000003</v>
      </c>
      <c r="I15" s="15">
        <v>5.2777000000000003</v>
      </c>
      <c r="J15" s="15">
        <v>6.35</v>
      </c>
      <c r="K15" s="18">
        <v>97.6</v>
      </c>
      <c r="L15" s="15">
        <v>5.7335000000000003</v>
      </c>
      <c r="M15" s="19">
        <v>6.4251632464350408E-2</v>
      </c>
      <c r="N15" s="7">
        <v>854</v>
      </c>
      <c r="P15" s="5" t="str">
        <f t="shared" si="0"/>
        <v>5.5%</v>
      </c>
      <c r="Q15" s="3">
        <f t="shared" si="1"/>
        <v>1.8693</v>
      </c>
      <c r="R15" s="5"/>
    </row>
    <row r="16" spans="1:18" ht="15" x14ac:dyDescent="0.25">
      <c r="A16" s="7" t="s">
        <v>51</v>
      </c>
      <c r="B16" s="7"/>
      <c r="C16" s="15">
        <v>1.4515</v>
      </c>
      <c r="D16" s="15">
        <v>0.44700000000000001</v>
      </c>
      <c r="E16" s="15">
        <v>6.9999999999999999E-4</v>
      </c>
      <c r="F16" s="15">
        <v>1.8992</v>
      </c>
      <c r="G16" s="7"/>
      <c r="H16" s="15">
        <v>4.7300000000000004</v>
      </c>
      <c r="I16" s="15">
        <v>5.7689000000000004</v>
      </c>
      <c r="J16" s="15">
        <v>6.29</v>
      </c>
      <c r="K16" s="18">
        <v>100.21</v>
      </c>
      <c r="L16" s="15">
        <v>5.6512000000000002</v>
      </c>
      <c r="M16" s="19">
        <v>0.11063020293108834</v>
      </c>
      <c r="N16" s="7">
        <v>1309</v>
      </c>
      <c r="P16" s="5" t="str">
        <f t="shared" si="0"/>
        <v>6.0%</v>
      </c>
      <c r="Q16" s="3">
        <f t="shared" si="1"/>
        <v>1.8693</v>
      </c>
      <c r="R16" s="5"/>
    </row>
    <row r="17" spans="1:18" ht="15" x14ac:dyDescent="0.25">
      <c r="A17" s="7" t="s">
        <v>52</v>
      </c>
      <c r="B17" s="7"/>
      <c r="C17" s="15">
        <v>1.5432999999999999</v>
      </c>
      <c r="D17" s="15">
        <v>0.42020000000000007</v>
      </c>
      <c r="E17" s="15">
        <v>-3.3E-3</v>
      </c>
      <c r="F17" s="15">
        <v>1.9601999999999999</v>
      </c>
      <c r="G17" s="7"/>
      <c r="H17" s="15">
        <v>3.99</v>
      </c>
      <c r="I17" s="15">
        <v>6.2465999999999999</v>
      </c>
      <c r="J17" s="15">
        <v>5.29</v>
      </c>
      <c r="K17" s="18">
        <v>102.04</v>
      </c>
      <c r="L17" s="15">
        <v>5.6687000000000003</v>
      </c>
      <c r="M17" s="19">
        <v>7.2878672952481932E-2</v>
      </c>
      <c r="N17" s="7">
        <v>1036</v>
      </c>
      <c r="P17" s="5" t="str">
        <f t="shared" si="0"/>
        <v>6.5%</v>
      </c>
      <c r="Q17" s="3">
        <f t="shared" si="1"/>
        <v>1.8693</v>
      </c>
      <c r="R17" s="5"/>
    </row>
    <row r="18" spans="1:18" ht="15" x14ac:dyDescent="0.25">
      <c r="A18" s="7" t="s">
        <v>53</v>
      </c>
      <c r="B18" s="7"/>
      <c r="C18" s="15">
        <v>1.6420999999999999</v>
      </c>
      <c r="D18" s="15">
        <v>0.39040000000000014</v>
      </c>
      <c r="E18" s="15">
        <v>-6.4000000000000003E-3</v>
      </c>
      <c r="F18" s="15">
        <v>2.0261</v>
      </c>
      <c r="G18" s="7"/>
      <c r="H18" s="15">
        <v>3.84</v>
      </c>
      <c r="I18" s="15">
        <v>6.7172999999999998</v>
      </c>
      <c r="J18" s="15">
        <v>4.9000000000000004</v>
      </c>
      <c r="K18" s="18">
        <v>103.11</v>
      </c>
      <c r="L18" s="15">
        <v>5.8221999999999996</v>
      </c>
      <c r="M18" s="19">
        <v>2.6565223496072016E-2</v>
      </c>
      <c r="N18" s="7">
        <v>439</v>
      </c>
      <c r="P18" s="5" t="str">
        <f t="shared" si="0"/>
        <v>7.0%</v>
      </c>
      <c r="Q18" s="3">
        <f t="shared" si="1"/>
        <v>1.8693</v>
      </c>
      <c r="R18" s="5"/>
    </row>
    <row r="19" spans="1:18" ht="15" x14ac:dyDescent="0.25">
      <c r="A19" s="7" t="s">
        <v>90</v>
      </c>
      <c r="B19" s="7"/>
      <c r="C19" s="15">
        <v>1.8332999999999999</v>
      </c>
      <c r="D19" s="15">
        <v>0.23010000000000014</v>
      </c>
      <c r="E19" s="15">
        <v>-2.7799999999999998E-2</v>
      </c>
      <c r="F19" s="15">
        <v>2.0356000000000001</v>
      </c>
      <c r="G19" s="7"/>
      <c r="H19" s="15">
        <v>2.75</v>
      </c>
      <c r="I19" s="15">
        <v>7.5740999999999996</v>
      </c>
      <c r="J19" s="15">
        <v>3.63</v>
      </c>
      <c r="K19" s="18">
        <v>103.91</v>
      </c>
      <c r="L19" s="15">
        <v>6.1302000000000003</v>
      </c>
      <c r="M19" s="19">
        <v>1.2116924502733894E-2</v>
      </c>
      <c r="N19" s="7">
        <v>663</v>
      </c>
      <c r="P19" s="5" t="str">
        <f>"&gt;"&amp;P18</f>
        <v>&gt;7.0%</v>
      </c>
      <c r="Q19" s="3">
        <f t="shared" si="1"/>
        <v>1.8693</v>
      </c>
      <c r="R19" s="5"/>
    </row>
    <row r="20" spans="1:18" ht="15" x14ac:dyDescent="0.25">
      <c r="A20" s="13" t="s">
        <v>8</v>
      </c>
      <c r="B20" s="7"/>
      <c r="C20" s="15">
        <v>1.1531</v>
      </c>
      <c r="D20" s="15">
        <v>0.68529999999999991</v>
      </c>
      <c r="E20" s="15">
        <v>3.09E-2</v>
      </c>
      <c r="F20" s="15">
        <v>1.8693</v>
      </c>
      <c r="G20" s="7"/>
      <c r="H20" s="15">
        <v>3.97</v>
      </c>
      <c r="I20" s="15">
        <v>4.3841000000000001</v>
      </c>
      <c r="J20" s="15">
        <v>5.41</v>
      </c>
      <c r="K20" s="18">
        <v>94.24</v>
      </c>
      <c r="L20" s="15">
        <v>5.7404999999999999</v>
      </c>
      <c r="M20" s="19">
        <v>1</v>
      </c>
      <c r="N20" s="7">
        <v>14465</v>
      </c>
      <c r="P20" s="5"/>
      <c r="Q20" s="5"/>
      <c r="R20" s="5"/>
    </row>
    <row r="24" spans="1:18" x14ac:dyDescent="0.2">
      <c r="A24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"/>
  <sheetViews>
    <sheetView zoomScale="85" workbookViewId="0">
      <selection sqref="A1:N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0" t="s">
        <v>87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7" ht="21" x14ac:dyDescent="0.35">
      <c r="A2" s="30" t="s">
        <v>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24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54</v>
      </c>
      <c r="B10" s="7"/>
      <c r="C10" s="15">
        <v>1.018</v>
      </c>
      <c r="D10" s="15">
        <v>0.4323999999999999</v>
      </c>
      <c r="E10" s="15">
        <v>2.8000000000000001E-2</v>
      </c>
      <c r="F10" s="15">
        <v>1.4783999999999999</v>
      </c>
      <c r="G10" s="7"/>
      <c r="H10" s="15">
        <v>1</v>
      </c>
      <c r="I10" s="15">
        <v>4.0156999999999998</v>
      </c>
      <c r="J10" s="15">
        <v>1.05</v>
      </c>
      <c r="K10" s="18">
        <v>98.28</v>
      </c>
      <c r="L10" s="15">
        <v>5.8346999999999998</v>
      </c>
      <c r="M10" s="19">
        <v>0.1944596459014474</v>
      </c>
      <c r="N10" s="7">
        <v>3125</v>
      </c>
      <c r="P10" s="5">
        <v>2</v>
      </c>
      <c r="Q10" s="3">
        <f>$F$21</f>
        <v>1.8693</v>
      </c>
    </row>
    <row r="11" spans="1:17" ht="15" x14ac:dyDescent="0.25">
      <c r="A11" s="7" t="s">
        <v>55</v>
      </c>
      <c r="B11" s="7"/>
      <c r="C11" s="15">
        <v>1.1768000000000001</v>
      </c>
      <c r="D11" s="15">
        <v>0.77859999999999985</v>
      </c>
      <c r="E11" s="15">
        <v>1.06E-2</v>
      </c>
      <c r="F11" s="15">
        <v>1.966</v>
      </c>
      <c r="G11" s="7"/>
      <c r="H11" s="15">
        <v>2.79</v>
      </c>
      <c r="I11" s="15">
        <v>4.6097000000000001</v>
      </c>
      <c r="J11" s="15">
        <v>3.09</v>
      </c>
      <c r="K11" s="18">
        <v>97.41</v>
      </c>
      <c r="L11" s="15">
        <v>5.5308000000000002</v>
      </c>
      <c r="M11" s="19">
        <v>0.25675754783616533</v>
      </c>
      <c r="N11" s="7">
        <v>3136</v>
      </c>
      <c r="P11" s="5">
        <v>4</v>
      </c>
      <c r="Q11" s="3">
        <f t="shared" ref="Q11:Q20" si="0">$F$21</f>
        <v>1.8693</v>
      </c>
    </row>
    <row r="12" spans="1:17" ht="15" x14ac:dyDescent="0.25">
      <c r="A12" s="7" t="s">
        <v>56</v>
      </c>
      <c r="B12" s="7"/>
      <c r="C12" s="15">
        <v>1.1613</v>
      </c>
      <c r="D12" s="15">
        <v>1.0327000000000002</v>
      </c>
      <c r="E12" s="15">
        <v>2.0500000000000001E-2</v>
      </c>
      <c r="F12" s="15">
        <v>2.2145000000000001</v>
      </c>
      <c r="G12" s="7"/>
      <c r="H12" s="15">
        <v>4.2</v>
      </c>
      <c r="I12" s="15">
        <v>4.4081000000000001</v>
      </c>
      <c r="J12" s="15">
        <v>4.91</v>
      </c>
      <c r="K12" s="18">
        <v>94.54</v>
      </c>
      <c r="L12" s="15">
        <v>5.6173999999999999</v>
      </c>
      <c r="M12" s="19">
        <v>0.21340071579665215</v>
      </c>
      <c r="N12" s="7">
        <v>2694</v>
      </c>
      <c r="P12" s="5">
        <v>6</v>
      </c>
      <c r="Q12" s="3">
        <f t="shared" si="0"/>
        <v>1.8693</v>
      </c>
    </row>
    <row r="13" spans="1:17" ht="15" x14ac:dyDescent="0.25">
      <c r="A13" s="7" t="s">
        <v>57</v>
      </c>
      <c r="B13" s="7"/>
      <c r="C13" s="15">
        <v>1.1460999999999999</v>
      </c>
      <c r="D13" s="15">
        <v>1.0230000000000001</v>
      </c>
      <c r="E13" s="15">
        <v>2.6000000000000002E-2</v>
      </c>
      <c r="F13" s="15">
        <v>2.1951000000000001</v>
      </c>
      <c r="G13" s="7"/>
      <c r="H13" s="15">
        <v>5.54</v>
      </c>
      <c r="I13" s="15">
        <v>4.2373000000000003</v>
      </c>
      <c r="J13" s="15">
        <v>6.89</v>
      </c>
      <c r="K13" s="18">
        <v>91.39</v>
      </c>
      <c r="L13" s="15">
        <v>5.7946</v>
      </c>
      <c r="M13" s="19">
        <v>0.15002940924232472</v>
      </c>
      <c r="N13" s="7">
        <v>1944</v>
      </c>
      <c r="P13" s="5">
        <v>8</v>
      </c>
      <c r="Q13" s="3">
        <f t="shared" si="0"/>
        <v>1.8693</v>
      </c>
    </row>
    <row r="14" spans="1:17" ht="15" x14ac:dyDescent="0.25">
      <c r="A14" s="7" t="s">
        <v>58</v>
      </c>
      <c r="B14" s="7"/>
      <c r="C14" s="15">
        <v>1.3154999999999999</v>
      </c>
      <c r="D14" s="15">
        <v>0.52690000000000015</v>
      </c>
      <c r="E14" s="15">
        <v>3.4700000000000002E-2</v>
      </c>
      <c r="F14" s="15">
        <v>1.8771</v>
      </c>
      <c r="G14" s="7"/>
      <c r="H14" s="15">
        <v>6.45</v>
      </c>
      <c r="I14" s="15">
        <v>5.0213999999999999</v>
      </c>
      <c r="J14" s="15">
        <v>9</v>
      </c>
      <c r="K14" s="18">
        <v>94.28</v>
      </c>
      <c r="L14" s="15">
        <v>5.8723999999999998</v>
      </c>
      <c r="M14" s="19">
        <v>7.9457280773067601E-2</v>
      </c>
      <c r="N14" s="7">
        <v>1262</v>
      </c>
      <c r="P14" s="5">
        <v>10</v>
      </c>
      <c r="Q14" s="3">
        <f t="shared" si="0"/>
        <v>1.8693</v>
      </c>
    </row>
    <row r="15" spans="1:17" ht="15" x14ac:dyDescent="0.25">
      <c r="A15" s="7" t="s">
        <v>59</v>
      </c>
      <c r="B15" s="7"/>
      <c r="C15" s="15">
        <v>1.1405000000000001</v>
      </c>
      <c r="D15" s="15">
        <v>0.30289999999999984</v>
      </c>
      <c r="E15" s="15">
        <v>9.35E-2</v>
      </c>
      <c r="F15" s="15">
        <v>1.5368999999999999</v>
      </c>
      <c r="G15" s="7"/>
      <c r="H15" s="15">
        <v>7.01</v>
      </c>
      <c r="I15" s="15">
        <v>3.9931999999999999</v>
      </c>
      <c r="J15" s="15">
        <v>11.12</v>
      </c>
      <c r="K15" s="18">
        <v>85.94</v>
      </c>
      <c r="L15" s="15">
        <v>5.9904000000000002</v>
      </c>
      <c r="M15" s="19">
        <v>3.8889920581878824E-2</v>
      </c>
      <c r="N15" s="7">
        <v>803</v>
      </c>
      <c r="P15" s="5">
        <v>12</v>
      </c>
      <c r="Q15" s="3">
        <f t="shared" si="0"/>
        <v>1.8693</v>
      </c>
    </row>
    <row r="16" spans="1:17" ht="15" x14ac:dyDescent="0.25">
      <c r="A16" s="7" t="s">
        <v>60</v>
      </c>
      <c r="B16" s="7"/>
      <c r="C16" s="15">
        <v>1.2733000000000001</v>
      </c>
      <c r="D16" s="15">
        <v>7.6799999999999993E-2</v>
      </c>
      <c r="E16" s="15">
        <v>8.2599999999999993E-2</v>
      </c>
      <c r="F16" s="15">
        <v>1.4327000000000001</v>
      </c>
      <c r="G16" s="7"/>
      <c r="H16" s="15">
        <v>7.29</v>
      </c>
      <c r="I16" s="15">
        <v>4.5726000000000004</v>
      </c>
      <c r="J16" s="15">
        <v>13.07</v>
      </c>
      <c r="K16" s="18">
        <v>89.29</v>
      </c>
      <c r="L16" s="15">
        <v>6.0407999999999999</v>
      </c>
      <c r="M16" s="19">
        <v>1.7898177192466971E-2</v>
      </c>
      <c r="N16" s="7">
        <v>474</v>
      </c>
      <c r="P16" s="5">
        <v>14</v>
      </c>
      <c r="Q16" s="3">
        <f t="shared" si="0"/>
        <v>1.8693</v>
      </c>
    </row>
    <row r="17" spans="1:17" ht="15" x14ac:dyDescent="0.25">
      <c r="A17" s="7" t="s">
        <v>61</v>
      </c>
      <c r="B17" s="7"/>
      <c r="C17" s="15">
        <v>1.1504000000000001</v>
      </c>
      <c r="D17" s="15">
        <v>-7.0999999999999952E-3</v>
      </c>
      <c r="E17" s="15">
        <v>0.15210000000000001</v>
      </c>
      <c r="F17" s="15">
        <v>1.2954000000000001</v>
      </c>
      <c r="G17" s="7"/>
      <c r="H17" s="15">
        <v>7.57</v>
      </c>
      <c r="I17" s="15">
        <v>3.831</v>
      </c>
      <c r="J17" s="15">
        <v>15.04</v>
      </c>
      <c r="K17" s="18">
        <v>82.46</v>
      </c>
      <c r="L17" s="15">
        <v>6.1668000000000003</v>
      </c>
      <c r="M17" s="19">
        <v>1.4192139725535551E-2</v>
      </c>
      <c r="N17" s="7">
        <v>358</v>
      </c>
      <c r="P17" s="5">
        <v>16</v>
      </c>
      <c r="Q17" s="3">
        <f t="shared" si="0"/>
        <v>1.8693</v>
      </c>
    </row>
    <row r="18" spans="1:17" ht="15" x14ac:dyDescent="0.25">
      <c r="A18" s="7" t="s">
        <v>62</v>
      </c>
      <c r="B18" s="7"/>
      <c r="C18" s="15">
        <v>1.2378</v>
      </c>
      <c r="D18" s="15">
        <v>-0.24259999999999993</v>
      </c>
      <c r="E18" s="15">
        <v>0.127</v>
      </c>
      <c r="F18" s="15">
        <v>1.1222000000000001</v>
      </c>
      <c r="G18" s="7"/>
      <c r="H18" s="15">
        <v>7.72</v>
      </c>
      <c r="I18" s="15">
        <v>4.3052000000000001</v>
      </c>
      <c r="J18" s="15">
        <v>16.78</v>
      </c>
      <c r="K18" s="18">
        <v>84.62</v>
      </c>
      <c r="L18" s="15">
        <v>6.2352999999999996</v>
      </c>
      <c r="M18" s="19">
        <v>1.0294243978653632E-2</v>
      </c>
      <c r="N18" s="7">
        <v>250</v>
      </c>
      <c r="P18" s="5">
        <v>18</v>
      </c>
      <c r="Q18" s="3">
        <f t="shared" si="0"/>
        <v>1.8693</v>
      </c>
    </row>
    <row r="19" spans="1:17" ht="15" x14ac:dyDescent="0.25">
      <c r="A19" s="7" t="s">
        <v>63</v>
      </c>
      <c r="B19" s="7"/>
      <c r="C19" s="15">
        <v>1.3023</v>
      </c>
      <c r="D19" s="15">
        <v>-0.41140000000000004</v>
      </c>
      <c r="E19" s="15">
        <v>9.2100000000000001E-2</v>
      </c>
      <c r="F19" s="15">
        <v>0.98299999999999998</v>
      </c>
      <c r="G19" s="7"/>
      <c r="H19" s="15">
        <v>8.2100000000000009</v>
      </c>
      <c r="I19" s="15">
        <v>4.6615000000000002</v>
      </c>
      <c r="J19" s="15">
        <v>18.899999999999999</v>
      </c>
      <c r="K19" s="18">
        <v>87.37</v>
      </c>
      <c r="L19" s="15">
        <v>6.1432000000000002</v>
      </c>
      <c r="M19" s="19">
        <v>6.5962218201063303E-3</v>
      </c>
      <c r="N19" s="7">
        <v>131</v>
      </c>
      <c r="P19" s="5">
        <v>20</v>
      </c>
      <c r="Q19" s="3">
        <f t="shared" si="0"/>
        <v>1.8693</v>
      </c>
    </row>
    <row r="20" spans="1:17" ht="15" x14ac:dyDescent="0.25">
      <c r="A20" s="7" t="s">
        <v>64</v>
      </c>
      <c r="B20" s="7"/>
      <c r="C20" s="15">
        <v>1.3426</v>
      </c>
      <c r="D20" s="15">
        <v>-0.82850000000000001</v>
      </c>
      <c r="E20" s="15">
        <v>0.11700000000000001</v>
      </c>
      <c r="F20" s="15">
        <v>0.63109999999999999</v>
      </c>
      <c r="G20" s="7"/>
      <c r="H20" s="15">
        <v>9.5</v>
      </c>
      <c r="I20" s="15">
        <v>4.3102999999999998</v>
      </c>
      <c r="J20" s="15">
        <v>24.48</v>
      </c>
      <c r="K20" s="18">
        <v>77.5</v>
      </c>
      <c r="L20" s="15">
        <v>6.5331000000000001</v>
      </c>
      <c r="M20" s="19">
        <v>1.8024697151701595E-2</v>
      </c>
      <c r="N20" s="7">
        <v>288</v>
      </c>
      <c r="P20" s="5" t="str">
        <f>"&gt;20"</f>
        <v>&gt;20</v>
      </c>
      <c r="Q20" s="3">
        <f t="shared" si="0"/>
        <v>1.8693</v>
      </c>
    </row>
    <row r="21" spans="1:17" ht="15" x14ac:dyDescent="0.25">
      <c r="A21" s="13" t="s">
        <v>8</v>
      </c>
      <c r="B21" s="7"/>
      <c r="C21" s="15">
        <v>1.1531</v>
      </c>
      <c r="D21" s="15">
        <v>0.68529999999999991</v>
      </c>
      <c r="E21" s="15">
        <v>3.09E-2</v>
      </c>
      <c r="F21" s="15">
        <v>1.8693</v>
      </c>
      <c r="G21" s="7"/>
      <c r="H21" s="15">
        <v>3.97</v>
      </c>
      <c r="I21" s="15">
        <v>4.3841000000000001</v>
      </c>
      <c r="J21" s="15">
        <v>5.41</v>
      </c>
      <c r="K21" s="18">
        <v>94.24</v>
      </c>
      <c r="L21" s="15">
        <v>5.7404999999999999</v>
      </c>
      <c r="M21" s="19">
        <v>1</v>
      </c>
      <c r="N21" s="7">
        <v>14465</v>
      </c>
    </row>
    <row r="31" spans="1:17" x14ac:dyDescent="0.2">
      <c r="A31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5"/>
  <sheetViews>
    <sheetView zoomScale="85" workbookViewId="0">
      <selection sqref="A1:N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0" t="s">
        <v>87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7" ht="21" x14ac:dyDescent="0.35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18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65</v>
      </c>
      <c r="B10" s="7"/>
      <c r="C10" s="15">
        <v>1.0243</v>
      </c>
      <c r="D10" s="15">
        <v>0.31929999999999992</v>
      </c>
      <c r="E10" s="15">
        <v>5.2500000000000005E-2</v>
      </c>
      <c r="F10" s="15">
        <v>1.3960999999999999</v>
      </c>
      <c r="G10" s="7"/>
      <c r="H10" s="15">
        <v>0.5</v>
      </c>
      <c r="I10" s="15">
        <v>4.0580999999999996</v>
      </c>
      <c r="J10" s="15">
        <v>0.52</v>
      </c>
      <c r="K10" s="18">
        <v>98.96</v>
      </c>
      <c r="L10" s="15">
        <v>6.0852000000000004</v>
      </c>
      <c r="M10" s="19">
        <v>8.4311670487420637E-2</v>
      </c>
      <c r="N10" s="7">
        <v>1829</v>
      </c>
      <c r="P10" s="5">
        <v>1</v>
      </c>
      <c r="Q10" s="3">
        <f>$F$21</f>
        <v>1.8693</v>
      </c>
    </row>
    <row r="11" spans="1:17" ht="15" x14ac:dyDescent="0.25">
      <c r="A11" s="7" t="s">
        <v>66</v>
      </c>
      <c r="B11" s="7"/>
      <c r="C11" s="15">
        <v>1.026</v>
      </c>
      <c r="D11" s="15">
        <v>0.51570000000000005</v>
      </c>
      <c r="E11" s="15">
        <v>1.03E-2</v>
      </c>
      <c r="F11" s="15">
        <v>1.552</v>
      </c>
      <c r="G11" s="7"/>
      <c r="H11" s="15">
        <v>1.4</v>
      </c>
      <c r="I11" s="15">
        <v>4.0358999999999998</v>
      </c>
      <c r="J11" s="15">
        <v>1.52</v>
      </c>
      <c r="K11" s="18">
        <v>97.82</v>
      </c>
      <c r="L11" s="15">
        <v>5.6464999999999996</v>
      </c>
      <c r="M11" s="19">
        <v>0.11522449135883224</v>
      </c>
      <c r="N11" s="7">
        <v>1779</v>
      </c>
      <c r="P11" s="5">
        <v>2</v>
      </c>
      <c r="Q11" s="3">
        <f t="shared" ref="Q11:Q20" si="0">$F$21</f>
        <v>1.8693</v>
      </c>
    </row>
    <row r="12" spans="1:17" ht="15" x14ac:dyDescent="0.25">
      <c r="A12" s="7" t="s">
        <v>67</v>
      </c>
      <c r="B12" s="7"/>
      <c r="C12" s="15">
        <v>1.165</v>
      </c>
      <c r="D12" s="15">
        <v>0.70669999999999988</v>
      </c>
      <c r="E12" s="15">
        <v>1.41E-2</v>
      </c>
      <c r="F12" s="15">
        <v>1.8857999999999999</v>
      </c>
      <c r="G12" s="7"/>
      <c r="H12" s="15">
        <v>2.4900000000000002</v>
      </c>
      <c r="I12" s="15">
        <v>4.5877999999999997</v>
      </c>
      <c r="J12" s="15">
        <v>2.81</v>
      </c>
      <c r="K12" s="18">
        <v>97.44</v>
      </c>
      <c r="L12" s="15">
        <v>5.5608000000000004</v>
      </c>
      <c r="M12" s="19">
        <v>0.14748511524192606</v>
      </c>
      <c r="N12" s="7">
        <v>2074</v>
      </c>
      <c r="P12" s="5">
        <v>3</v>
      </c>
      <c r="Q12" s="3">
        <f t="shared" si="0"/>
        <v>1.8693</v>
      </c>
    </row>
    <row r="13" spans="1:17" ht="15" x14ac:dyDescent="0.25">
      <c r="A13" s="7" t="s">
        <v>68</v>
      </c>
      <c r="B13" s="7"/>
      <c r="C13" s="15">
        <v>1.2257</v>
      </c>
      <c r="D13" s="15">
        <v>0.88709999999999978</v>
      </c>
      <c r="E13" s="15">
        <v>1.5899999999999997E-2</v>
      </c>
      <c r="F13" s="15">
        <v>2.1286999999999998</v>
      </c>
      <c r="G13" s="7"/>
      <c r="H13" s="15">
        <v>3.44</v>
      </c>
      <c r="I13" s="15">
        <v>4.7634999999999996</v>
      </c>
      <c r="J13" s="15">
        <v>4.01</v>
      </c>
      <c r="K13" s="18">
        <v>97.16</v>
      </c>
      <c r="L13" s="15">
        <v>5.5603999999999996</v>
      </c>
      <c r="M13" s="19">
        <v>0.18905637082299609</v>
      </c>
      <c r="N13" s="7">
        <v>2208</v>
      </c>
      <c r="P13" s="5">
        <v>4</v>
      </c>
      <c r="Q13" s="3">
        <f t="shared" si="0"/>
        <v>1.8693</v>
      </c>
    </row>
    <row r="14" spans="1:17" ht="15" x14ac:dyDescent="0.25">
      <c r="A14" s="7" t="s">
        <v>69</v>
      </c>
      <c r="B14" s="7"/>
      <c r="C14" s="15">
        <v>1.1205000000000001</v>
      </c>
      <c r="D14" s="15">
        <v>1.0608999999999997</v>
      </c>
      <c r="E14" s="15">
        <v>3.5299999999999998E-2</v>
      </c>
      <c r="F14" s="15">
        <v>2.2166999999999999</v>
      </c>
      <c r="G14" s="7"/>
      <c r="H14" s="15">
        <v>4.42</v>
      </c>
      <c r="I14" s="15">
        <v>4.1989000000000001</v>
      </c>
      <c r="J14" s="15">
        <v>5.53</v>
      </c>
      <c r="K14" s="18">
        <v>93.59</v>
      </c>
      <c r="L14" s="15">
        <v>5.6204000000000001</v>
      </c>
      <c r="M14" s="19">
        <v>0.13065603051049265</v>
      </c>
      <c r="N14" s="7">
        <v>1909</v>
      </c>
      <c r="P14" s="5">
        <v>5</v>
      </c>
      <c r="Q14" s="3">
        <f t="shared" si="0"/>
        <v>1.8693</v>
      </c>
    </row>
    <row r="15" spans="1:17" ht="15" x14ac:dyDescent="0.25">
      <c r="A15" s="7" t="s">
        <v>70</v>
      </c>
      <c r="B15" s="7"/>
      <c r="C15" s="15">
        <v>1.129</v>
      </c>
      <c r="D15" s="15">
        <v>1.0737999999999999</v>
      </c>
      <c r="E15" s="15">
        <v>3.1400000000000004E-2</v>
      </c>
      <c r="F15" s="15">
        <v>2.2342</v>
      </c>
      <c r="G15" s="7"/>
      <c r="H15" s="15">
        <v>5.49</v>
      </c>
      <c r="I15" s="15">
        <v>4.1326999999999998</v>
      </c>
      <c r="J15" s="15">
        <v>7.11</v>
      </c>
      <c r="K15" s="18">
        <v>90.78</v>
      </c>
      <c r="L15" s="15">
        <v>5.8066000000000004</v>
      </c>
      <c r="M15" s="19">
        <v>0.15157906531563625</v>
      </c>
      <c r="N15" s="7">
        <v>1957</v>
      </c>
      <c r="P15" s="5">
        <v>6</v>
      </c>
      <c r="Q15" s="3">
        <f t="shared" si="0"/>
        <v>1.8693</v>
      </c>
    </row>
    <row r="16" spans="1:17" ht="15" x14ac:dyDescent="0.25">
      <c r="A16" s="7" t="s">
        <v>71</v>
      </c>
      <c r="B16" s="7"/>
      <c r="C16" s="15">
        <v>1.2542</v>
      </c>
      <c r="D16" s="15">
        <v>0.64710000000000001</v>
      </c>
      <c r="E16" s="15">
        <v>4.87E-2</v>
      </c>
      <c r="F16" s="15">
        <v>1.95</v>
      </c>
      <c r="G16" s="7"/>
      <c r="H16" s="15">
        <v>6.46</v>
      </c>
      <c r="I16" s="15">
        <v>4.7614999999999998</v>
      </c>
      <c r="J16" s="15">
        <v>9.6199999999999992</v>
      </c>
      <c r="K16" s="18">
        <v>92.12</v>
      </c>
      <c r="L16" s="15">
        <v>5.9188000000000001</v>
      </c>
      <c r="M16" s="19">
        <v>8.927097088465287E-2</v>
      </c>
      <c r="N16" s="7">
        <v>1267</v>
      </c>
      <c r="P16" s="5">
        <v>7</v>
      </c>
      <c r="Q16" s="3">
        <f t="shared" si="0"/>
        <v>1.8693</v>
      </c>
    </row>
    <row r="17" spans="1:17" ht="15" x14ac:dyDescent="0.25">
      <c r="A17" s="7" t="s">
        <v>72</v>
      </c>
      <c r="B17" s="7"/>
      <c r="C17" s="15">
        <v>1.2501</v>
      </c>
      <c r="D17" s="15">
        <v>0.17829999999999996</v>
      </c>
      <c r="E17" s="15">
        <v>6.409999999999999E-2</v>
      </c>
      <c r="F17" s="15">
        <v>1.4924999999999999</v>
      </c>
      <c r="G17" s="7"/>
      <c r="H17" s="15">
        <v>7.42</v>
      </c>
      <c r="I17" s="15">
        <v>4.4612999999999996</v>
      </c>
      <c r="J17" s="15">
        <v>12.11</v>
      </c>
      <c r="K17" s="18">
        <v>88.28</v>
      </c>
      <c r="L17" s="15">
        <v>6.0194000000000001</v>
      </c>
      <c r="M17" s="19">
        <v>5.1646439735927197E-2</v>
      </c>
      <c r="N17" s="7">
        <v>778</v>
      </c>
      <c r="P17" s="5">
        <v>8</v>
      </c>
      <c r="Q17" s="3">
        <f t="shared" si="0"/>
        <v>1.8693</v>
      </c>
    </row>
    <row r="18" spans="1:17" ht="15" x14ac:dyDescent="0.25">
      <c r="A18" s="7" t="s">
        <v>73</v>
      </c>
      <c r="B18" s="7"/>
      <c r="C18" s="15">
        <v>1.2218</v>
      </c>
      <c r="D18" s="15">
        <v>-0.25670000000000004</v>
      </c>
      <c r="E18" s="15">
        <v>7.5899999999999995E-2</v>
      </c>
      <c r="F18" s="15">
        <v>1.0409999999999999</v>
      </c>
      <c r="G18" s="7"/>
      <c r="H18" s="15">
        <v>8.49</v>
      </c>
      <c r="I18" s="15">
        <v>4.2312000000000003</v>
      </c>
      <c r="J18" s="15">
        <v>16.260000000000002</v>
      </c>
      <c r="K18" s="18">
        <v>83.91</v>
      </c>
      <c r="L18" s="15">
        <v>6.1561000000000003</v>
      </c>
      <c r="M18" s="19">
        <v>2.4829359462346455E-2</v>
      </c>
      <c r="N18" s="7">
        <v>443</v>
      </c>
      <c r="P18" s="5">
        <v>9</v>
      </c>
      <c r="Q18" s="3">
        <f t="shared" si="0"/>
        <v>1.8693</v>
      </c>
    </row>
    <row r="19" spans="1:17" ht="15" x14ac:dyDescent="0.25">
      <c r="A19" s="7" t="s">
        <v>74</v>
      </c>
      <c r="B19" s="7"/>
      <c r="C19" s="15">
        <v>1.2067000000000001</v>
      </c>
      <c r="D19" s="15">
        <v>-0.67020000000000013</v>
      </c>
      <c r="E19" s="15">
        <v>6.4799999999999996E-2</v>
      </c>
      <c r="F19" s="15">
        <v>0.60129999999999995</v>
      </c>
      <c r="G19" s="7"/>
      <c r="H19" s="15">
        <v>9.4</v>
      </c>
      <c r="I19" s="15">
        <v>3.9883000000000002</v>
      </c>
      <c r="J19" s="15">
        <v>18.27</v>
      </c>
      <c r="K19" s="18">
        <v>80.72</v>
      </c>
      <c r="L19" s="15">
        <v>6.0975000000000001</v>
      </c>
      <c r="M19" s="19">
        <v>9.4972750374117312E-3</v>
      </c>
      <c r="N19" s="7">
        <v>148</v>
      </c>
      <c r="P19" s="5">
        <v>10</v>
      </c>
      <c r="Q19" s="3">
        <f t="shared" si="0"/>
        <v>1.8693</v>
      </c>
    </row>
    <row r="20" spans="1:17" ht="15" x14ac:dyDescent="0.25">
      <c r="A20" s="7" t="s">
        <v>75</v>
      </c>
      <c r="B20" s="7"/>
      <c r="C20" s="15">
        <v>1.3471</v>
      </c>
      <c r="D20" s="15">
        <v>-1.5648</v>
      </c>
      <c r="E20" s="15">
        <v>2.47E-2</v>
      </c>
      <c r="F20" s="15">
        <v>-0.193</v>
      </c>
      <c r="G20" s="7"/>
      <c r="H20" s="15">
        <v>12</v>
      </c>
      <c r="I20" s="15">
        <v>4.0814000000000004</v>
      </c>
      <c r="J20" s="15">
        <v>24.97</v>
      </c>
      <c r="K20" s="18">
        <v>73.13</v>
      </c>
      <c r="L20" s="15">
        <v>6.3535000000000004</v>
      </c>
      <c r="M20" s="19">
        <v>6.443211142357904E-3</v>
      </c>
      <c r="N20" s="7">
        <v>73</v>
      </c>
      <c r="P20" s="5" t="str">
        <f>"&gt;10"</f>
        <v>&gt;10</v>
      </c>
      <c r="Q20" s="3">
        <f t="shared" si="0"/>
        <v>1.8693</v>
      </c>
    </row>
    <row r="21" spans="1:17" ht="15" x14ac:dyDescent="0.25">
      <c r="A21" s="13" t="s">
        <v>8</v>
      </c>
      <c r="B21" s="7"/>
      <c r="C21" s="15">
        <v>1.1531</v>
      </c>
      <c r="D21" s="15">
        <v>0.68529999999999991</v>
      </c>
      <c r="E21" s="15">
        <v>3.09E-2</v>
      </c>
      <c r="F21" s="15">
        <v>1.8693</v>
      </c>
      <c r="G21" s="7"/>
      <c r="H21" s="15">
        <v>3.97</v>
      </c>
      <c r="I21" s="15">
        <v>4.3841000000000001</v>
      </c>
      <c r="J21" s="15">
        <v>5.41</v>
      </c>
      <c r="K21" s="18">
        <v>94.24</v>
      </c>
      <c r="L21" s="15">
        <v>5.7404999999999999</v>
      </c>
      <c r="M21" s="19">
        <v>1</v>
      </c>
      <c r="N21" s="7">
        <v>14465</v>
      </c>
    </row>
    <row r="25" spans="1:17" x14ac:dyDescent="0.2">
      <c r="I25"/>
      <c r="J25"/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zoomScale="85" workbookViewId="0">
      <selection sqref="A1:N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0" t="s">
        <v>87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7" ht="21" x14ac:dyDescent="0.35">
      <c r="A2" s="30" t="s">
        <v>85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78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12" t="s">
        <v>91</v>
      </c>
      <c r="B10" s="7"/>
      <c r="C10" s="15">
        <v>1.5339</v>
      </c>
      <c r="D10" s="15">
        <v>0.16890000000000005</v>
      </c>
      <c r="E10" s="15">
        <v>-6.4399999999999999E-2</v>
      </c>
      <c r="F10" s="15">
        <v>1.6384000000000001</v>
      </c>
      <c r="G10" s="7"/>
      <c r="H10" s="15">
        <v>2.12</v>
      </c>
      <c r="I10" s="15">
        <v>6.2720000000000002</v>
      </c>
      <c r="J10" s="15">
        <v>4.07</v>
      </c>
      <c r="K10" s="18">
        <v>102.02</v>
      </c>
      <c r="L10" s="15">
        <v>5.5425000000000004</v>
      </c>
      <c r="M10" s="19">
        <v>6.7621251260861805E-3</v>
      </c>
      <c r="N10" s="7">
        <v>1364</v>
      </c>
      <c r="P10" s="5">
        <v>2</v>
      </c>
      <c r="Q10" s="3">
        <f>$F$27</f>
        <v>1.8693</v>
      </c>
    </row>
    <row r="11" spans="1:17" ht="15" x14ac:dyDescent="0.25">
      <c r="A11" s="12" t="s">
        <v>92</v>
      </c>
      <c r="B11" s="7"/>
      <c r="C11" s="15">
        <v>1.5268999999999999</v>
      </c>
      <c r="D11" s="15">
        <v>0.31669999999999998</v>
      </c>
      <c r="E11" s="15">
        <v>-3.6400000000000002E-2</v>
      </c>
      <c r="F11" s="15">
        <v>1.8071999999999999</v>
      </c>
      <c r="G11" s="7"/>
      <c r="H11" s="15">
        <v>3.09</v>
      </c>
      <c r="I11" s="15">
        <v>6.2150999999999996</v>
      </c>
      <c r="J11" s="15">
        <v>6.06</v>
      </c>
      <c r="K11" s="18">
        <v>101.59</v>
      </c>
      <c r="L11" s="15">
        <v>5.6704999999999997</v>
      </c>
      <c r="M11" s="19">
        <v>3.1086729625261181E-3</v>
      </c>
      <c r="N11" s="7">
        <v>244</v>
      </c>
      <c r="P11" s="5">
        <v>4</v>
      </c>
      <c r="Q11" s="3">
        <f t="shared" ref="Q11:Q26" si="0">$F$27</f>
        <v>1.8693</v>
      </c>
    </row>
    <row r="12" spans="1:17" ht="15" x14ac:dyDescent="0.25">
      <c r="A12" s="12">
        <v>2011</v>
      </c>
      <c r="B12" s="7"/>
      <c r="C12" s="15">
        <v>1.3353999999999999</v>
      </c>
      <c r="D12" s="15">
        <v>0.2733000000000001</v>
      </c>
      <c r="E12" s="15">
        <v>1.6E-2</v>
      </c>
      <c r="F12" s="15">
        <v>1.6247</v>
      </c>
      <c r="G12" s="7"/>
      <c r="H12" s="15">
        <v>2.2799999999999998</v>
      </c>
      <c r="I12" s="15">
        <v>5.3090999999999999</v>
      </c>
      <c r="J12" s="15">
        <v>3.86</v>
      </c>
      <c r="K12" s="18">
        <v>99.22</v>
      </c>
      <c r="L12" s="15">
        <v>5.6677999999999997</v>
      </c>
      <c r="M12" s="19">
        <v>5.6556710744105534E-3</v>
      </c>
      <c r="N12" s="7">
        <v>231</v>
      </c>
      <c r="P12" s="5">
        <v>6</v>
      </c>
      <c r="Q12" s="3">
        <f t="shared" si="0"/>
        <v>1.8693</v>
      </c>
    </row>
    <row r="13" spans="1:17" ht="15" x14ac:dyDescent="0.25">
      <c r="A13" s="12">
        <v>2012</v>
      </c>
      <c r="B13" s="7"/>
      <c r="C13" s="15">
        <v>1.1539999999999999</v>
      </c>
      <c r="D13" s="15">
        <v>0.54710000000000014</v>
      </c>
      <c r="E13" s="15">
        <v>6.2399999999999997E-2</v>
      </c>
      <c r="F13" s="15">
        <v>1.7635000000000001</v>
      </c>
      <c r="G13" s="7"/>
      <c r="H13" s="15">
        <v>3.21</v>
      </c>
      <c r="I13" s="15">
        <v>4.4648000000000003</v>
      </c>
      <c r="J13" s="15">
        <v>5.42</v>
      </c>
      <c r="K13" s="18">
        <v>96.83</v>
      </c>
      <c r="L13" s="15">
        <v>5.5137999999999998</v>
      </c>
      <c r="M13" s="19">
        <v>6.6115862694915949E-3</v>
      </c>
      <c r="N13" s="7">
        <v>280</v>
      </c>
      <c r="P13" s="5">
        <v>8</v>
      </c>
      <c r="Q13" s="3">
        <f t="shared" si="0"/>
        <v>1.8693</v>
      </c>
    </row>
    <row r="14" spans="1:17" ht="15" x14ac:dyDescent="0.25">
      <c r="A14" s="12">
        <v>2013</v>
      </c>
      <c r="B14" s="7"/>
      <c r="C14" s="15">
        <v>1.1828000000000001</v>
      </c>
      <c r="D14" s="15">
        <v>0.60319999999999996</v>
      </c>
      <c r="E14" s="15">
        <v>6.08E-2</v>
      </c>
      <c r="F14" s="15">
        <v>1.8468</v>
      </c>
      <c r="G14" s="7"/>
      <c r="H14" s="15">
        <v>3.5</v>
      </c>
      <c r="I14" s="15">
        <v>4.5732999999999997</v>
      </c>
      <c r="J14" s="15">
        <v>5.63</v>
      </c>
      <c r="K14" s="18">
        <v>96.34</v>
      </c>
      <c r="L14" s="15">
        <v>5.5923999999999996</v>
      </c>
      <c r="M14" s="19">
        <v>1.9999540006869418E-2</v>
      </c>
      <c r="N14" s="7">
        <v>494</v>
      </c>
      <c r="P14" s="5">
        <v>10</v>
      </c>
      <c r="Q14" s="3">
        <f t="shared" si="0"/>
        <v>1.8693</v>
      </c>
    </row>
    <row r="15" spans="1:17" ht="15" x14ac:dyDescent="0.25">
      <c r="A15" s="12">
        <v>2014</v>
      </c>
      <c r="B15" s="7"/>
      <c r="C15" s="15">
        <v>1.1433</v>
      </c>
      <c r="D15" s="15">
        <v>0.62260000000000004</v>
      </c>
      <c r="E15" s="15">
        <v>5.3900000000000003E-2</v>
      </c>
      <c r="F15" s="15">
        <v>1.8198000000000001</v>
      </c>
      <c r="G15" s="7"/>
      <c r="H15" s="15">
        <v>3.49</v>
      </c>
      <c r="I15" s="15">
        <v>4.3503999999999996</v>
      </c>
      <c r="J15" s="15">
        <v>5.71</v>
      </c>
      <c r="K15" s="18">
        <v>95.31</v>
      </c>
      <c r="L15" s="15">
        <v>5.7077</v>
      </c>
      <c r="M15" s="19">
        <v>2.3265304351494764E-2</v>
      </c>
      <c r="N15" s="7">
        <v>404</v>
      </c>
      <c r="P15" s="5">
        <v>12</v>
      </c>
      <c r="Q15" s="3">
        <f t="shared" si="0"/>
        <v>1.8693</v>
      </c>
    </row>
    <row r="16" spans="1:17" ht="15" x14ac:dyDescent="0.25">
      <c r="A16" s="12">
        <v>2015</v>
      </c>
      <c r="B16" s="7"/>
      <c r="C16" s="15">
        <v>1.0486</v>
      </c>
      <c r="D16" s="15">
        <v>0.51429999999999998</v>
      </c>
      <c r="E16" s="15">
        <v>6.9099999999999995E-2</v>
      </c>
      <c r="F16" s="15">
        <v>1.6319999999999999</v>
      </c>
      <c r="G16" s="7"/>
      <c r="H16" s="15">
        <v>2.42</v>
      </c>
      <c r="I16" s="15">
        <v>4.0416999999999996</v>
      </c>
      <c r="J16" s="15">
        <v>3.89</v>
      </c>
      <c r="K16" s="18">
        <v>95.76</v>
      </c>
      <c r="L16" s="15">
        <v>5.9230999999999998</v>
      </c>
      <c r="M16" s="19">
        <v>4.8685079945255914E-2</v>
      </c>
      <c r="N16" s="7">
        <v>935</v>
      </c>
      <c r="P16" s="5">
        <v>14</v>
      </c>
      <c r="Q16" s="3">
        <f t="shared" si="0"/>
        <v>1.8693</v>
      </c>
    </row>
    <row r="17" spans="1:17" ht="15" x14ac:dyDescent="0.25">
      <c r="A17" s="12">
        <v>2016</v>
      </c>
      <c r="B17" s="7"/>
      <c r="C17" s="15">
        <v>1.0019</v>
      </c>
      <c r="D17" s="15">
        <v>0.56519999999999992</v>
      </c>
      <c r="E17" s="15">
        <v>4.2599999999999999E-2</v>
      </c>
      <c r="F17" s="15">
        <v>1.6096999999999999</v>
      </c>
      <c r="G17" s="7"/>
      <c r="H17" s="15">
        <v>2.36</v>
      </c>
      <c r="I17" s="15">
        <v>3.8117999999999999</v>
      </c>
      <c r="J17" s="15">
        <v>3.54</v>
      </c>
      <c r="K17" s="18">
        <v>95.17</v>
      </c>
      <c r="L17" s="15">
        <v>5.8867000000000003</v>
      </c>
      <c r="M17" s="19">
        <v>7.5438447125696279E-2</v>
      </c>
      <c r="N17" s="7">
        <v>1182</v>
      </c>
      <c r="P17" s="5">
        <v>16</v>
      </c>
      <c r="Q17" s="3">
        <f t="shared" si="0"/>
        <v>1.8693</v>
      </c>
    </row>
    <row r="18" spans="1:17" ht="15" x14ac:dyDescent="0.25">
      <c r="A18" s="12">
        <v>2017</v>
      </c>
      <c r="B18" s="7"/>
      <c r="C18" s="15">
        <v>1.0549999999999999</v>
      </c>
      <c r="D18" s="15">
        <v>0.69930000000000014</v>
      </c>
      <c r="E18" s="15">
        <v>3.5300000000000005E-2</v>
      </c>
      <c r="F18" s="15">
        <v>1.7896000000000001</v>
      </c>
      <c r="G18" s="7"/>
      <c r="H18" s="15">
        <v>2.92</v>
      </c>
      <c r="I18" s="15">
        <v>3.9963000000000002</v>
      </c>
      <c r="J18" s="15">
        <v>4.0199999999999996</v>
      </c>
      <c r="K18" s="18">
        <v>95.08</v>
      </c>
      <c r="L18" s="15">
        <v>5.649</v>
      </c>
      <c r="M18" s="19">
        <v>7.0923936619229286E-2</v>
      </c>
      <c r="N18" s="7">
        <v>1143</v>
      </c>
      <c r="P18" s="5">
        <v>18</v>
      </c>
      <c r="Q18" s="3">
        <f t="shared" si="0"/>
        <v>1.8693</v>
      </c>
    </row>
    <row r="19" spans="1:17" ht="15" x14ac:dyDescent="0.25">
      <c r="A19" s="12">
        <v>2018</v>
      </c>
      <c r="B19" s="7"/>
      <c r="C19" s="15">
        <v>1.1556999999999999</v>
      </c>
      <c r="D19" s="15">
        <v>0.6653</v>
      </c>
      <c r="E19" s="15">
        <v>3.1900000000000005E-2</v>
      </c>
      <c r="F19" s="15">
        <v>1.8529</v>
      </c>
      <c r="G19" s="7"/>
      <c r="H19" s="15">
        <v>3.68</v>
      </c>
      <c r="I19" s="15">
        <v>4.3754999999999997</v>
      </c>
      <c r="J19" s="15">
        <v>5.21</v>
      </c>
      <c r="K19" s="18">
        <v>94.83</v>
      </c>
      <c r="L19" s="15">
        <v>5.7131999999999996</v>
      </c>
      <c r="M19" s="19">
        <v>0.10085148181494118</v>
      </c>
      <c r="N19" s="7">
        <v>1288</v>
      </c>
      <c r="P19" s="5">
        <v>20</v>
      </c>
      <c r="Q19" s="3">
        <f t="shared" si="0"/>
        <v>1.8693</v>
      </c>
    </row>
    <row r="20" spans="1:17" ht="15" x14ac:dyDescent="0.25">
      <c r="A20" s="12">
        <v>2019</v>
      </c>
      <c r="B20" s="7"/>
      <c r="C20" s="15">
        <v>1.0362</v>
      </c>
      <c r="D20" s="15">
        <v>0.80820000000000003</v>
      </c>
      <c r="E20" s="15">
        <v>3.8299999999999994E-2</v>
      </c>
      <c r="F20" s="15">
        <v>1.8827</v>
      </c>
      <c r="G20" s="7"/>
      <c r="H20" s="15">
        <v>4.1100000000000003</v>
      </c>
      <c r="I20" s="15">
        <v>3.7707999999999999</v>
      </c>
      <c r="J20" s="15">
        <v>5.7</v>
      </c>
      <c r="K20" s="18">
        <v>91.55</v>
      </c>
      <c r="L20" s="15">
        <v>5.7160000000000002</v>
      </c>
      <c r="M20" s="19">
        <v>9.8429634404056693E-2</v>
      </c>
      <c r="N20" s="7">
        <v>1306</v>
      </c>
      <c r="P20" s="5" t="str">
        <f>"&gt;20"</f>
        <v>&gt;20</v>
      </c>
      <c r="Q20" s="3">
        <f t="shared" si="0"/>
        <v>1.8693</v>
      </c>
    </row>
    <row r="21" spans="1:17" ht="15" x14ac:dyDescent="0.25">
      <c r="A21" s="12">
        <v>2020</v>
      </c>
      <c r="B21" s="7"/>
      <c r="C21" s="15">
        <v>0.88109999999999999</v>
      </c>
      <c r="D21" s="15">
        <v>0.96989999999999998</v>
      </c>
      <c r="E21" s="15">
        <v>6.6100000000000006E-2</v>
      </c>
      <c r="F21" s="15">
        <v>1.9171</v>
      </c>
      <c r="G21" s="7"/>
      <c r="H21" s="15">
        <v>4.32</v>
      </c>
      <c r="I21" s="15">
        <v>3.0889000000000002</v>
      </c>
      <c r="J21" s="15">
        <v>5.86</v>
      </c>
      <c r="K21" s="18">
        <v>88.35</v>
      </c>
      <c r="L21" s="15">
        <v>5.6994999999999996</v>
      </c>
      <c r="M21" s="19">
        <v>7.3796567264470342E-2</v>
      </c>
      <c r="N21" s="7">
        <v>1074</v>
      </c>
      <c r="P21" s="5"/>
      <c r="Q21" s="3">
        <f t="shared" si="0"/>
        <v>1.8693</v>
      </c>
    </row>
    <row r="22" spans="1:17" ht="15" x14ac:dyDescent="0.25">
      <c r="A22" s="12">
        <v>2021</v>
      </c>
      <c r="B22" s="7"/>
      <c r="C22" s="15">
        <v>0.87250000000000005</v>
      </c>
      <c r="D22" s="15">
        <v>1.0313999999999999</v>
      </c>
      <c r="E22" s="15">
        <v>3.85E-2</v>
      </c>
      <c r="F22" s="15">
        <v>1.9423999999999999</v>
      </c>
      <c r="G22" s="7"/>
      <c r="H22" s="15">
        <v>4.7300000000000004</v>
      </c>
      <c r="I22" s="15">
        <v>3.0160999999999998</v>
      </c>
      <c r="J22" s="15">
        <v>6.09</v>
      </c>
      <c r="K22" s="18">
        <v>87.5</v>
      </c>
      <c r="L22" s="15">
        <v>5.7233000000000001</v>
      </c>
      <c r="M22" s="19">
        <v>0.12452675485673276</v>
      </c>
      <c r="N22" s="7">
        <v>1485</v>
      </c>
      <c r="P22" s="5"/>
      <c r="Q22" s="3">
        <f t="shared" si="0"/>
        <v>1.8693</v>
      </c>
    </row>
    <row r="23" spans="1:17" ht="15" x14ac:dyDescent="0.25">
      <c r="A23" s="12">
        <v>2022</v>
      </c>
      <c r="B23" s="7"/>
      <c r="C23" s="15">
        <v>1.2145999999999999</v>
      </c>
      <c r="D23" s="15">
        <v>0.72780000000000011</v>
      </c>
      <c r="E23" s="15">
        <v>1.9099999999999999E-2</v>
      </c>
      <c r="F23" s="15">
        <v>1.9615</v>
      </c>
      <c r="G23" s="7"/>
      <c r="H23" s="15">
        <v>4.9400000000000004</v>
      </c>
      <c r="I23" s="15">
        <v>4.4630000000000001</v>
      </c>
      <c r="J23" s="15">
        <v>6.53</v>
      </c>
      <c r="K23" s="18">
        <v>91.72</v>
      </c>
      <c r="L23" s="15">
        <v>5.9439000000000002</v>
      </c>
      <c r="M23" s="19">
        <v>0.1022387546458193</v>
      </c>
      <c r="N23" s="7">
        <v>967</v>
      </c>
      <c r="P23" s="5"/>
      <c r="Q23" s="3">
        <f t="shared" si="0"/>
        <v>1.8693</v>
      </c>
    </row>
    <row r="24" spans="1:17" ht="15" x14ac:dyDescent="0.25">
      <c r="A24" s="12">
        <v>2023</v>
      </c>
      <c r="B24" s="7"/>
      <c r="C24" s="15">
        <v>1.5083</v>
      </c>
      <c r="D24" s="15">
        <v>0.43890000000000007</v>
      </c>
      <c r="E24" s="15">
        <v>-2.0000000000000001E-4</v>
      </c>
      <c r="F24" s="15">
        <v>1.9470000000000001</v>
      </c>
      <c r="G24" s="7"/>
      <c r="H24" s="15">
        <v>3.97</v>
      </c>
      <c r="I24" s="15">
        <v>6.048</v>
      </c>
      <c r="J24" s="15">
        <v>4.9800000000000004</v>
      </c>
      <c r="K24" s="18">
        <v>100.98</v>
      </c>
      <c r="L24" s="15">
        <v>5.6681999999999997</v>
      </c>
      <c r="M24" s="19">
        <v>9.5415633711868758E-2</v>
      </c>
      <c r="N24" s="7">
        <v>827</v>
      </c>
      <c r="Q24" s="3">
        <f t="shared" si="0"/>
        <v>1.8693</v>
      </c>
    </row>
    <row r="25" spans="1:17" ht="15" x14ac:dyDescent="0.25">
      <c r="A25" s="12">
        <v>2024</v>
      </c>
      <c r="B25" s="7"/>
      <c r="C25" s="15">
        <v>1.4818</v>
      </c>
      <c r="D25" s="15">
        <v>0.50080000000000002</v>
      </c>
      <c r="E25" s="15">
        <v>9.0000000000000008E-4</v>
      </c>
      <c r="F25" s="15">
        <v>1.9835</v>
      </c>
      <c r="G25" s="7"/>
      <c r="H25" s="15">
        <v>4.66</v>
      </c>
      <c r="I25" s="15">
        <v>5.9196</v>
      </c>
      <c r="J25" s="15">
        <v>6.03</v>
      </c>
      <c r="K25" s="18">
        <v>100.72</v>
      </c>
      <c r="L25" s="15">
        <v>5.6580000000000004</v>
      </c>
      <c r="M25" s="19">
        <v>0.11385029018015688</v>
      </c>
      <c r="N25" s="7">
        <v>925</v>
      </c>
      <c r="Q25" s="3">
        <f t="shared" si="0"/>
        <v>1.8693</v>
      </c>
    </row>
    <row r="26" spans="1:17" ht="15" x14ac:dyDescent="0.25">
      <c r="A26" s="12">
        <v>2025</v>
      </c>
      <c r="B26" s="7"/>
      <c r="C26" s="15">
        <v>1.478</v>
      </c>
      <c r="D26" s="15">
        <v>0.42509999999999998</v>
      </c>
      <c r="E26" s="15">
        <v>2.9999999999999997E-4</v>
      </c>
      <c r="F26" s="15">
        <v>1.9034</v>
      </c>
      <c r="G26" s="7"/>
      <c r="H26" s="15">
        <v>5.22</v>
      </c>
      <c r="I26" s="15">
        <v>5.8853999999999997</v>
      </c>
      <c r="J26" s="15">
        <v>7.09</v>
      </c>
      <c r="K26" s="18">
        <v>100.41</v>
      </c>
      <c r="L26" s="15">
        <v>5.7271999999999998</v>
      </c>
      <c r="M26" s="19">
        <v>3.044051964089399E-2</v>
      </c>
      <c r="N26" s="7">
        <v>316</v>
      </c>
      <c r="Q26" s="3">
        <f t="shared" si="0"/>
        <v>1.8693</v>
      </c>
    </row>
    <row r="27" spans="1:17" ht="15" x14ac:dyDescent="0.25">
      <c r="A27" s="13" t="s">
        <v>8</v>
      </c>
      <c r="B27" s="7"/>
      <c r="C27" s="15">
        <v>1.1531</v>
      </c>
      <c r="D27" s="15">
        <v>0.68529999999999991</v>
      </c>
      <c r="E27" s="15">
        <v>3.09E-2</v>
      </c>
      <c r="F27" s="15">
        <v>1.8693</v>
      </c>
      <c r="G27" s="7"/>
      <c r="H27" s="15">
        <v>3.97</v>
      </c>
      <c r="I27" s="15">
        <v>4.3841000000000001</v>
      </c>
      <c r="J27" s="15">
        <v>5.41</v>
      </c>
      <c r="K27" s="18">
        <v>94.24</v>
      </c>
      <c r="L27" s="15">
        <v>5.7404999999999999</v>
      </c>
      <c r="M27" s="19">
        <v>1</v>
      </c>
      <c r="N27" s="7">
        <v>14465</v>
      </c>
    </row>
    <row r="37" spans="1:1" x14ac:dyDescent="0.2">
      <c r="A37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r:id="rId1"/>
  <headerFooter alignWithMargins="0">
    <oddFooter>&amp;L&amp;"Times New Roman,Regular"&amp;8Generated: 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495580B468F346A4C463B2EA7BEAA1" ma:contentTypeVersion="19" ma:contentTypeDescription="Create a new document." ma:contentTypeScope="" ma:versionID="748359eadc3de04f01d9adb4c3a7f9f2">
  <xsd:schema xmlns:xsd="http://www.w3.org/2001/XMLSchema" xmlns:xs="http://www.w3.org/2001/XMLSchema" xmlns:p="http://schemas.microsoft.com/office/2006/metadata/properties" xmlns:ns2="38d1cc01-ac6f-41c2-9aa5-887b22cd2b02" xmlns:ns3="260f0ded-529c-47ef-9161-d699068475d3" targetNamespace="http://schemas.microsoft.com/office/2006/metadata/properties" ma:root="true" ma:fieldsID="aa55efab3325f995c0b11e31b1479678" ns2:_="" ns3:_="">
    <xsd:import namespace="38d1cc01-ac6f-41c2-9aa5-887b22cd2b02"/>
    <xsd:import namespace="260f0ded-529c-47ef-9161-d699068475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1cc01-ac6f-41c2-9aa5-887b22cd2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7bb9fbf-0e89-45b0-a3cf-cdefa6d17a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f0ded-529c-47ef-9161-d699068475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e4c1a1-25f6-4c82-a6c5-d390927796a4}" ma:internalName="TaxCatchAll" ma:showField="CatchAllData" ma:web="260f0ded-529c-47ef-9161-d69906847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0f0ded-529c-47ef-9161-d699068475d3" xsi:nil="true"/>
    <lcf76f155ced4ddcb4097134ff3c332f xmlns="38d1cc01-ac6f-41c2-9aa5-887b22cd2b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948B66-D9BA-4620-ADDD-2CAEAB0A9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1cc01-ac6f-41c2-9aa5-887b22cd2b02"/>
    <ds:schemaRef ds:uri="260f0ded-529c-47ef-9161-d699068475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0CB03B-50DD-48CD-8DAF-2F9A73E747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7D6908-BD44-49F2-B37B-41CAF981C7DC}">
  <ds:schemaRefs>
    <ds:schemaRef ds:uri="http://schemas.microsoft.com/office/2006/metadata/properties"/>
    <ds:schemaRef ds:uri="http://schemas.microsoft.com/office/infopath/2007/PartnerControls"/>
    <ds:schemaRef ds:uri="260f0ded-529c-47ef-9161-d699068475d3"/>
    <ds:schemaRef ds:uri="38d1cc01-ac6f-41c2-9aa5-887b22cd2b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RSector (2)</vt:lpstr>
      <vt:lpstr>RSector</vt:lpstr>
      <vt:lpstr>RLTV (2)</vt:lpstr>
      <vt:lpstr>RCoup</vt:lpstr>
      <vt:lpstr>RTerm</vt:lpstr>
      <vt:lpstr>RDur</vt:lpstr>
      <vt:lpstr>RVinYr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Michael Giliberto</dc:creator>
  <cp:lastModifiedBy>Julia P. Grant</cp:lastModifiedBy>
  <cp:lastPrinted>2014-04-29T14:27:02Z</cp:lastPrinted>
  <dcterms:created xsi:type="dcterms:W3CDTF">1999-12-17T17:19:59Z</dcterms:created>
  <dcterms:modified xsi:type="dcterms:W3CDTF">2025-09-02T17:18:43Z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0x01010022495580B468F346A4C463B2EA7BEAA1</vt:lpwstr>
  </property>
  <property fmtid="{D5CDD505-2E9C-101B-9397-08002B2CF9AE}" pid="3" name="MediaServiceImageTags">
    <vt:lpwstr/>
  </property>
</Properties>
</file>