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0.xml" ContentType="application/vnd.openxmlformats-officedocument.drawingml.chartshapes+xml"/>
  <Override PartName="/xl/drawings/drawing17.xml" ContentType="application/vnd.openxmlformats-officedocument.drawingml.chartshapes+xml"/>
  <Override PartName="/xl/drawings/drawing15.xml" ContentType="application/vnd.openxmlformats-officedocument.drawingml.chartshapes+xml"/>
  <Override PartName="/xl/drawings/drawing11.xml" ContentType="application/vnd.openxmlformats-officedocument.drawingml.chartshapes+xml"/>
  <Override PartName="/xl/drawings/drawing6.xml" ContentType="application/vnd.openxmlformats-officedocument.drawingml.chartshapes+xml"/>
  <Override PartName="/xl/drawings/drawing21.xml" ContentType="application/vnd.openxmlformats-officedocument.drawingml.chartshapes+xml"/>
  <Override PartName="/xl/drawings/drawing14.xml" ContentType="application/vnd.openxmlformats-officedocument.drawingml.chartshapes+xml"/>
  <Override PartName="/xl/drawings/drawing12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18.xml" ContentType="application/vnd.openxmlformats-officedocument.drawingml.chartshapes+xml"/>
  <Override PartName="/xl/drawings/drawing2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016789bf18d2ec2/Giliberto-Levy Index/CMPI NEW (G-L 1)/Quarterly Results/Monitor Exhibits/"/>
    </mc:Choice>
  </mc:AlternateContent>
  <xr:revisionPtr revIDLastSave="10" documentId="8_{79002E66-E212-4C11-A6B8-0F96E363EACA}" xr6:coauthVersionLast="47" xr6:coauthVersionMax="47" xr10:uidLastSave="{33C62625-B8A8-434D-9A07-E5540D4067AF}"/>
  <bookViews>
    <workbookView xWindow="-120" yWindow="-120" windowWidth="29040" windowHeight="15840" xr2:uid="{00000000-000D-0000-FFFF-FFFF00000000}"/>
  </bookViews>
  <sheets>
    <sheet name="RSector (2)" sheetId="14" r:id="rId1"/>
    <sheet name="RSector" sheetId="1" r:id="rId2"/>
    <sheet name="RLTV (2)" sheetId="20" r:id="rId3"/>
    <sheet name="RCoup" sheetId="7" r:id="rId4"/>
    <sheet name="RTerm" sheetId="13" r:id="rId5"/>
    <sheet name="RDur" sheetId="5" r:id="rId6"/>
    <sheet name="RVinYr" sheetId="18" r:id="rId7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8" l="1"/>
  <c r="Q25" i="18"/>
  <c r="Q24" i="18" l="1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P12" i="20" l="1"/>
  <c r="A20" i="20"/>
  <c r="A19" i="20"/>
  <c r="A18" i="20"/>
  <c r="P13" i="7"/>
  <c r="P17" i="7"/>
  <c r="P10" i="1"/>
  <c r="P11" i="1" s="1"/>
  <c r="P12" i="1" s="1"/>
  <c r="P13" i="1" s="1"/>
  <c r="P14" i="1" s="1"/>
  <c r="P15" i="1" s="1"/>
  <c r="P16" i="1" s="1"/>
  <c r="P10" i="7"/>
  <c r="P11" i="7"/>
  <c r="P12" i="7"/>
  <c r="P14" i="7"/>
  <c r="P15" i="7"/>
  <c r="P16" i="7"/>
  <c r="P18" i="7"/>
  <c r="P19" i="7" s="1"/>
  <c r="Q15" i="7"/>
  <c r="P20" i="5"/>
  <c r="Q19" i="5"/>
  <c r="Q14" i="5"/>
  <c r="P10" i="14"/>
  <c r="Q10" i="14"/>
  <c r="P11" i="14"/>
  <c r="Q11" i="14"/>
  <c r="P12" i="14"/>
  <c r="Q12" i="14"/>
  <c r="P13" i="14"/>
  <c r="Q13" i="14"/>
  <c r="P14" i="14"/>
  <c r="Q14" i="14"/>
  <c r="P20" i="13"/>
  <c r="Q16" i="13"/>
  <c r="Q10" i="13"/>
  <c r="P20" i="18"/>
  <c r="Q11" i="5"/>
  <c r="Q17" i="5"/>
  <c r="Q12" i="5"/>
  <c r="Q20" i="13"/>
  <c r="Q18" i="7"/>
  <c r="Q12" i="13"/>
  <c r="Q17" i="13"/>
  <c r="Q19" i="7"/>
  <c r="Q11" i="13"/>
  <c r="Q13" i="13"/>
  <c r="Q15" i="13"/>
  <c r="P10" i="20"/>
  <c r="P11" i="20"/>
  <c r="Q17" i="7"/>
  <c r="Q13" i="7"/>
  <c r="Q12" i="7"/>
  <c r="Q10" i="7"/>
  <c r="Q11" i="7"/>
  <c r="Q14" i="7"/>
  <c r="Q20" i="5"/>
  <c r="Q19" i="13"/>
  <c r="Q18" i="13"/>
  <c r="Q14" i="13"/>
  <c r="Q16" i="7"/>
  <c r="Q13" i="5"/>
  <c r="Q15" i="5"/>
  <c r="Q18" i="5"/>
  <c r="Q10" i="5"/>
  <c r="Q16" i="5"/>
</calcChain>
</file>

<file path=xl/sharedStrings.xml><?xml version="1.0" encoding="utf-8"?>
<sst xmlns="http://schemas.openxmlformats.org/spreadsheetml/2006/main" count="223" uniqueCount="95">
  <si>
    <t>Portfolio</t>
  </si>
  <si>
    <t>Pct. of</t>
  </si>
  <si>
    <t>Num. of</t>
  </si>
  <si>
    <t>Duration</t>
  </si>
  <si>
    <t>Yield</t>
  </si>
  <si>
    <t>Income</t>
  </si>
  <si>
    <t>Price</t>
  </si>
  <si>
    <t>Other</t>
  </si>
  <si>
    <t>Total</t>
  </si>
  <si>
    <t>Statistics</t>
  </si>
  <si>
    <t>Coupon</t>
  </si>
  <si>
    <t>Maturity</t>
  </si>
  <si>
    <t>Returns</t>
  </si>
  <si>
    <t>Averages</t>
  </si>
  <si>
    <t>Office</t>
  </si>
  <si>
    <t>Apartment</t>
  </si>
  <si>
    <t>Industrial</t>
  </si>
  <si>
    <t>Retail</t>
  </si>
  <si>
    <t>Duration Cell</t>
  </si>
  <si>
    <t>Coupon Rate</t>
  </si>
  <si>
    <t>Sector</t>
  </si>
  <si>
    <t>Investment-grade</t>
  </si>
  <si>
    <t>High-yield</t>
  </si>
  <si>
    <t>Credit Quality</t>
  </si>
  <si>
    <t>Maturity Cell</t>
  </si>
  <si>
    <t>`</t>
  </si>
  <si>
    <t>Returns (%)</t>
  </si>
  <si>
    <t>Last 3 months</t>
  </si>
  <si>
    <t>YTD</t>
  </si>
  <si>
    <t>Last 12</t>
  </si>
  <si>
    <t>Index</t>
  </si>
  <si>
    <t>Months</t>
  </si>
  <si>
    <t>Last 3</t>
  </si>
  <si>
    <t>bp basis points</t>
  </si>
  <si>
    <t>Level</t>
  </si>
  <si>
    <t>Aggregate</t>
  </si>
  <si>
    <t>Minimum</t>
  </si>
  <si>
    <t>Maximum</t>
  </si>
  <si>
    <t>NA</t>
  </si>
  <si>
    <t>Credit quality definition</t>
  </si>
  <si>
    <t>Crossover</t>
  </si>
  <si>
    <t>Other Sectors</t>
  </si>
  <si>
    <t>Aggregate excludes Other Sectors (hotel/motel, mixed-use and miscellaneous)</t>
  </si>
  <si>
    <t>N/A</t>
  </si>
  <si>
    <t>Other Return is paydown return and compounding</t>
  </si>
  <si>
    <t>Book LTV</t>
  </si>
  <si>
    <t>Using Book Value</t>
  </si>
  <si>
    <t>Cohorts</t>
  </si>
  <si>
    <t>4.0% to 4.5%</t>
  </si>
  <si>
    <t>4.5% to 5.0%</t>
  </si>
  <si>
    <t>5.0% to 5.5%</t>
  </si>
  <si>
    <t>5.5% to 6.0%</t>
  </si>
  <si>
    <t>6.0% to 6.5%</t>
  </si>
  <si>
    <t>6.5% to 7.0%</t>
  </si>
  <si>
    <t>0 to 2 years</t>
  </si>
  <si>
    <t>2 to 4 years</t>
  </si>
  <si>
    <t>4 to 6 years</t>
  </si>
  <si>
    <t>6 to 8 years</t>
  </si>
  <si>
    <t>8 to 10 years</t>
  </si>
  <si>
    <t>10 to 12 years</t>
  </si>
  <si>
    <t>12 to 14 years</t>
  </si>
  <si>
    <t>14 to 16 years</t>
  </si>
  <si>
    <t>16 to 18 years</t>
  </si>
  <si>
    <t>18 to 20 years</t>
  </si>
  <si>
    <t>20 years or more</t>
  </si>
  <si>
    <t>0 to 1 year</t>
  </si>
  <si>
    <t>1 to 2 years</t>
  </si>
  <si>
    <t>2 to 3 years</t>
  </si>
  <si>
    <t>3 to 4 years</t>
  </si>
  <si>
    <t>4 to 5 years</t>
  </si>
  <si>
    <t>5 to 6 years</t>
  </si>
  <si>
    <t>6 to 7 years</t>
  </si>
  <si>
    <t>7 to 8 years</t>
  </si>
  <si>
    <t>8 to 9 years</t>
  </si>
  <si>
    <t>9 to 10 years</t>
  </si>
  <si>
    <t>10 years or more</t>
  </si>
  <si>
    <t>Index bases: Aggregate Dec. 1971 = 100; Total and major sectors Dec. 1977 = 100</t>
  </si>
  <si>
    <t>Others</t>
  </si>
  <si>
    <t>Vintage Year</t>
  </si>
  <si>
    <t>3.5% to 4.0%</t>
  </si>
  <si>
    <t>Mod.</t>
  </si>
  <si>
    <t>Performance by Property Sector</t>
  </si>
  <si>
    <t>Performance by Coupon Rate</t>
  </si>
  <si>
    <t>Performance by Remaining Term to Maturity</t>
  </si>
  <si>
    <t>Performance by Duration</t>
  </si>
  <si>
    <t>Performance by Vintage Year</t>
  </si>
  <si>
    <t>Performance by Book LTV Classification</t>
  </si>
  <si>
    <t>Giliberto-Levy Commercial Mortgage Index (G-L 1)</t>
  </si>
  <si>
    <t>0.0% to 3.0%</t>
  </si>
  <si>
    <t>3.0% to 3.5%</t>
  </si>
  <si>
    <t>7.0% and above</t>
  </si>
  <si>
    <t>Before 2007</t>
  </si>
  <si>
    <t>2007 to 2010</t>
  </si>
  <si>
    <t>Credit Effects (book value; bp)</t>
  </si>
  <si>
    <t>For the quarter ended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</si>
</sst>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theme="0"/>
      <name val="Times New Roman"/>
      <family val="1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2" fontId="4" fillId="0" borderId="0" xfId="0" applyNumberFormat="1" applyFont="1"/>
    <xf numFmtId="1" fontId="4" fillId="0" borderId="0" xfId="0" applyNumberFormat="1" applyFont="1"/>
    <xf numFmtId="0" fontId="4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2" xfId="0" applyFont="1" applyBorder="1" applyAlignment="1">
      <alignment horizontal="center"/>
    </xf>
    <xf numFmtId="2" fontId="6" fillId="0" borderId="0" xfId="0" applyNumberFormat="1" applyFont="1"/>
    <xf numFmtId="1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/>
    <xf numFmtId="165" fontId="6" fillId="0" borderId="0" xfId="1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5" fontId="6" fillId="0" borderId="0" xfId="1" applyNumberFormat="1" applyFont="1" applyBorder="1"/>
    <xf numFmtId="165" fontId="6" fillId="0" borderId="7" xfId="1" applyNumberFormat="1" applyFont="1" applyBorder="1"/>
    <xf numFmtId="0" fontId="6" fillId="0" borderId="8" xfId="0" applyFont="1" applyBorder="1"/>
    <xf numFmtId="165" fontId="6" fillId="0" borderId="1" xfId="1" applyNumberFormat="1" applyFont="1" applyBorder="1"/>
    <xf numFmtId="165" fontId="6" fillId="0" borderId="9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370374121229067E-2"/>
          <c:y val="0.1602791546758153"/>
          <c:w val="0.98074109546480592"/>
          <c:h val="0.6550539365011581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1.264767908117606E-3"/>
                  <c:y val="1.5969726505133458E-7"/>
                </c:manualLayout>
              </c:layout>
              <c:numFmt formatCode="#,##0.0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 algn="ctr" rtl="1"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306829109340497E-2"/>
                      <c:h val="9.469472909594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55-4508-A626-452DE33B0247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(2)'!$H$10:$H$14</c:f>
              <c:numCache>
                <c:formatCode>0.00</c:formatCode>
                <c:ptCount val="5"/>
                <c:pt idx="0">
                  <c:v>6.1774801018604775</c:v>
                </c:pt>
                <c:pt idx="1">
                  <c:v>5.7889428128621967</c:v>
                </c:pt>
                <c:pt idx="2">
                  <c:v>6.4973439904878472</c:v>
                </c:pt>
                <c:pt idx="3">
                  <c:v>5.6297516344010479</c:v>
                </c:pt>
                <c:pt idx="4">
                  <c:v>6.3103654685938704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30840"/>
        <c:axId val="387130448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(2)'!$P$10:$P$14</c:f>
              <c:numCache>
                <c:formatCode>0.00</c:formatCode>
                <c:ptCount val="5"/>
                <c:pt idx="0">
                  <c:v>5.9111761269898366</c:v>
                </c:pt>
                <c:pt idx="1">
                  <c:v>5.9111761269898366</c:v>
                </c:pt>
                <c:pt idx="2">
                  <c:v>5.9111761269898366</c:v>
                </c:pt>
                <c:pt idx="3">
                  <c:v>5.9111761269898366</c:v>
                </c:pt>
                <c:pt idx="4">
                  <c:v>5.9111761269898366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7-4287-AEF5-25B27726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7312"/>
        <c:axId val="387127704"/>
      </c:lineChart>
      <c:catAx>
        <c:axId val="387130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30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304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30840"/>
        <c:crosses val="autoZero"/>
        <c:crossBetween val="between"/>
      </c:valAx>
      <c:catAx>
        <c:axId val="38712731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7704"/>
        <c:crosses val="autoZero"/>
        <c:auto val="0"/>
        <c:lblAlgn val="ctr"/>
        <c:lblOffset val="100"/>
        <c:noMultiLvlLbl val="0"/>
      </c:catAx>
      <c:valAx>
        <c:axId val="38712770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712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16319499781289948"/>
          <c:w val="0.92815797981828307"/>
          <c:h val="0.6527799912515979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RTerm!$F$10:$F$20</c:f>
              <c:numCache>
                <c:formatCode>0.00</c:formatCode>
                <c:ptCount val="11"/>
                <c:pt idx="0">
                  <c:v>1.5825</c:v>
                </c:pt>
                <c:pt idx="1">
                  <c:v>1.5996999999999999</c:v>
                </c:pt>
                <c:pt idx="2">
                  <c:v>1.7230000000000001</c:v>
                </c:pt>
                <c:pt idx="3">
                  <c:v>1.8812</c:v>
                </c:pt>
                <c:pt idx="4">
                  <c:v>2.1021000000000001</c:v>
                </c:pt>
                <c:pt idx="5">
                  <c:v>2.2844000000000002</c:v>
                </c:pt>
                <c:pt idx="6">
                  <c:v>2.3845999999999998</c:v>
                </c:pt>
                <c:pt idx="7">
                  <c:v>2.4782999999999999</c:v>
                </c:pt>
                <c:pt idx="8">
                  <c:v>2.4664000000000001</c:v>
                </c:pt>
                <c:pt idx="9">
                  <c:v>2.6189</c:v>
                </c:pt>
                <c:pt idx="10">
                  <c:v>2.5705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6208"/>
        <c:axId val="6004266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RTerm!$Q$10:$Q$20</c:f>
              <c:numCache>
                <c:formatCode>0.00</c:formatCode>
                <c:ptCount val="11"/>
                <c:pt idx="0">
                  <c:v>1.7817000000000001</c:v>
                </c:pt>
                <c:pt idx="1">
                  <c:v>1.7817000000000001</c:v>
                </c:pt>
                <c:pt idx="2">
                  <c:v>1.7817000000000001</c:v>
                </c:pt>
                <c:pt idx="3">
                  <c:v>1.7817000000000001</c:v>
                </c:pt>
                <c:pt idx="4">
                  <c:v>1.7817000000000001</c:v>
                </c:pt>
                <c:pt idx="5">
                  <c:v>1.7817000000000001</c:v>
                </c:pt>
                <c:pt idx="6">
                  <c:v>1.7817000000000001</c:v>
                </c:pt>
                <c:pt idx="7">
                  <c:v>1.7817000000000001</c:v>
                </c:pt>
                <c:pt idx="8">
                  <c:v>1.7817000000000001</c:v>
                </c:pt>
                <c:pt idx="9">
                  <c:v>1.7817000000000001</c:v>
                </c:pt>
                <c:pt idx="10">
                  <c:v>1.7817000000000001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C-4743-8FB0-745CBBD35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23072"/>
        <c:axId val="600424248"/>
      </c:lineChart>
      <c:catAx>
        <c:axId val="60042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6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04266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6208"/>
        <c:crosses val="autoZero"/>
        <c:crossBetween val="between"/>
      </c:valAx>
      <c:catAx>
        <c:axId val="60042307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4248"/>
        <c:crosses val="autoZero"/>
        <c:auto val="0"/>
        <c:lblAlgn val="ctr"/>
        <c:lblOffset val="100"/>
        <c:noMultiLvlLbl val="0"/>
      </c:catAx>
      <c:valAx>
        <c:axId val="60042424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042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02024441270084E-2"/>
          <c:y val="0.21328707742685585"/>
          <c:w val="0.92639260055692185"/>
          <c:h val="0.60839264708644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RDur!$M$10:$M$20</c:f>
              <c:numCache>
                <c:formatCode>0.0%</c:formatCode>
                <c:ptCount val="11"/>
                <c:pt idx="0">
                  <c:v>9.1669527821039862E-2</c:v>
                </c:pt>
                <c:pt idx="1">
                  <c:v>0.11145766541781423</c:v>
                </c:pt>
                <c:pt idx="2">
                  <c:v>0.16170604012658751</c:v>
                </c:pt>
                <c:pt idx="3">
                  <c:v>0.17940221063714459</c:v>
                </c:pt>
                <c:pt idx="4">
                  <c:v>0.1314274044526611</c:v>
                </c:pt>
                <c:pt idx="5">
                  <c:v>0.14903570292310406</c:v>
                </c:pt>
                <c:pt idx="6">
                  <c:v>8.5185600677454759E-2</c:v>
                </c:pt>
                <c:pt idx="7">
                  <c:v>5.0603790063062981E-2</c:v>
                </c:pt>
                <c:pt idx="8">
                  <c:v>2.4760026512271254E-2</c:v>
                </c:pt>
                <c:pt idx="9">
                  <c:v>8.0295705883448691E-3</c:v>
                </c:pt>
                <c:pt idx="10">
                  <c:v>6.7224607805147869E-3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2-4A52-9776-90A7537C8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6960"/>
        <c:axId val="384027352"/>
      </c:barChart>
      <c:catAx>
        <c:axId val="38402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7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02735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696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893308821228828E-2"/>
          <c:y val="0.20448425065811371"/>
          <c:w val="0.92815797981828307"/>
          <c:h val="0.6102024899256328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RDur!$P$10:$P$20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&gt;10</c:v>
                </c:pt>
              </c:strCache>
            </c:strRef>
          </c:cat>
          <c:val>
            <c:numRef>
              <c:f>RDur!$F$10:$F$20</c:f>
              <c:numCache>
                <c:formatCode>0.00</c:formatCode>
                <c:ptCount val="11"/>
                <c:pt idx="0">
                  <c:v>1.6025</c:v>
                </c:pt>
                <c:pt idx="1">
                  <c:v>1.5664</c:v>
                </c:pt>
                <c:pt idx="2">
                  <c:v>1.6096999999999999</c:v>
                </c:pt>
                <c:pt idx="3">
                  <c:v>1.625</c:v>
                </c:pt>
                <c:pt idx="4">
                  <c:v>1.742</c:v>
                </c:pt>
                <c:pt idx="5">
                  <c:v>1.9016</c:v>
                </c:pt>
                <c:pt idx="6">
                  <c:v>2.1156999999999999</c:v>
                </c:pt>
                <c:pt idx="7">
                  <c:v>2.3208000000000002</c:v>
                </c:pt>
                <c:pt idx="8">
                  <c:v>2.5453999999999999</c:v>
                </c:pt>
                <c:pt idx="9">
                  <c:v>2.5123000000000002</c:v>
                </c:pt>
                <c:pt idx="10">
                  <c:v>2.7835000000000001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5784"/>
        <c:axId val="384028136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RDur!$Q$10:$Q$20</c:f>
              <c:numCache>
                <c:formatCode>0.00</c:formatCode>
                <c:ptCount val="11"/>
                <c:pt idx="0">
                  <c:v>1.7817000000000001</c:v>
                </c:pt>
                <c:pt idx="1">
                  <c:v>1.7817000000000001</c:v>
                </c:pt>
                <c:pt idx="2">
                  <c:v>1.7817000000000001</c:v>
                </c:pt>
                <c:pt idx="3">
                  <c:v>1.7817000000000001</c:v>
                </c:pt>
                <c:pt idx="4">
                  <c:v>1.7817000000000001</c:v>
                </c:pt>
                <c:pt idx="5">
                  <c:v>1.7817000000000001</c:v>
                </c:pt>
                <c:pt idx="6">
                  <c:v>1.7817000000000001</c:v>
                </c:pt>
                <c:pt idx="7">
                  <c:v>1.7817000000000001</c:v>
                </c:pt>
                <c:pt idx="8">
                  <c:v>1.7817000000000001</c:v>
                </c:pt>
                <c:pt idx="9">
                  <c:v>1.7817000000000001</c:v>
                </c:pt>
                <c:pt idx="10">
                  <c:v>1.7817000000000001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7-4E8A-B283-F30A31768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027744"/>
        <c:axId val="384026176"/>
      </c:lineChart>
      <c:catAx>
        <c:axId val="384025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02813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5784"/>
        <c:crosses val="autoZero"/>
        <c:crossBetween val="between"/>
      </c:valAx>
      <c:catAx>
        <c:axId val="38402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384026176"/>
        <c:crosses val="autoZero"/>
        <c:auto val="0"/>
        <c:lblAlgn val="ctr"/>
        <c:lblOffset val="100"/>
        <c:noMultiLvlLbl val="0"/>
      </c:catAx>
      <c:valAx>
        <c:axId val="3840261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384027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24476419902104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583184070019292E-2"/>
                  <c:y val="-5.189148253208597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EF-42C9-A292-5369348D6C5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RVinYr!$M$10:$M$26</c:f>
              <c:numCache>
                <c:formatCode>0.0%</c:formatCode>
                <c:ptCount val="17"/>
                <c:pt idx="0">
                  <c:v>6.0468558784580809E-3</c:v>
                </c:pt>
                <c:pt idx="1">
                  <c:v>2.9407741312931731E-3</c:v>
                </c:pt>
                <c:pt idx="2">
                  <c:v>5.5855098039690777E-3</c:v>
                </c:pt>
                <c:pt idx="3">
                  <c:v>6.4193510859291876E-3</c:v>
                </c:pt>
                <c:pt idx="4">
                  <c:v>1.9151394844155963E-2</c:v>
                </c:pt>
                <c:pt idx="5">
                  <c:v>2.3083528173502454E-2</c:v>
                </c:pt>
                <c:pt idx="6">
                  <c:v>3.5246855903556341E-2</c:v>
                </c:pt>
                <c:pt idx="7">
                  <c:v>7.5197851162820809E-2</c:v>
                </c:pt>
                <c:pt idx="8">
                  <c:v>7.0981100531758129E-2</c:v>
                </c:pt>
                <c:pt idx="9">
                  <c:v>9.7731715729550223E-2</c:v>
                </c:pt>
                <c:pt idx="10">
                  <c:v>9.9402492722986208E-2</c:v>
                </c:pt>
                <c:pt idx="11">
                  <c:v>7.282564893287953E-2</c:v>
                </c:pt>
                <c:pt idx="12">
                  <c:v>0.1262679557946397</c:v>
                </c:pt>
                <c:pt idx="13">
                  <c:v>0.10249100121014197</c:v>
                </c:pt>
                <c:pt idx="14">
                  <c:v>9.5809140791640657E-2</c:v>
                </c:pt>
                <c:pt idx="15">
                  <c:v>0.11497487851605957</c:v>
                </c:pt>
                <c:pt idx="16">
                  <c:v>4.5843944786658958E-2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F-42C9-A292-5369348D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8920"/>
        <c:axId val="384029312"/>
      </c:barChart>
      <c:catAx>
        <c:axId val="38402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029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4029312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384028920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592271670979041E-2"/>
          <c:y val="0.20524888462789698"/>
          <c:w val="0.95145901696853286"/>
          <c:h val="0.542120525069953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RVinYr!$F$10:$F$26</c:f>
              <c:numCache>
                <c:formatCode>0.00</c:formatCode>
                <c:ptCount val="17"/>
                <c:pt idx="0">
                  <c:v>1.5577000000000001</c:v>
                </c:pt>
                <c:pt idx="1">
                  <c:v>1.7008000000000001</c:v>
                </c:pt>
                <c:pt idx="2">
                  <c:v>1.6523000000000001</c:v>
                </c:pt>
                <c:pt idx="3">
                  <c:v>1.6632</c:v>
                </c:pt>
                <c:pt idx="4">
                  <c:v>1.7534000000000001</c:v>
                </c:pt>
                <c:pt idx="5">
                  <c:v>1.7678</c:v>
                </c:pt>
                <c:pt idx="6">
                  <c:v>1.788</c:v>
                </c:pt>
                <c:pt idx="7">
                  <c:v>1.7119</c:v>
                </c:pt>
                <c:pt idx="8">
                  <c:v>1.6870000000000001</c:v>
                </c:pt>
                <c:pt idx="9">
                  <c:v>1.7710999999999999</c:v>
                </c:pt>
                <c:pt idx="10">
                  <c:v>1.7687999999999999</c:v>
                </c:pt>
                <c:pt idx="11">
                  <c:v>1.7517</c:v>
                </c:pt>
                <c:pt idx="12">
                  <c:v>1.8050999999999999</c:v>
                </c:pt>
                <c:pt idx="13">
                  <c:v>1.8878999999999999</c:v>
                </c:pt>
                <c:pt idx="14">
                  <c:v>1.7505999999999999</c:v>
                </c:pt>
                <c:pt idx="15">
                  <c:v>1.8089999999999999</c:v>
                </c:pt>
                <c:pt idx="16">
                  <c:v>1.8535999999999999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544928"/>
        <c:axId val="521545712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RVinYr!$A$10:$A$26</c:f>
              <c:strCache>
                <c:ptCount val="17"/>
                <c:pt idx="0">
                  <c:v>Before 2007</c:v>
                </c:pt>
                <c:pt idx="1">
                  <c:v>2007 to 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strCache>
            </c:strRef>
          </c:cat>
          <c:val>
            <c:numRef>
              <c:f>RVinYr!$Q$10:$Q$26</c:f>
              <c:numCache>
                <c:formatCode>0.00</c:formatCode>
                <c:ptCount val="17"/>
                <c:pt idx="0">
                  <c:v>1.7817000000000001</c:v>
                </c:pt>
                <c:pt idx="1">
                  <c:v>1.7817000000000001</c:v>
                </c:pt>
                <c:pt idx="2">
                  <c:v>1.7817000000000001</c:v>
                </c:pt>
                <c:pt idx="3">
                  <c:v>1.7817000000000001</c:v>
                </c:pt>
                <c:pt idx="4">
                  <c:v>1.7817000000000001</c:v>
                </c:pt>
                <c:pt idx="5">
                  <c:v>1.7817000000000001</c:v>
                </c:pt>
                <c:pt idx="6">
                  <c:v>1.7817000000000001</c:v>
                </c:pt>
                <c:pt idx="7">
                  <c:v>1.7817000000000001</c:v>
                </c:pt>
                <c:pt idx="8">
                  <c:v>1.7817000000000001</c:v>
                </c:pt>
                <c:pt idx="9">
                  <c:v>1.7817000000000001</c:v>
                </c:pt>
                <c:pt idx="10">
                  <c:v>1.7817000000000001</c:v>
                </c:pt>
                <c:pt idx="11">
                  <c:v>1.7817000000000001</c:v>
                </c:pt>
                <c:pt idx="12">
                  <c:v>1.7817000000000001</c:v>
                </c:pt>
                <c:pt idx="13">
                  <c:v>1.7817000000000001</c:v>
                </c:pt>
                <c:pt idx="14">
                  <c:v>1.7817000000000001</c:v>
                </c:pt>
                <c:pt idx="15">
                  <c:v>1.7817000000000001</c:v>
                </c:pt>
                <c:pt idx="16">
                  <c:v>1.7817000000000001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8-497A-8AC2-EDD2ACEB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545320"/>
        <c:axId val="521542184"/>
      </c:lineChart>
      <c:catAx>
        <c:axId val="5215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1545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52154571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4928"/>
        <c:crosses val="autoZero"/>
        <c:crossBetween val="between"/>
      </c:valAx>
      <c:catAx>
        <c:axId val="521545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542184"/>
        <c:crosses val="autoZero"/>
        <c:auto val="0"/>
        <c:lblAlgn val="ctr"/>
        <c:lblOffset val="100"/>
        <c:noMultiLvlLbl val="0"/>
      </c:catAx>
      <c:valAx>
        <c:axId val="52154218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21545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195147886158773E-2"/>
          <c:y val="0.16491242197130446"/>
          <c:w val="0.97735399487643859"/>
          <c:h val="0.649123363078538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5.4517060365686785E-17"/>
                  <c:y val="-7.2597863412487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0E-447D-8401-EBCAB07843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'RSector (2)'!$A$10:$A$14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 Sectors</c:v>
                </c:pt>
              </c:strCache>
            </c:strRef>
          </c:cat>
          <c:val>
            <c:numRef>
              <c:f>'RSector (2)'!$N$10:$N$14</c:f>
              <c:numCache>
                <c:formatCode>0</c:formatCode>
                <c:ptCount val="5"/>
                <c:pt idx="0">
                  <c:v>24.750000000000004</c:v>
                </c:pt>
                <c:pt idx="1">
                  <c:v>6.3500000000000005</c:v>
                </c:pt>
                <c:pt idx="2">
                  <c:v>9.5800000000000018</c:v>
                </c:pt>
                <c:pt idx="3">
                  <c:v>3.2</c:v>
                </c:pt>
                <c:pt idx="4">
                  <c:v>7.9625340292902527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128488"/>
        <c:axId val="38712888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'RSector (2)'!$Q$10:$Q$14</c:f>
              <c:numCache>
                <c:formatCode>0</c:formatCode>
                <c:ptCount val="5"/>
                <c:pt idx="0">
                  <c:v>8.4400000000000013</c:v>
                </c:pt>
                <c:pt idx="1">
                  <c:v>8.4400000000000013</c:v>
                </c:pt>
                <c:pt idx="2">
                  <c:v>8.4400000000000013</c:v>
                </c:pt>
                <c:pt idx="3">
                  <c:v>8.4400000000000013</c:v>
                </c:pt>
                <c:pt idx="4">
                  <c:v>8.4400000000000013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4-4F92-B647-BB0C7E30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129272"/>
        <c:axId val="387129664"/>
      </c:lineChart>
      <c:catAx>
        <c:axId val="38712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712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712888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8488"/>
        <c:crosses val="autoZero"/>
        <c:crossBetween val="between"/>
      </c:valAx>
      <c:catAx>
        <c:axId val="387129272"/>
        <c:scaling>
          <c:orientation val="minMax"/>
        </c:scaling>
        <c:delete val="1"/>
        <c:axPos val="b"/>
        <c:majorTickMark val="out"/>
        <c:minorTickMark val="none"/>
        <c:tickLblPos val="nextTo"/>
        <c:crossAx val="387129664"/>
        <c:crosses val="autoZero"/>
        <c:auto val="0"/>
        <c:lblAlgn val="ctr"/>
        <c:lblOffset val="100"/>
        <c:noMultiLvlLbl val="0"/>
      </c:catAx>
      <c:valAx>
        <c:axId val="38712966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38712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0000017132690115"/>
          <c:w val="0.97678826936105634"/>
          <c:h val="0.621053163594061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RSector!$M$10:$M$14</c:f>
              <c:numCache>
                <c:formatCode>0.0%</c:formatCode>
                <c:ptCount val="5"/>
                <c:pt idx="0">
                  <c:v>0.11246791612098396</c:v>
                </c:pt>
                <c:pt idx="1">
                  <c:v>0.45983707748943808</c:v>
                </c:pt>
                <c:pt idx="2">
                  <c:v>0.13291469726435851</c:v>
                </c:pt>
                <c:pt idx="3">
                  <c:v>0.22215733508999355</c:v>
                </c:pt>
                <c:pt idx="4">
                  <c:v>7.2622974035225898E-2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3-44A4-B239-5C81268B0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31944"/>
        <c:axId val="282028808"/>
      </c:barChart>
      <c:catAx>
        <c:axId val="28203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2028808"/>
        <c:scaling>
          <c:orientation val="minMax"/>
          <c:max val="0.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282031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7614515673666528"/>
          <c:w val="0.97466072478969612"/>
          <c:h val="0.6203471032957910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RSector!$A$10:$A$14</c:f>
              <c:strCache>
                <c:ptCount val="5"/>
                <c:pt idx="0">
                  <c:v>Office</c:v>
                </c:pt>
                <c:pt idx="1">
                  <c:v>Apartment</c:v>
                </c:pt>
                <c:pt idx="2">
                  <c:v>Retail</c:v>
                </c:pt>
                <c:pt idx="3">
                  <c:v>Industrial</c:v>
                </c:pt>
                <c:pt idx="4">
                  <c:v>Others</c:v>
                </c:pt>
              </c:strCache>
            </c:strRef>
          </c:cat>
          <c:val>
            <c:numRef>
              <c:f>RSector!$F$10:$F$14</c:f>
              <c:numCache>
                <c:formatCode>0.00</c:formatCode>
                <c:ptCount val="5"/>
                <c:pt idx="0">
                  <c:v>2.0811999999999999</c:v>
                </c:pt>
                <c:pt idx="1">
                  <c:v>1.7495000000000001</c:v>
                </c:pt>
                <c:pt idx="2">
                  <c:v>1.8365</c:v>
                </c:pt>
                <c:pt idx="3">
                  <c:v>1.5813999999999999</c:v>
                </c:pt>
                <c:pt idx="4">
                  <c:v>2.022399806621991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029984"/>
        <c:axId val="28202920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RSector!$P$10:$P$14</c:f>
              <c:numCache>
                <c:formatCode>0.00</c:formatCode>
                <c:ptCount val="5"/>
                <c:pt idx="0">
                  <c:v>1.7817000000000001</c:v>
                </c:pt>
                <c:pt idx="1">
                  <c:v>1.7817000000000001</c:v>
                </c:pt>
                <c:pt idx="2">
                  <c:v>1.7817000000000001</c:v>
                </c:pt>
                <c:pt idx="3">
                  <c:v>1.7817000000000001</c:v>
                </c:pt>
                <c:pt idx="4">
                  <c:v>1.7817000000000001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F-4DDF-BCBB-1391FD0D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2029592"/>
        <c:axId val="282030376"/>
      </c:lineChart>
      <c:catAx>
        <c:axId val="28202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2029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20292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984"/>
        <c:crosses val="autoZero"/>
        <c:crossBetween val="between"/>
      </c:valAx>
      <c:catAx>
        <c:axId val="282029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82030376"/>
        <c:crosses val="autoZero"/>
        <c:auto val="0"/>
        <c:lblAlgn val="ctr"/>
        <c:lblOffset val="100"/>
        <c:noMultiLvlLbl val="0"/>
      </c:catAx>
      <c:valAx>
        <c:axId val="2820303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82029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22388705042979E-2"/>
          <c:y val="0.21328707742685585"/>
          <c:w val="0.97674631899335229"/>
          <c:h val="0.583917080824343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'RLTV (2)'!$A$10:$A$12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'RLTV (2)'!$M$10:$M$12</c:f>
              <c:numCache>
                <c:formatCode>0.0%</c:formatCode>
                <c:ptCount val="3"/>
                <c:pt idx="0">
                  <c:v>0.86888817501885751</c:v>
                </c:pt>
                <c:pt idx="1">
                  <c:v>0.1170231515766869</c:v>
                </c:pt>
                <c:pt idx="2">
                  <c:v>1.4088673404455668E-2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1-46D4-AB56-2E259EDB4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1288"/>
        <c:axId val="515061680"/>
      </c:barChart>
      <c:catAx>
        <c:axId val="51506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506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5061680"/>
        <c:scaling>
          <c:orientation val="minMax"/>
          <c:max val="1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515061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435712719626439E-2"/>
          <c:y val="0.20976795476948856"/>
          <c:w val="0.97505004073314516"/>
          <c:h val="0.613906224045259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0.109118123850413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DAF-40AE-87C4-9C2F7C1BB95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928086706132081E-2"/>
                      <c:h val="9.7569211630633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DAF-40AE-87C4-9C2F7C1BB9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'RLTV (2)'!$A$10:$A$12</c:f>
              <c:strCache>
                <c:ptCount val="3"/>
                <c:pt idx="0">
                  <c:v>Investment-grade</c:v>
                </c:pt>
                <c:pt idx="1">
                  <c:v>Crossover</c:v>
                </c:pt>
                <c:pt idx="2">
                  <c:v>High-yield</c:v>
                </c:pt>
              </c:strCache>
            </c:strRef>
          </c:cat>
          <c:val>
            <c:numRef>
              <c:f>'RLTV (2)'!$F$10:$F$12</c:f>
              <c:numCache>
                <c:formatCode>0.00</c:formatCode>
                <c:ptCount val="3"/>
                <c:pt idx="0">
                  <c:v>1.7452000000000001</c:v>
                </c:pt>
                <c:pt idx="1">
                  <c:v>1.9278999999999999</c:v>
                </c:pt>
                <c:pt idx="2">
                  <c:v>2.8056000000000001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62072"/>
        <c:axId val="604431824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'RLTV (2)'!$P$10:$P$12</c:f>
              <c:numCache>
                <c:formatCode>0.00</c:formatCode>
                <c:ptCount val="3"/>
                <c:pt idx="0">
                  <c:v>1.7817000000000001</c:v>
                </c:pt>
                <c:pt idx="1">
                  <c:v>1.7817000000000001</c:v>
                </c:pt>
                <c:pt idx="2">
                  <c:v>1.7817000000000001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B-45D7-8A84-BEDE9983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784"/>
        <c:axId val="604432608"/>
      </c:lineChart>
      <c:catAx>
        <c:axId val="51506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82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515062072"/>
        <c:crosses val="autoZero"/>
        <c:crossBetween val="between"/>
      </c:valAx>
      <c:catAx>
        <c:axId val="604433784"/>
        <c:scaling>
          <c:orientation val="minMax"/>
        </c:scaling>
        <c:delete val="1"/>
        <c:axPos val="b"/>
        <c:majorTickMark val="out"/>
        <c:minorTickMark val="none"/>
        <c:tickLblPos val="nextTo"/>
        <c:crossAx val="604432608"/>
        <c:crosses val="autoZero"/>
        <c:auto val="0"/>
        <c:lblAlgn val="ctr"/>
        <c:lblOffset val="100"/>
        <c:noMultiLvlLbl val="0"/>
      </c:catAx>
      <c:valAx>
        <c:axId val="60443260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00032697490665E-2"/>
          <c:y val="0.22377660582489795"/>
          <c:w val="0.97678826936105634"/>
          <c:h val="0.576924061892315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RCoup!$M$10:$M$19</c:f>
              <c:numCache>
                <c:formatCode>0.0%</c:formatCode>
                <c:ptCount val="10"/>
                <c:pt idx="0">
                  <c:v>0.10103915836914928</c:v>
                </c:pt>
                <c:pt idx="1">
                  <c:v>0.15652983592979122</c:v>
                </c:pt>
                <c:pt idx="2">
                  <c:v>0.17648570257067339</c:v>
                </c:pt>
                <c:pt idx="3">
                  <c:v>0.17900456885788074</c:v>
                </c:pt>
                <c:pt idx="4">
                  <c:v>8.5516204739561258E-2</c:v>
                </c:pt>
                <c:pt idx="5">
                  <c:v>6.8072840384631697E-2</c:v>
                </c:pt>
                <c:pt idx="6">
                  <c:v>0.11982776879981467</c:v>
                </c:pt>
                <c:pt idx="7">
                  <c:v>7.454756514802563E-2</c:v>
                </c:pt>
                <c:pt idx="8">
                  <c:v>2.6994718792920803E-2</c:v>
                </c:pt>
                <c:pt idx="9">
                  <c:v>1.1981636407551363E-2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3-40CA-B370-90CBB164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2216"/>
        <c:axId val="604430256"/>
      </c:barChart>
      <c:catAx>
        <c:axId val="60443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4430256"/>
        <c:scaling>
          <c:orientation val="minMax"/>
          <c:max val="0.4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4432216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645250147055745E-2"/>
          <c:y val="0.1619718309859155"/>
          <c:w val="0.97466072478969612"/>
          <c:h val="0.6514084507042253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RCoup!$P$10:$P$19</c:f>
              <c:strCache>
                <c:ptCount val="10"/>
                <c:pt idx="0">
                  <c:v>3.0%</c:v>
                </c:pt>
                <c:pt idx="1">
                  <c:v>3.5%</c:v>
                </c:pt>
                <c:pt idx="2">
                  <c:v>4.0%</c:v>
                </c:pt>
                <c:pt idx="3">
                  <c:v>4.5%</c:v>
                </c:pt>
                <c:pt idx="4">
                  <c:v>5.0%</c:v>
                </c:pt>
                <c:pt idx="5">
                  <c:v>5.5%</c:v>
                </c:pt>
                <c:pt idx="6">
                  <c:v>6.0%</c:v>
                </c:pt>
                <c:pt idx="7">
                  <c:v>6.5%</c:v>
                </c:pt>
                <c:pt idx="8">
                  <c:v>7.0%</c:v>
                </c:pt>
                <c:pt idx="9">
                  <c:v>&gt;7.0%</c:v>
                </c:pt>
              </c:strCache>
            </c:strRef>
          </c:cat>
          <c:val>
            <c:numRef>
              <c:f>RCoup!$F$10:$F$19</c:f>
              <c:numCache>
                <c:formatCode>0.00</c:formatCode>
                <c:ptCount val="10"/>
                <c:pt idx="0">
                  <c:v>1.6814</c:v>
                </c:pt>
                <c:pt idx="1">
                  <c:v>1.7969999999999999</c:v>
                </c:pt>
                <c:pt idx="2">
                  <c:v>1.7459</c:v>
                </c:pt>
                <c:pt idx="3">
                  <c:v>1.7968</c:v>
                </c:pt>
                <c:pt idx="4">
                  <c:v>1.849</c:v>
                </c:pt>
                <c:pt idx="5">
                  <c:v>1.7895000000000001</c:v>
                </c:pt>
                <c:pt idx="6">
                  <c:v>1.7988999999999999</c:v>
                </c:pt>
                <c:pt idx="7">
                  <c:v>1.77</c:v>
                </c:pt>
                <c:pt idx="8">
                  <c:v>1.8714</c:v>
                </c:pt>
                <c:pt idx="9">
                  <c:v>1.8249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30648"/>
        <c:axId val="604431040"/>
      </c:barChart>
      <c:lineChart>
        <c:grouping val="standard"/>
        <c:varyColors val="0"/>
        <c:ser>
          <c:idx val="0"/>
          <c:order val="1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RCoup!$Q$10:$Q$19</c:f>
              <c:numCache>
                <c:formatCode>0.00</c:formatCode>
                <c:ptCount val="10"/>
                <c:pt idx="0">
                  <c:v>1.7817000000000001</c:v>
                </c:pt>
                <c:pt idx="1">
                  <c:v>1.7817000000000001</c:v>
                </c:pt>
                <c:pt idx="2">
                  <c:v>1.7817000000000001</c:v>
                </c:pt>
                <c:pt idx="3">
                  <c:v>1.7817000000000001</c:v>
                </c:pt>
                <c:pt idx="4">
                  <c:v>1.7817000000000001</c:v>
                </c:pt>
                <c:pt idx="5">
                  <c:v>1.7817000000000001</c:v>
                </c:pt>
                <c:pt idx="6">
                  <c:v>1.7817000000000001</c:v>
                </c:pt>
                <c:pt idx="7">
                  <c:v>1.7817000000000001</c:v>
                </c:pt>
                <c:pt idx="8">
                  <c:v>1.7817000000000001</c:v>
                </c:pt>
                <c:pt idx="9">
                  <c:v>1.7817000000000001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B-46D0-AE74-4F79FDC5F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433392"/>
        <c:axId val="600423856"/>
      </c:lineChart>
      <c:catAx>
        <c:axId val="60443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4431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044310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0648"/>
        <c:crosses val="autoZero"/>
        <c:crossBetween val="between"/>
      </c:valAx>
      <c:catAx>
        <c:axId val="604433392"/>
        <c:scaling>
          <c:orientation val="minMax"/>
        </c:scaling>
        <c:delete val="1"/>
        <c:axPos val="b"/>
        <c:majorTickMark val="out"/>
        <c:minorTickMark val="none"/>
        <c:tickLblPos val="nextTo"/>
        <c:crossAx val="600423856"/>
        <c:crosses val="autoZero"/>
        <c:auto val="0"/>
        <c:lblAlgn val="ctr"/>
        <c:lblOffset val="100"/>
        <c:noMultiLvlLbl val="0"/>
      </c:catAx>
      <c:valAx>
        <c:axId val="6004238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604433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44991459426933E-2"/>
          <c:y val="0.20979056796084181"/>
          <c:w val="0.91950111348458441"/>
          <c:h val="0.587413590290357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3197733109837117E-3"/>
                  <c:y val="5.52142612303844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1-4532-9A64-90A8C6DAAA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RTerm!$P$10:$P$20</c:f>
              <c:strCache>
                <c:ptCount val="11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&gt;20</c:v>
                </c:pt>
              </c:strCache>
            </c:strRef>
          </c:cat>
          <c:val>
            <c:numRef>
              <c:f>RTerm!$M$10:$M$20</c:f>
              <c:numCache>
                <c:formatCode>0.0%</c:formatCode>
                <c:ptCount val="11"/>
                <c:pt idx="0">
                  <c:v>0.19995998917910518</c:v>
                </c:pt>
                <c:pt idx="1">
                  <c:v>0.27316687443088383</c:v>
                </c:pt>
                <c:pt idx="2">
                  <c:v>0.20583199309729516</c:v>
                </c:pt>
                <c:pt idx="3">
                  <c:v>0.14010515715681354</c:v>
                </c:pt>
                <c:pt idx="4">
                  <c:v>7.6874728046021482E-2</c:v>
                </c:pt>
                <c:pt idx="5">
                  <c:v>3.7815646961523793E-2</c:v>
                </c:pt>
                <c:pt idx="6">
                  <c:v>1.7859178933585573E-2</c:v>
                </c:pt>
                <c:pt idx="7">
                  <c:v>1.4976358074398321E-2</c:v>
                </c:pt>
                <c:pt idx="8">
                  <c:v>1.0145743485646596E-2</c:v>
                </c:pt>
                <c:pt idx="9">
                  <c:v>5.5948081736371495E-3</c:v>
                </c:pt>
                <c:pt idx="10">
                  <c:v>1.7669522461089365E-2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1-4532-9A64-90A8C6DA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0423464"/>
        <c:axId val="600425424"/>
      </c:barChart>
      <c:catAx>
        <c:axId val="60042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42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425424"/>
        <c:scaling>
          <c:orientation val="minMax"/>
          <c:max val="0.25"/>
        </c:scaling>
        <c:delete val="0"/>
        <c:axPos val="l"/>
        <c:numFmt formatCode="0.0%" sourceLinked="1"/>
        <c:majorTickMark val="none"/>
        <c:minorTickMark val="none"/>
        <c:tickLblPos val="none"/>
        <c:spPr>
          <a:ln w="6350">
            <a:noFill/>
          </a:ln>
        </c:spPr>
        <c:crossAx val="600423464"/>
        <c:crosses val="autoZero"/>
        <c:crossBetween val="between"/>
        <c:majorUnit val="0.0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152400</xdr:rowOff>
    </xdr:from>
    <xdr:to>
      <xdr:col>7</xdr:col>
      <xdr:colOff>594360</xdr:colOff>
      <xdr:row>43</xdr:row>
      <xdr:rowOff>145676</xdr:rowOff>
    </xdr:to>
    <xdr:graphicFrame macro="">
      <xdr:nvGraphicFramePr>
        <xdr:cNvPr id="22533" name="Chart 3">
          <a:extLst>
            <a:ext uri="{FF2B5EF4-FFF2-40B4-BE49-F238E27FC236}">
              <a16:creationId xmlns:a16="http://schemas.microsoft.com/office/drawing/2014/main" id="{00000000-0008-0000-0000-000005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23</xdr:row>
      <xdr:rowOff>156882</xdr:rowOff>
    </xdr:from>
    <xdr:to>
      <xdr:col>16</xdr:col>
      <xdr:colOff>449580</xdr:colOff>
      <xdr:row>44</xdr:row>
      <xdr:rowOff>11205</xdr:rowOff>
    </xdr:to>
    <xdr:graphicFrame macro="">
      <xdr:nvGraphicFramePr>
        <xdr:cNvPr id="22534" name="Chart 4">
          <a:extLst>
            <a:ext uri="{FF2B5EF4-FFF2-40B4-BE49-F238E27FC236}">
              <a16:creationId xmlns:a16="http://schemas.microsoft.com/office/drawing/2014/main" id="{00000000-0008-0000-0000-0000065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14</xdr:col>
      <xdr:colOff>0</xdr:colOff>
      <xdr:row>44</xdr:row>
      <xdr:rowOff>134470</xdr:rowOff>
    </xdr:to>
    <xdr:graphicFrame macro="">
      <xdr:nvGraphicFramePr>
        <xdr:cNvPr id="13316" name="Chart 2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33617</xdr:colOff>
      <xdr:row>22</xdr:row>
      <xdr:rowOff>134469</xdr:rowOff>
    </xdr:from>
    <xdr:to>
      <xdr:col>6</xdr:col>
      <xdr:colOff>18825</xdr:colOff>
      <xdr:row>44</xdr:row>
      <xdr:rowOff>123264</xdr:rowOff>
    </xdr:to>
    <xdr:graphicFrame macro="">
      <xdr:nvGraphicFramePr>
        <xdr:cNvPr id="13317" name="Chart 3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0.04665</cdr:y>
    </cdr:from>
    <cdr:to>
      <cdr:x>0.48779</cdr:x>
      <cdr:y>0.12412</cdr:y>
    </cdr:to>
    <cdr:sp macro="" textlink="">
      <cdr:nvSpPr>
        <cdr:cNvPr id="15361" name="Text Box 1">
          <a:extLst xmlns:a="http://schemas.openxmlformats.org/drawingml/2006/main">
            <a:ext uri="{FF2B5EF4-FFF2-40B4-BE49-F238E27FC236}">
              <a16:creationId xmlns:a16="http://schemas.microsoft.com/office/drawing/2014/main" id="{94DFA1A2-4489-4FF1-B1FE-E655FD72518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103305"/>
          <a:ext cx="2028248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Coupon Rate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0.07306</cdr:y>
    </cdr:from>
    <cdr:to>
      <cdr:x>0.33852</cdr:x>
      <cdr:y>0.19596</cdr:y>
    </cdr:to>
    <cdr:sp macro="" textlink="">
      <cdr:nvSpPr>
        <cdr:cNvPr id="76801" name="Text Box 1">
          <a:extLst xmlns:a="http://schemas.openxmlformats.org/drawingml/2006/main">
            <a:ext uri="{FF2B5EF4-FFF2-40B4-BE49-F238E27FC236}">
              <a16:creationId xmlns:a16="http://schemas.microsoft.com/office/drawing/2014/main" id="{4DE01B59-2346-41A5-9739-E30C3045DE3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6116"/>
          <a:ext cx="1272540" cy="266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0.02456</cdr:y>
    </cdr:from>
    <cdr:to>
      <cdr:x>0.43774</cdr:x>
      <cdr:y>0.15079</cdr:y>
    </cdr:to>
    <cdr:sp macro="" textlink="">
      <cdr:nvSpPr>
        <cdr:cNvPr id="76802" name="Text Box 2">
          <a:extLst xmlns:a="http://schemas.openxmlformats.org/drawingml/2006/main">
            <a:ext uri="{FF2B5EF4-FFF2-40B4-BE49-F238E27FC236}">
              <a16:creationId xmlns:a16="http://schemas.microsoft.com/office/drawing/2014/main" id="{797EBD9C-13EC-473B-8DD4-29829345A62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Coupon Rate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592455</xdr:colOff>
      <xdr:row>43</xdr:row>
      <xdr:rowOff>145676</xdr:rowOff>
    </xdr:to>
    <xdr:graphicFrame macro="">
      <xdr:nvGraphicFramePr>
        <xdr:cNvPr id="19460" name="Chart 2">
          <a:extLst>
            <a:ext uri="{FF2B5EF4-FFF2-40B4-BE49-F238E27FC236}">
              <a16:creationId xmlns:a16="http://schemas.microsoft.com/office/drawing/2014/main" id="{00000000-0008-0000-0400-000004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448</xdr:colOff>
      <xdr:row>43</xdr:row>
      <xdr:rowOff>134470</xdr:rowOff>
    </xdr:to>
    <xdr:graphicFrame macro="">
      <xdr:nvGraphicFramePr>
        <xdr:cNvPr id="19461" name="Chart 3">
          <a:extLst>
            <a:ext uri="{FF2B5EF4-FFF2-40B4-BE49-F238E27FC236}">
              <a16:creationId xmlns:a16="http://schemas.microsoft.com/office/drawing/2014/main" id="{00000000-0008-0000-0400-0000054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0.0125</cdr:x>
      <cdr:y>0.03322</cdr:y>
    </cdr:from>
    <cdr:to>
      <cdr:x>0.48302</cdr:x>
      <cdr:y>0.11068</cdr:y>
    </cdr:to>
    <cdr:sp macro="" textlink="">
      <cdr:nvSpPr>
        <cdr:cNvPr id="21505" name="Text Box 1">
          <a:extLst xmlns:a="http://schemas.openxmlformats.org/drawingml/2006/main">
            <a:ext uri="{FF2B5EF4-FFF2-40B4-BE49-F238E27FC236}">
              <a16:creationId xmlns:a16="http://schemas.microsoft.com/office/drawing/2014/main" id="{4F715910-2B7E-4591-B4E8-E82813B788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73556"/>
          <a:ext cx="2004203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Maturity Cell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0.07323</cdr:y>
    </cdr:from>
    <cdr:to>
      <cdr:x>0.33729</cdr:x>
      <cdr:y>0.19431</cdr:y>
    </cdr:to>
    <cdr:sp macro="" textlink="">
      <cdr:nvSpPr>
        <cdr:cNvPr id="83969" name="Text Box 1">
          <a:extLst xmlns:a="http://schemas.openxmlformats.org/drawingml/2006/main">
            <a:ext uri="{FF2B5EF4-FFF2-40B4-BE49-F238E27FC236}">
              <a16:creationId xmlns:a16="http://schemas.microsoft.com/office/drawing/2014/main" id="{2A032448-2F2A-4E2F-9DF7-C6516B5D7D7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718"/>
          <a:ext cx="1272849" cy="2666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0.02422</cdr:y>
    </cdr:from>
    <cdr:to>
      <cdr:x>0.43603</cdr:x>
      <cdr:y>0.14888</cdr:y>
    </cdr:to>
    <cdr:sp macro="" textlink="">
      <cdr:nvSpPr>
        <cdr:cNvPr id="83970" name="Text Box 2">
          <a:extLst xmlns:a="http://schemas.openxmlformats.org/drawingml/2006/main">
            <a:ext uri="{FF2B5EF4-FFF2-40B4-BE49-F238E27FC236}">
              <a16:creationId xmlns:a16="http://schemas.microsoft.com/office/drawing/2014/main" id="{6CCAF4F4-1EED-45EA-A8F6-1245E1E34B3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10" cy="27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Maturity Cell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0</xdr:rowOff>
    </xdr:from>
    <xdr:to>
      <xdr:col>13</xdr:col>
      <xdr:colOff>586740</xdr:colOff>
      <xdr:row>43</xdr:row>
      <xdr:rowOff>134470</xdr:rowOff>
    </xdr:to>
    <xdr:graphicFrame macro="">
      <xdr:nvGraphicFramePr>
        <xdr:cNvPr id="6148" name="Chart 2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6</xdr:col>
      <xdr:colOff>448</xdr:colOff>
      <xdr:row>43</xdr:row>
      <xdr:rowOff>134470</xdr:rowOff>
    </xdr:to>
    <xdr:graphicFrame macro="">
      <xdr:nvGraphicFramePr>
        <xdr:cNvPr id="6149" name="Chart 3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0.01254</cdr:x>
      <cdr:y>0.03619</cdr:y>
    </cdr:from>
    <cdr:to>
      <cdr:x>0.49044</cdr:x>
      <cdr:y>0.11366</cdr:y>
    </cdr:to>
    <cdr:sp macro="" textlink="">
      <cdr:nvSpPr>
        <cdr:cNvPr id="8193" name="Text Box 1">
          <a:extLst xmlns:a="http://schemas.openxmlformats.org/drawingml/2006/main">
            <a:ext uri="{FF2B5EF4-FFF2-40B4-BE49-F238E27FC236}">
              <a16:creationId xmlns:a16="http://schemas.microsoft.com/office/drawing/2014/main" id="{01C06817-0F1A-42BA-B569-0F8CC0CB621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24" y="80144"/>
          <a:ext cx="2028376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Duration Cell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0.07362</cdr:y>
    </cdr:from>
    <cdr:to>
      <cdr:x>0.33729</cdr:x>
      <cdr:y>0.19561</cdr:y>
    </cdr:to>
    <cdr:sp macro="" textlink="">
      <cdr:nvSpPr>
        <cdr:cNvPr id="89089" name="Text Box 1">
          <a:extLst xmlns:a="http://schemas.openxmlformats.org/drawingml/2006/main">
            <a:ext uri="{FF2B5EF4-FFF2-40B4-BE49-F238E27FC236}">
              <a16:creationId xmlns:a16="http://schemas.microsoft.com/office/drawing/2014/main" id="{B2439785-69E7-4920-A4B6-DEDBC6C66EC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8453"/>
          <a:ext cx="1272849" cy="266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0.02439</cdr:y>
    </cdr:from>
    <cdr:to>
      <cdr:x>0.49027</cdr:x>
      <cdr:y>0.14971</cdr:y>
    </cdr:to>
    <cdr:sp macro="" textlink="">
      <cdr:nvSpPr>
        <cdr:cNvPr id="89090" name="Text Box 2">
          <a:extLst xmlns:a="http://schemas.openxmlformats.org/drawingml/2006/main">
            <a:ext uri="{FF2B5EF4-FFF2-40B4-BE49-F238E27FC236}">
              <a16:creationId xmlns:a16="http://schemas.microsoft.com/office/drawing/2014/main" id="{53471A49-B69B-41CD-B2AA-0797DFD5849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Duration Cell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0</xdr:rowOff>
    </xdr:from>
    <xdr:to>
      <xdr:col>14</xdr:col>
      <xdr:colOff>425824</xdr:colOff>
      <xdr:row>50</xdr:row>
      <xdr:rowOff>33618</xdr:rowOff>
    </xdr:to>
    <xdr:graphicFrame macro="">
      <xdr:nvGraphicFramePr>
        <xdr:cNvPr id="55300" name="Chart 2">
          <a:extLst>
            <a:ext uri="{FF2B5EF4-FFF2-40B4-BE49-F238E27FC236}">
              <a16:creationId xmlns:a16="http://schemas.microsoft.com/office/drawing/2014/main" id="{00000000-0008-0000-0600-000004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156881</xdr:rowOff>
    </xdr:from>
    <xdr:to>
      <xdr:col>6</xdr:col>
      <xdr:colOff>448</xdr:colOff>
      <xdr:row>50</xdr:row>
      <xdr:rowOff>22412</xdr:rowOff>
    </xdr:to>
    <xdr:graphicFrame macro="">
      <xdr:nvGraphicFramePr>
        <xdr:cNvPr id="55301" name="Chart 3">
          <a:extLst>
            <a:ext uri="{FF2B5EF4-FFF2-40B4-BE49-F238E27FC236}">
              <a16:creationId xmlns:a16="http://schemas.microsoft.com/office/drawing/2014/main" id="{00000000-0008-0000-0600-000005D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0.01036</cdr:x>
      <cdr:y>0.07211</cdr:y>
    </cdr:from>
    <cdr:to>
      <cdr:x>0.39056</cdr:x>
      <cdr:y>0.19365</cdr:y>
    </cdr:to>
    <cdr:sp macro="" textlink="">
      <cdr:nvSpPr>
        <cdr:cNvPr id="67586" name="Text Box 2">
          <a:extLst xmlns:a="http://schemas.openxmlformats.org/drawingml/2006/main">
            <a:ext uri="{FF2B5EF4-FFF2-40B4-BE49-F238E27FC236}">
              <a16:creationId xmlns:a16="http://schemas.microsoft.com/office/drawing/2014/main" id="{721531D7-7272-4D05-9DA7-7B81298C841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5716"/>
          <a:ext cx="1958504" cy="266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months; in percent</a:t>
          </a:r>
        </a:p>
      </cdr:txBody>
    </cdr:sp>
  </cdr:relSizeAnchor>
  <cdr:relSizeAnchor xmlns:cdr="http://schemas.openxmlformats.org/drawingml/2006/chartDrawing">
    <cdr:from>
      <cdr:x>0.01036</cdr:x>
      <cdr:y>0.02431</cdr:y>
    </cdr:from>
    <cdr:to>
      <cdr:x>0.33279</cdr:x>
      <cdr:y>0.14941</cdr:y>
    </cdr:to>
    <cdr:sp macro="" textlink="">
      <cdr:nvSpPr>
        <cdr:cNvPr id="67587" name="Text Box 3">
          <a:extLst xmlns:a="http://schemas.openxmlformats.org/drawingml/2006/main">
            <a:ext uri="{FF2B5EF4-FFF2-40B4-BE49-F238E27FC236}">
              <a16:creationId xmlns:a16="http://schemas.microsoft.com/office/drawing/2014/main" id="{B17C94E1-2CF0-45AD-8B02-742B1B05108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882" cy="27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0.0125</cdr:x>
      <cdr:y>0.05343</cdr:y>
    </cdr:from>
    <cdr:to>
      <cdr:x>0.51284</cdr:x>
      <cdr:y>0.1309</cdr:y>
    </cdr:to>
    <cdr:sp macro="" textlink="">
      <cdr:nvSpPr>
        <cdr:cNvPr id="57345" name="Text Box 1">
          <a:extLst xmlns:a="http://schemas.openxmlformats.org/drawingml/2006/main">
            <a:ext uri="{FF2B5EF4-FFF2-40B4-BE49-F238E27FC236}">
              <a16:creationId xmlns:a16="http://schemas.microsoft.com/office/drawing/2014/main" id="{F930BED8-930D-489B-A601-689D3F721D5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45" y="118318"/>
          <a:ext cx="2131224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0" bIns="22860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Vintage Cohort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0.01357</cdr:x>
      <cdr:y>0.07417</cdr:y>
    </cdr:from>
    <cdr:to>
      <cdr:x>0.33729</cdr:x>
      <cdr:y>0.19662</cdr:y>
    </cdr:to>
    <cdr:sp macro="" textlink="">
      <cdr:nvSpPr>
        <cdr:cNvPr id="91137" name="Text Box 1">
          <a:extLst xmlns:a="http://schemas.openxmlformats.org/drawingml/2006/main">
            <a:ext uri="{FF2B5EF4-FFF2-40B4-BE49-F238E27FC236}">
              <a16:creationId xmlns:a16="http://schemas.microsoft.com/office/drawing/2014/main" id="{2DB8296E-E355-4A82-91E5-7B95FEFC282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49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0.01357</cdr:x>
      <cdr:y>0.02448</cdr:y>
    </cdr:from>
    <cdr:to>
      <cdr:x>0.49027</cdr:x>
      <cdr:y>0.15025</cdr:y>
    </cdr:to>
    <cdr:sp macro="" textlink="">
      <cdr:nvSpPr>
        <cdr:cNvPr id="91138" name="Text Box 2">
          <a:extLst xmlns:a="http://schemas.openxmlformats.org/drawingml/2006/main">
            <a:ext uri="{FF2B5EF4-FFF2-40B4-BE49-F238E27FC236}">
              <a16:creationId xmlns:a16="http://schemas.microsoft.com/office/drawing/2014/main" id="{96F89724-F085-456A-B493-13FCE7CCD65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8743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Vintage Cohort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0.01217</cdr:x>
      <cdr:y>0.07417</cdr:y>
    </cdr:from>
    <cdr:to>
      <cdr:x>0.30267</cdr:x>
      <cdr:y>0.19662</cdr:y>
    </cdr:to>
    <cdr:sp macro="" textlink="">
      <cdr:nvSpPr>
        <cdr:cNvPr id="95233" name="Text Box 1">
          <a:extLst xmlns:a="http://schemas.openxmlformats.org/drawingml/2006/main">
            <a:ext uri="{FF2B5EF4-FFF2-40B4-BE49-F238E27FC236}">
              <a16:creationId xmlns:a16="http://schemas.microsoft.com/office/drawing/2014/main" id="{7B17D928-9345-45CB-8832-8AC356E245E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9095"/>
          <a:ext cx="1272828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12 months</a:t>
          </a:r>
        </a:p>
      </cdr:txBody>
    </cdr:sp>
  </cdr:relSizeAnchor>
  <cdr:relSizeAnchor xmlns:cdr="http://schemas.openxmlformats.org/drawingml/2006/chartDrawing">
    <cdr:from>
      <cdr:x>0.01217</cdr:x>
      <cdr:y>0.02448</cdr:y>
    </cdr:from>
    <cdr:to>
      <cdr:x>0.39121</cdr:x>
      <cdr:y>0.15025</cdr:y>
    </cdr:to>
    <cdr:sp macro="" textlink="">
      <cdr:nvSpPr>
        <cdr:cNvPr id="95234" name="Text Box 2">
          <a:extLst xmlns:a="http://schemas.openxmlformats.org/drawingml/2006/main">
            <a:ext uri="{FF2B5EF4-FFF2-40B4-BE49-F238E27FC236}">
              <a16:creationId xmlns:a16="http://schemas.microsoft.com/office/drawing/2014/main" id="{40C57335-F093-4AB3-A2C8-E5846BD519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0768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Credit Effect by Sector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7620</xdr:rowOff>
    </xdr:from>
    <xdr:to>
      <xdr:col>14</xdr:col>
      <xdr:colOff>0</xdr:colOff>
      <xdr:row>43</xdr:row>
      <xdr:rowOff>145676</xdr:rowOff>
    </xdr:to>
    <xdr:graphicFrame macro="">
      <xdr:nvGraphicFramePr>
        <xdr:cNvPr id="1028" name="Chart 2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7620</xdr:rowOff>
    </xdr:from>
    <xdr:to>
      <xdr:col>5</xdr:col>
      <xdr:colOff>579120</xdr:colOff>
      <xdr:row>43</xdr:row>
      <xdr:rowOff>145676</xdr:rowOff>
    </xdr:to>
    <xdr:graphicFrame macro="">
      <xdr:nvGraphicFramePr>
        <xdr:cNvPr id="1029" name="Chart 3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0.01248</cdr:x>
      <cdr:y>0.0438</cdr:y>
    </cdr:from>
    <cdr:to>
      <cdr:x>0.41999</cdr:x>
      <cdr:y>0.12736</cdr:y>
    </cdr:to>
    <cdr:sp macro="" textlink="">
      <cdr:nvSpPr>
        <cdr:cNvPr id="4097" name="Text Box 1">
          <a:extLst xmlns:a="http://schemas.openxmlformats.org/drawingml/2006/main">
            <a:ext uri="{FF2B5EF4-FFF2-40B4-BE49-F238E27FC236}">
              <a16:creationId xmlns:a16="http://schemas.microsoft.com/office/drawing/2014/main" id="{A27627EF-3B64-44EC-8DAD-23991AC4930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55" y="96642"/>
          <a:ext cx="1738938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Sector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0.01362</cdr:x>
      <cdr:y>0.07227</cdr:y>
    </cdr:from>
    <cdr:to>
      <cdr:x>0.33852</cdr:x>
      <cdr:y>0.19471</cdr:y>
    </cdr:to>
    <cdr:sp macro="" textlink="">
      <cdr:nvSpPr>
        <cdr:cNvPr id="99329" name="Text Box 1">
          <a:extLst xmlns:a="http://schemas.openxmlformats.org/drawingml/2006/main">
            <a:ext uri="{FF2B5EF4-FFF2-40B4-BE49-F238E27FC236}">
              <a16:creationId xmlns:a16="http://schemas.microsoft.com/office/drawing/2014/main" id="{5C32D7DC-BF3B-42C3-B148-8B81425C0B5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154950"/>
          <a:ext cx="1272540" cy="266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0.01362</cdr:x>
      <cdr:y>0.02448</cdr:y>
    </cdr:from>
    <cdr:to>
      <cdr:x>0.43774</cdr:x>
      <cdr:y>0.15025</cdr:y>
    </cdr:to>
    <cdr:sp macro="" textlink="">
      <cdr:nvSpPr>
        <cdr:cNvPr id="99330" name="Text Box 2">
          <a:extLst xmlns:a="http://schemas.openxmlformats.org/drawingml/2006/main">
            <a:ext uri="{FF2B5EF4-FFF2-40B4-BE49-F238E27FC236}">
              <a16:creationId xmlns:a16="http://schemas.microsoft.com/office/drawing/2014/main" id="{7DE614D9-9230-41A0-9223-D150F910AC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661160" cy="274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Sector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23</xdr:row>
      <xdr:rowOff>3138</xdr:rowOff>
    </xdr:from>
    <xdr:to>
      <xdr:col>13</xdr:col>
      <xdr:colOff>592455</xdr:colOff>
      <xdr:row>44</xdr:row>
      <xdr:rowOff>44823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6</xdr:col>
      <xdr:colOff>30480</xdr:colOff>
      <xdr:row>44</xdr:row>
      <xdr:rowOff>0</xdr:rowOff>
    </xdr:to>
    <xdr:graphicFrame macro="">
      <xdr:nvGraphicFramePr>
        <xdr:cNvPr id="3" name="Chart 102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112059</xdr:colOff>
      <xdr:row>14</xdr:row>
      <xdr:rowOff>11206</xdr:rowOff>
    </xdr:from>
    <xdr:to>
      <xdr:col>9</xdr:col>
      <xdr:colOff>134471</xdr:colOff>
      <xdr:row>20</xdr:row>
      <xdr:rowOff>22412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145342-E4C0-45C0-9CBD-3CA1A003C51A}"/>
            </a:ext>
          </a:extLst>
        </xdr:cNvPr>
        <xdr:cNvSpPr txBox="1"/>
      </xdr:nvSpPr>
      <xdr:spPr>
        <a:xfrm>
          <a:off x="3003177" y="2812677"/>
          <a:ext cx="2678206" cy="1154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note that</a:t>
          </a:r>
          <a:r>
            <a:rPr lang="en-US" sz="1100" baseline="0"/>
            <a:t> all G-L 1 loans are senior loans. "Crossover" loans are those with LTVs above 70% and below 85%.  They are not subordinate positions that "attach" at 70% LTV and go up to 85% of the capital stack.</a:t>
          </a:r>
          <a:endParaRPr lang="en-US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0.01348</cdr:x>
      <cdr:y>0.0573</cdr:y>
    </cdr:from>
    <cdr:to>
      <cdr:x>0.51245</cdr:x>
      <cdr:y>0.14059</cdr:y>
    </cdr:to>
    <cdr:sp macro="" textlink="">
      <cdr:nvSpPr>
        <cdr:cNvPr id="18433" name="Text Box 1">
          <a:extLst xmlns:a="http://schemas.openxmlformats.org/drawingml/2006/main">
            <a:ext uri="{FF2B5EF4-FFF2-40B4-BE49-F238E27FC236}">
              <a16:creationId xmlns:a16="http://schemas.microsoft.com/office/drawing/2014/main" id="{CA61E496-9055-4E0E-910D-1C0D75025B3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19" y="126887"/>
          <a:ext cx="2125390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7432" rIns="0" bIns="27432" anchor="ctr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75" b="1" i="0" u="none" strike="noStrike" baseline="0">
              <a:solidFill>
                <a:srgbClr val="000000"/>
              </a:solidFill>
              <a:latin typeface="Arial"/>
              <a:cs typeface="Arial"/>
            </a:rPr>
            <a:t>Portfolio Composition by Credit Quality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0.01341</cdr:x>
      <cdr:y>0.0718</cdr:y>
    </cdr:from>
    <cdr:to>
      <cdr:x>0.35722</cdr:x>
      <cdr:y>0.19288</cdr:y>
    </cdr:to>
    <cdr:sp macro="" textlink="">
      <cdr:nvSpPr>
        <cdr:cNvPr id="68609" name="Text Box 1">
          <a:extLst xmlns:a="http://schemas.openxmlformats.org/drawingml/2006/main">
            <a:ext uri="{FF2B5EF4-FFF2-40B4-BE49-F238E27FC236}">
              <a16:creationId xmlns:a16="http://schemas.microsoft.com/office/drawing/2014/main" id="{31AC3F62-6A30-4FD6-8363-8678CD098C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8" y="236869"/>
          <a:ext cx="1412864" cy="399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For the quarter; in percent</a:t>
          </a:r>
        </a:p>
      </cdr:txBody>
    </cdr:sp>
  </cdr:relSizeAnchor>
  <cdr:relSizeAnchor xmlns:cdr="http://schemas.openxmlformats.org/drawingml/2006/chartDrawing">
    <cdr:from>
      <cdr:x>0.01341</cdr:x>
      <cdr:y>0.02422</cdr:y>
    </cdr:from>
    <cdr:to>
      <cdr:x>0.80443</cdr:x>
      <cdr:y>0.08288</cdr:y>
    </cdr:to>
    <cdr:sp macro="" textlink="">
      <cdr:nvSpPr>
        <cdr:cNvPr id="68610" name="Text Box 2">
          <a:extLst xmlns:a="http://schemas.openxmlformats.org/drawingml/2006/main">
            <a:ext uri="{FF2B5EF4-FFF2-40B4-BE49-F238E27FC236}">
              <a16:creationId xmlns:a16="http://schemas.microsoft.com/office/drawing/2014/main" id="{BCB6EF47-BE06-44EA-87BB-EF5236A3594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107" y="79902"/>
          <a:ext cx="3250628" cy="193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Total Return by Credit Quality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zoomScale="85" workbookViewId="0">
      <selection activeCell="O19" sqref="O19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7" width="8.85546875" style="1"/>
    <col min="8" max="8" width="9" style="1" bestFit="1" customWidth="1"/>
    <col min="9" max="9" width="3.7109375" style="1" customWidth="1"/>
    <col min="10" max="10" width="9.7109375" style="1" bestFit="1" customWidth="1"/>
    <col min="11" max="11" width="3" style="1" customWidth="1"/>
    <col min="12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26</v>
      </c>
      <c r="D6" s="9"/>
      <c r="E6" s="9"/>
      <c r="F6" s="9"/>
      <c r="G6" s="7"/>
      <c r="H6" s="7"/>
      <c r="I6" s="7"/>
      <c r="J6" s="7"/>
      <c r="K6" s="7"/>
      <c r="L6" s="8" t="s">
        <v>93</v>
      </c>
      <c r="M6" s="9"/>
      <c r="N6" s="9"/>
    </row>
    <row r="7" spans="1:17" ht="15" x14ac:dyDescent="0.25">
      <c r="A7" s="7"/>
      <c r="B7" s="7"/>
      <c r="C7" s="10" t="s">
        <v>27</v>
      </c>
      <c r="D7" s="10"/>
      <c r="E7" s="10"/>
      <c r="F7" s="10"/>
      <c r="G7" s="11" t="s">
        <v>28</v>
      </c>
      <c r="H7" s="11" t="s">
        <v>29</v>
      </c>
      <c r="I7" s="7"/>
      <c r="J7" s="12" t="s">
        <v>30</v>
      </c>
      <c r="K7" s="7"/>
      <c r="L7" s="12" t="s">
        <v>32</v>
      </c>
      <c r="M7" s="12"/>
      <c r="N7" s="12" t="s">
        <v>29</v>
      </c>
    </row>
    <row r="8" spans="1:17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14" t="s">
        <v>8</v>
      </c>
      <c r="H8" s="14" t="s">
        <v>31</v>
      </c>
      <c r="I8" s="7"/>
      <c r="J8" s="14" t="s">
        <v>34</v>
      </c>
      <c r="K8" s="7"/>
      <c r="L8" s="14" t="s">
        <v>31</v>
      </c>
      <c r="M8" s="14" t="s">
        <v>28</v>
      </c>
      <c r="N8" s="14" t="s">
        <v>31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14</v>
      </c>
      <c r="B10" s="7"/>
      <c r="C10" s="15">
        <v>1.1691</v>
      </c>
      <c r="D10" s="15">
        <v>0.84489999999999987</v>
      </c>
      <c r="E10" s="15">
        <v>6.720000000000001E-2</v>
      </c>
      <c r="F10" s="15">
        <v>2.0811999999999999</v>
      </c>
      <c r="G10" s="15">
        <v>7.2079630426261865</v>
      </c>
      <c r="H10" s="15">
        <v>6.1774801018604775</v>
      </c>
      <c r="I10" s="15"/>
      <c r="J10" s="15">
        <v>2619.9435149773103</v>
      </c>
      <c r="K10" s="7"/>
      <c r="L10" s="16">
        <v>6.55</v>
      </c>
      <c r="M10" s="16">
        <v>18.940000000000001</v>
      </c>
      <c r="N10" s="16">
        <v>24.750000000000004</v>
      </c>
      <c r="P10" s="3">
        <f>$H$15</f>
        <v>5.9111761269898366</v>
      </c>
      <c r="Q10" s="4">
        <f>$N$15</f>
        <v>8.4400000000000013</v>
      </c>
    </row>
    <row r="11" spans="1:17" ht="15" x14ac:dyDescent="0.25">
      <c r="A11" s="7" t="s">
        <v>15</v>
      </c>
      <c r="B11" s="7"/>
      <c r="C11" s="15">
        <v>1.1115999999999999</v>
      </c>
      <c r="D11" s="15">
        <v>0.61430000000000018</v>
      </c>
      <c r="E11" s="15">
        <v>2.3599999999999999E-2</v>
      </c>
      <c r="F11" s="15">
        <v>1.7495000000000001</v>
      </c>
      <c r="G11" s="15">
        <v>6.989796286380523</v>
      </c>
      <c r="H11" s="15">
        <v>5.7889428128621967</v>
      </c>
      <c r="I11" s="15"/>
      <c r="J11" s="15">
        <v>3424.3739126206456</v>
      </c>
      <c r="K11" s="7"/>
      <c r="L11" s="16">
        <v>1.3</v>
      </c>
      <c r="M11" s="16">
        <v>4.79</v>
      </c>
      <c r="N11" s="16">
        <v>6.3500000000000005</v>
      </c>
      <c r="P11" s="3">
        <f>$H$15</f>
        <v>5.9111761269898366</v>
      </c>
      <c r="Q11" s="4">
        <f>$N$15</f>
        <v>8.4400000000000013</v>
      </c>
    </row>
    <row r="12" spans="1:17" ht="15" x14ac:dyDescent="0.25">
      <c r="A12" s="7" t="s">
        <v>17</v>
      </c>
      <c r="B12" s="7"/>
      <c r="C12" s="15">
        <v>1.1914</v>
      </c>
      <c r="D12" s="15">
        <v>0.61640000000000006</v>
      </c>
      <c r="E12" s="15">
        <v>2.87E-2</v>
      </c>
      <c r="F12" s="15">
        <v>1.8365</v>
      </c>
      <c r="G12" s="15">
        <v>7.2297229985680778</v>
      </c>
      <c r="H12" s="15">
        <v>6.4973439904878472</v>
      </c>
      <c r="I12" s="15"/>
      <c r="J12" s="15">
        <v>3236.4225995851139</v>
      </c>
      <c r="K12" s="7"/>
      <c r="L12" s="16">
        <v>2.7</v>
      </c>
      <c r="M12" s="16">
        <v>7.3500000000000005</v>
      </c>
      <c r="N12" s="16">
        <v>9.5800000000000018</v>
      </c>
      <c r="P12" s="3">
        <f>$H$15</f>
        <v>5.9111761269898366</v>
      </c>
      <c r="Q12" s="4">
        <f>$N$15</f>
        <v>8.4400000000000013</v>
      </c>
    </row>
    <row r="13" spans="1:17" ht="15" x14ac:dyDescent="0.25">
      <c r="A13" s="7" t="s">
        <v>16</v>
      </c>
      <c r="B13" s="7"/>
      <c r="C13" s="15">
        <v>1.1673</v>
      </c>
      <c r="D13" s="15">
        <v>0.3909999999999999</v>
      </c>
      <c r="E13" s="15">
        <v>2.3099999999999999E-2</v>
      </c>
      <c r="F13" s="15">
        <v>1.5813999999999999</v>
      </c>
      <c r="G13" s="15">
        <v>6.8021184890554087</v>
      </c>
      <c r="H13" s="15">
        <v>5.6297516344010479</v>
      </c>
      <c r="I13" s="15"/>
      <c r="J13" s="15">
        <v>3073.5085088801925</v>
      </c>
      <c r="K13" s="7"/>
      <c r="L13" s="16">
        <v>0.12</v>
      </c>
      <c r="M13" s="16">
        <v>2.2000000000000002</v>
      </c>
      <c r="N13" s="16">
        <v>3.2</v>
      </c>
      <c r="P13" s="3">
        <f>$H$15</f>
        <v>5.9111761269898366</v>
      </c>
      <c r="Q13" s="4">
        <f>$N$15</f>
        <v>8.4400000000000013</v>
      </c>
    </row>
    <row r="14" spans="1:17" ht="15" x14ac:dyDescent="0.25">
      <c r="A14" s="7" t="s">
        <v>41</v>
      </c>
      <c r="B14" s="7"/>
      <c r="C14" s="15">
        <v>1.2689358156474349</v>
      </c>
      <c r="D14" s="15">
        <v>0.71921813949889202</v>
      </c>
      <c r="E14" s="15">
        <v>3.4245851475664162E-2</v>
      </c>
      <c r="F14" s="15">
        <v>2.022399806621991</v>
      </c>
      <c r="G14" s="15">
        <v>7.6870764078289522</v>
      </c>
      <c r="H14" s="15">
        <v>6.3103654685938704</v>
      </c>
      <c r="I14" s="15"/>
      <c r="J14" s="17" t="s">
        <v>43</v>
      </c>
      <c r="K14" s="7"/>
      <c r="L14" s="16">
        <v>2.038927765502458</v>
      </c>
      <c r="M14" s="16">
        <v>5.9831488230985448</v>
      </c>
      <c r="N14" s="16">
        <v>7.9625340292902527</v>
      </c>
      <c r="P14" s="3">
        <f>$H$15</f>
        <v>5.9111761269898366</v>
      </c>
      <c r="Q14" s="4">
        <f>$N$15</f>
        <v>8.4400000000000013</v>
      </c>
    </row>
    <row r="15" spans="1:17" ht="15" x14ac:dyDescent="0.25">
      <c r="A15" s="13" t="s">
        <v>8</v>
      </c>
      <c r="B15" s="7"/>
      <c r="C15" s="15">
        <v>1.1526000000000001</v>
      </c>
      <c r="D15" s="15">
        <v>0.59940000000000004</v>
      </c>
      <c r="E15" s="15">
        <v>2.9700000000000001E-2</v>
      </c>
      <c r="F15" s="15">
        <v>1.7817000000000001</v>
      </c>
      <c r="G15" s="15">
        <v>7.0356931188969796</v>
      </c>
      <c r="H15" s="15">
        <v>5.9111761269898366</v>
      </c>
      <c r="I15" s="15"/>
      <c r="J15" s="15">
        <v>2892.2452396829317</v>
      </c>
      <c r="K15" s="7"/>
      <c r="L15" s="16">
        <v>1.9</v>
      </c>
      <c r="M15" s="16">
        <v>6.34</v>
      </c>
      <c r="N15" s="16">
        <v>8.4400000000000013</v>
      </c>
    </row>
    <row r="16" spans="1:17" ht="15" x14ac:dyDescent="0.25">
      <c r="A16" s="7" t="s">
        <v>35</v>
      </c>
      <c r="B16" s="7"/>
      <c r="C16" s="15">
        <v>1.1434430956766133</v>
      </c>
      <c r="D16" s="15">
        <v>0.59038565202474846</v>
      </c>
      <c r="E16" s="15">
        <v>2.9681249400748722E-2</v>
      </c>
      <c r="F16" s="15">
        <v>1.7635099971021104</v>
      </c>
      <c r="G16" s="15">
        <v>7.0061557718408496</v>
      </c>
      <c r="H16" s="15">
        <v>5.9000915975439217</v>
      </c>
      <c r="I16" s="15"/>
      <c r="J16" s="15">
        <v>4674.4629144719893</v>
      </c>
      <c r="K16" s="7"/>
      <c r="L16" s="16">
        <v>1.9055223670595367</v>
      </c>
      <c r="M16" s="16">
        <v>6.4135887358456758</v>
      </c>
      <c r="N16" s="16">
        <v>8.5101966141421208</v>
      </c>
    </row>
    <row r="17" spans="1:14" ht="15" x14ac:dyDescent="0.25">
      <c r="A17" s="7"/>
      <c r="B17" s="7"/>
      <c r="C17" s="7"/>
      <c r="D17" s="7"/>
      <c r="E17" s="7"/>
      <c r="F17" s="7"/>
      <c r="G17" s="15"/>
      <c r="H17" s="15"/>
      <c r="I17" s="15"/>
      <c r="J17" s="15"/>
      <c r="K17" s="7"/>
      <c r="L17" s="16"/>
      <c r="M17" s="16"/>
      <c r="N17" s="16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15"/>
      <c r="H18" s="15"/>
      <c r="I18" s="15"/>
      <c r="J18" s="15"/>
      <c r="K18" s="7"/>
      <c r="L18" s="16"/>
      <c r="M18" s="16"/>
      <c r="N18" s="16"/>
    </row>
    <row r="19" spans="1:14" ht="15" x14ac:dyDescent="0.25">
      <c r="A19" s="7" t="s">
        <v>44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7" t="s">
        <v>76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5" x14ac:dyDescent="0.25">
      <c r="A22" s="7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9" spans="1:14" x14ac:dyDescent="0.2">
      <c r="A29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zoomScale="85" zoomScaleNormal="85" workbookViewId="0">
      <selection activeCell="A4" sqref="A4:N16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3" width="8.85546875" style="1"/>
    <col min="14" max="14" width="10.42578125" style="1" customWidth="1"/>
    <col min="15" max="16384" width="8.85546875" style="1"/>
  </cols>
  <sheetData>
    <row r="1" spans="1:16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1" x14ac:dyDescent="0.35">
      <c r="A2" s="31" t="s">
        <v>81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15.75" x14ac:dyDescent="0.25">
      <c r="A3" s="2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26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20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6" ht="15" x14ac:dyDescent="0.25">
      <c r="A10" s="7" t="s">
        <v>14</v>
      </c>
      <c r="B10" s="7"/>
      <c r="C10" s="15">
        <v>1.1691</v>
      </c>
      <c r="D10" s="15">
        <v>0.84489999999999987</v>
      </c>
      <c r="E10" s="15">
        <v>6.720000000000001E-2</v>
      </c>
      <c r="F10" s="15">
        <v>2.0811999999999999</v>
      </c>
      <c r="G10" s="7"/>
      <c r="H10" s="15">
        <v>3.38</v>
      </c>
      <c r="I10" s="15">
        <v>4.3662999999999998</v>
      </c>
      <c r="J10" s="15">
        <v>4.8600000000000003</v>
      </c>
      <c r="K10" s="18">
        <v>91.13</v>
      </c>
      <c r="L10" s="15">
        <v>6.7119</v>
      </c>
      <c r="M10" s="19">
        <v>0.11246791612098396</v>
      </c>
      <c r="N10" s="7">
        <v>1508</v>
      </c>
      <c r="P10" s="3">
        <f>F15</f>
        <v>1.7817000000000001</v>
      </c>
    </row>
    <row r="11" spans="1:16" ht="15" x14ac:dyDescent="0.25">
      <c r="A11" s="7" t="s">
        <v>15</v>
      </c>
      <c r="B11" s="7"/>
      <c r="C11" s="15">
        <v>1.1115999999999999</v>
      </c>
      <c r="D11" s="15">
        <v>0.61430000000000018</v>
      </c>
      <c r="E11" s="15">
        <v>2.3599999999999999E-2</v>
      </c>
      <c r="F11" s="15">
        <v>1.7495000000000001</v>
      </c>
      <c r="G11" s="7"/>
      <c r="H11" s="15">
        <v>4.0999999999999996</v>
      </c>
      <c r="I11" s="15">
        <v>4.2218</v>
      </c>
      <c r="J11" s="15">
        <v>5.53</v>
      </c>
      <c r="K11" s="18">
        <v>94.5</v>
      </c>
      <c r="L11" s="15">
        <v>5.4286000000000003</v>
      </c>
      <c r="M11" s="19">
        <v>0.45983707748943808</v>
      </c>
      <c r="N11" s="7">
        <v>5942</v>
      </c>
      <c r="P11" s="3">
        <f t="shared" ref="P11:P16" si="0">P10</f>
        <v>1.7817000000000001</v>
      </c>
    </row>
    <row r="12" spans="1:16" ht="15" x14ac:dyDescent="0.25">
      <c r="A12" s="7" t="s">
        <v>17</v>
      </c>
      <c r="B12" s="7"/>
      <c r="C12" s="15">
        <v>1.1914</v>
      </c>
      <c r="D12" s="15">
        <v>0.61640000000000006</v>
      </c>
      <c r="E12" s="15">
        <v>2.87E-2</v>
      </c>
      <c r="F12" s="15">
        <v>1.8365</v>
      </c>
      <c r="G12" s="7"/>
      <c r="H12" s="15">
        <v>3.71</v>
      </c>
      <c r="I12" s="15">
        <v>4.6219999999999999</v>
      </c>
      <c r="J12" s="15">
        <v>5.12</v>
      </c>
      <c r="K12" s="18">
        <v>96.46</v>
      </c>
      <c r="L12" s="15">
        <v>5.5639000000000003</v>
      </c>
      <c r="M12" s="19">
        <v>0.13291469726435851</v>
      </c>
      <c r="N12" s="7">
        <v>2803</v>
      </c>
      <c r="P12" s="3">
        <f t="shared" si="0"/>
        <v>1.7817000000000001</v>
      </c>
    </row>
    <row r="13" spans="1:16" ht="15" x14ac:dyDescent="0.25">
      <c r="A13" s="7" t="s">
        <v>16</v>
      </c>
      <c r="B13" s="7"/>
      <c r="C13" s="15">
        <v>1.1673</v>
      </c>
      <c r="D13" s="15">
        <v>0.3909999999999999</v>
      </c>
      <c r="E13" s="15">
        <v>2.3099999999999999E-2</v>
      </c>
      <c r="F13" s="15">
        <v>1.5813999999999999</v>
      </c>
      <c r="G13" s="7"/>
      <c r="H13" s="15">
        <v>3.82</v>
      </c>
      <c r="I13" s="15">
        <v>4.5594000000000001</v>
      </c>
      <c r="J13" s="15">
        <v>4.99</v>
      </c>
      <c r="K13" s="18">
        <v>96.48</v>
      </c>
      <c r="L13" s="15">
        <v>5.3968999999999996</v>
      </c>
      <c r="M13" s="19">
        <v>0.22215733508999355</v>
      </c>
      <c r="N13" s="7">
        <v>2939</v>
      </c>
      <c r="P13" s="3">
        <f t="shared" si="0"/>
        <v>1.7817000000000001</v>
      </c>
    </row>
    <row r="14" spans="1:16" ht="15" x14ac:dyDescent="0.25">
      <c r="A14" s="7" t="s">
        <v>77</v>
      </c>
      <c r="B14" s="7"/>
      <c r="C14" s="15">
        <v>1.2689358156474349</v>
      </c>
      <c r="D14" s="15">
        <v>0.71921813949889202</v>
      </c>
      <c r="E14" s="15">
        <v>3.4245851475664162E-2</v>
      </c>
      <c r="F14" s="15">
        <v>2.022399806621991</v>
      </c>
      <c r="G14" s="7"/>
      <c r="H14" s="15">
        <v>4.1037199967820186</v>
      </c>
      <c r="I14" s="15">
        <v>4.8074417875402329</v>
      </c>
      <c r="J14" s="15">
        <v>6.0025773515299754</v>
      </c>
      <c r="K14" s="18">
        <v>94.283279406605971</v>
      </c>
      <c r="L14" s="15">
        <v>6.0335229489276578</v>
      </c>
      <c r="M14" s="19">
        <v>7.2622974035225898E-2</v>
      </c>
      <c r="N14" s="7">
        <v>974</v>
      </c>
      <c r="P14" s="3">
        <f t="shared" si="0"/>
        <v>1.7817000000000001</v>
      </c>
    </row>
    <row r="15" spans="1:16" ht="15" x14ac:dyDescent="0.25">
      <c r="A15" s="13" t="s">
        <v>8</v>
      </c>
      <c r="B15" s="7"/>
      <c r="C15" s="15">
        <v>1.1526000000000001</v>
      </c>
      <c r="D15" s="15">
        <v>0.59940000000000004</v>
      </c>
      <c r="E15" s="15">
        <v>2.9700000000000001E-2</v>
      </c>
      <c r="F15" s="15">
        <v>1.7817000000000001</v>
      </c>
      <c r="G15" s="7"/>
      <c r="H15" s="15">
        <v>3.9</v>
      </c>
      <c r="I15" s="15">
        <v>4.4088000000000003</v>
      </c>
      <c r="J15" s="15">
        <v>5.32</v>
      </c>
      <c r="K15" s="18">
        <v>94.77</v>
      </c>
      <c r="L15" s="15">
        <v>5.6277999999999997</v>
      </c>
      <c r="M15" s="20">
        <v>1</v>
      </c>
      <c r="N15" s="21">
        <v>14166</v>
      </c>
      <c r="P15" s="3">
        <f t="shared" si="0"/>
        <v>1.7817000000000001</v>
      </c>
    </row>
    <row r="16" spans="1:16" ht="15" x14ac:dyDescent="0.25">
      <c r="A16" s="7" t="s">
        <v>35</v>
      </c>
      <c r="B16" s="7"/>
      <c r="C16" s="15">
        <v>1.1434430956766133</v>
      </c>
      <c r="D16" s="15">
        <v>0.59038565202474846</v>
      </c>
      <c r="E16" s="15">
        <v>2.9681249400748722E-2</v>
      </c>
      <c r="F16" s="15">
        <v>1.7635099971021104</v>
      </c>
      <c r="G16" s="7"/>
      <c r="H16" s="15">
        <v>3.8897104630530124</v>
      </c>
      <c r="I16" s="15">
        <v>4.377555844717838</v>
      </c>
      <c r="J16" s="15">
        <v>5.2606235936046009</v>
      </c>
      <c r="K16" s="18">
        <v>94.846533765438352</v>
      </c>
      <c r="L16" s="15">
        <v>5.5960303367759634</v>
      </c>
      <c r="M16" s="19">
        <v>0.92737702596477423</v>
      </c>
      <c r="N16" s="7">
        <v>13192</v>
      </c>
      <c r="P16" s="3">
        <f t="shared" si="0"/>
        <v>1.7817000000000001</v>
      </c>
    </row>
    <row r="17" spans="1:14" ht="1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7" t="s">
        <v>42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30" spans="1:14" x14ac:dyDescent="0.2">
      <c r="A30" s="1" t="s">
        <v>25</v>
      </c>
    </row>
  </sheetData>
  <mergeCells count="2">
    <mergeCell ref="A1:N1"/>
    <mergeCell ref="A2:N2"/>
  </mergeCells>
  <pageMargins left="0.75" right="0.75" top="1" bottom="1" header="0.5" footer="0.5"/>
  <pageSetup scale="87" orientation="landscape" horizontalDpi="300" verticalDpi="300" r:id="rId1"/>
  <headerFooter alignWithMargins="0">
    <oddFooter>&amp;L&amp;"Times New Roman,Regular"&amp;8Generated: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="85" workbookViewId="0">
      <selection activeCell="A4" sqref="A4:N13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3" width="10.5703125" style="1" customWidth="1"/>
    <col min="4" max="4" width="10.85546875" style="1" customWidth="1"/>
    <col min="5" max="6" width="8.85546875" style="1"/>
    <col min="7" max="7" width="4.140625" style="1" customWidth="1"/>
    <col min="8" max="16384" width="8.85546875" style="1"/>
  </cols>
  <sheetData>
    <row r="1" spans="1:16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21" x14ac:dyDescent="0.35">
      <c r="A2" s="31" t="s">
        <v>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x14ac:dyDescent="0.2">
      <c r="A3"/>
    </row>
    <row r="4" spans="1:16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6" ht="15" x14ac:dyDescent="0.25">
      <c r="A7" s="13" t="s">
        <v>23</v>
      </c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6" ht="15.75" thickBot="1" x14ac:dyDescent="0.3">
      <c r="A8" s="13" t="s">
        <v>46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6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</row>
    <row r="10" spans="1:16" ht="15" x14ac:dyDescent="0.25">
      <c r="A10" s="7" t="s">
        <v>21</v>
      </c>
      <c r="B10" s="7"/>
      <c r="C10" s="15">
        <v>1.1423000000000001</v>
      </c>
      <c r="D10" s="15">
        <v>0.57450000000000001</v>
      </c>
      <c r="E10" s="15">
        <v>2.8400000000000002E-2</v>
      </c>
      <c r="F10" s="15">
        <v>1.7452000000000001</v>
      </c>
      <c r="G10" s="7"/>
      <c r="H10" s="15">
        <v>3.9</v>
      </c>
      <c r="I10" s="15">
        <v>4.3898000000000001</v>
      </c>
      <c r="J10" s="15">
        <v>5.33</v>
      </c>
      <c r="K10" s="18">
        <v>95.35</v>
      </c>
      <c r="L10" s="15">
        <v>5.4881000000000002</v>
      </c>
      <c r="M10" s="19">
        <v>0.86888817501885751</v>
      </c>
      <c r="N10" s="7">
        <v>12929</v>
      </c>
      <c r="P10" s="3">
        <f>$F$13</f>
        <v>1.7817000000000001</v>
      </c>
    </row>
    <row r="11" spans="1:16" ht="15" x14ac:dyDescent="0.25">
      <c r="A11" s="7" t="s">
        <v>40</v>
      </c>
      <c r="B11" s="7"/>
      <c r="C11" s="15">
        <v>1.2188000000000001</v>
      </c>
      <c r="D11" s="15">
        <v>0.68169999999999986</v>
      </c>
      <c r="E11" s="15">
        <v>2.7400000000000001E-2</v>
      </c>
      <c r="F11" s="15">
        <v>1.9278999999999999</v>
      </c>
      <c r="G11" s="7"/>
      <c r="H11" s="15">
        <v>3.94</v>
      </c>
      <c r="I11" s="15">
        <v>4.5960000000000001</v>
      </c>
      <c r="J11" s="15">
        <v>5.2</v>
      </c>
      <c r="K11" s="18">
        <v>93.02</v>
      </c>
      <c r="L11" s="15">
        <v>6.2072000000000003</v>
      </c>
      <c r="M11" s="19">
        <v>0.1170231515766869</v>
      </c>
      <c r="N11" s="7">
        <v>1074</v>
      </c>
      <c r="P11" s="3">
        <f>$F$13</f>
        <v>1.7817000000000001</v>
      </c>
    </row>
    <row r="12" spans="1:16" ht="15" x14ac:dyDescent="0.25">
      <c r="A12" s="7" t="s">
        <v>22</v>
      </c>
      <c r="B12" s="7"/>
      <c r="C12" s="15">
        <v>1.2265999999999999</v>
      </c>
      <c r="D12" s="15">
        <v>1.4495000000000002</v>
      </c>
      <c r="E12" s="15">
        <v>0.1295</v>
      </c>
      <c r="F12" s="15">
        <v>2.8056000000000001</v>
      </c>
      <c r="G12" s="7"/>
      <c r="H12" s="15">
        <v>3.8</v>
      </c>
      <c r="I12" s="15">
        <v>4.0228000000000002</v>
      </c>
      <c r="J12" s="15">
        <v>5.56</v>
      </c>
      <c r="K12" s="18">
        <v>77.819999999999993</v>
      </c>
      <c r="L12" s="15">
        <v>9.4309999999999992</v>
      </c>
      <c r="M12" s="19">
        <v>1.4088673404455668E-2</v>
      </c>
      <c r="N12" s="7">
        <v>163</v>
      </c>
      <c r="P12" s="3">
        <f>$F$13</f>
        <v>1.7817000000000001</v>
      </c>
    </row>
    <row r="13" spans="1:16" ht="15" x14ac:dyDescent="0.25">
      <c r="A13" s="13" t="s">
        <v>8</v>
      </c>
      <c r="B13" s="7"/>
      <c r="C13" s="15">
        <v>1.1526000000000001</v>
      </c>
      <c r="D13" s="15">
        <v>0.59940000000000004</v>
      </c>
      <c r="E13" s="15">
        <v>2.9700000000000001E-2</v>
      </c>
      <c r="F13" s="15">
        <v>1.7817000000000001</v>
      </c>
      <c r="G13" s="7"/>
      <c r="H13" s="15">
        <v>3.9</v>
      </c>
      <c r="I13" s="15">
        <v>4.4088000000000003</v>
      </c>
      <c r="J13" s="15">
        <v>5.32</v>
      </c>
      <c r="K13" s="18">
        <v>94.77</v>
      </c>
      <c r="L13" s="15">
        <v>5.6277999999999997</v>
      </c>
      <c r="M13" s="19">
        <v>1</v>
      </c>
      <c r="N13" s="7">
        <v>14166</v>
      </c>
      <c r="P13" s="5"/>
    </row>
    <row r="14" spans="1:16" ht="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6" ht="15" x14ac:dyDescent="0.25">
      <c r="A15" s="32" t="s">
        <v>39</v>
      </c>
      <c r="B15" s="33"/>
      <c r="C15" s="33"/>
      <c r="D15" s="22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6" ht="15" x14ac:dyDescent="0.25">
      <c r="A16" s="23"/>
      <c r="B16" s="7"/>
      <c r="C16" s="34" t="s">
        <v>45</v>
      </c>
      <c r="D16" s="35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5" x14ac:dyDescent="0.25">
      <c r="A17" s="23"/>
      <c r="B17" s="7"/>
      <c r="C17" s="7" t="s">
        <v>36</v>
      </c>
      <c r="D17" s="24" t="s">
        <v>37</v>
      </c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5" x14ac:dyDescent="0.25">
      <c r="A18" s="23" t="str">
        <f>A10</f>
        <v>Investment-grade</v>
      </c>
      <c r="B18" s="7"/>
      <c r="C18" s="30" t="s">
        <v>38</v>
      </c>
      <c r="D18" s="26">
        <v>0.7</v>
      </c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5" x14ac:dyDescent="0.25">
      <c r="A19" s="23" t="str">
        <f>A11</f>
        <v>Crossover</v>
      </c>
      <c r="B19" s="7"/>
      <c r="C19" s="25">
        <v>0.70099999999999996</v>
      </c>
      <c r="D19" s="26">
        <v>0.85</v>
      </c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5" x14ac:dyDescent="0.25">
      <c r="A20" s="27" t="str">
        <f>A12</f>
        <v>High-yield</v>
      </c>
      <c r="B20" s="9"/>
      <c r="C20" s="28">
        <v>0.85099999999999998</v>
      </c>
      <c r="D20" s="29" t="s">
        <v>38</v>
      </c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31" spans="1:14" x14ac:dyDescent="0.2">
      <c r="A31" s="1" t="s">
        <v>25</v>
      </c>
    </row>
  </sheetData>
  <mergeCells count="4">
    <mergeCell ref="A1:N1"/>
    <mergeCell ref="A15:C15"/>
    <mergeCell ref="C16:D16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4"/>
  <sheetViews>
    <sheetView zoomScale="85" workbookViewId="0">
      <selection activeCell="A4" sqref="A4:N20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8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8" ht="21" x14ac:dyDescent="0.35">
      <c r="A2" s="31" t="s">
        <v>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8" ht="15.75" x14ac:dyDescent="0.25">
      <c r="A3" s="2"/>
    </row>
    <row r="4" spans="1:18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8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8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8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8" ht="15.75" thickBot="1" x14ac:dyDescent="0.3">
      <c r="A8" s="13" t="s">
        <v>19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8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P9" s="5"/>
      <c r="Q9" s="5"/>
      <c r="R9" s="5"/>
    </row>
    <row r="10" spans="1:18" ht="15" x14ac:dyDescent="0.25">
      <c r="A10" s="7" t="s">
        <v>88</v>
      </c>
      <c r="B10" s="7"/>
      <c r="C10" s="15">
        <v>0.77049999999999996</v>
      </c>
      <c r="D10" s="15">
        <v>0.87240000000000006</v>
      </c>
      <c r="E10" s="15">
        <v>3.85E-2</v>
      </c>
      <c r="F10" s="15">
        <v>1.6814</v>
      </c>
      <c r="G10" s="7"/>
      <c r="H10" s="15">
        <v>3.86</v>
      </c>
      <c r="I10" s="15">
        <v>2.74</v>
      </c>
      <c r="J10" s="15">
        <v>4.8</v>
      </c>
      <c r="K10" s="18">
        <v>89.62</v>
      </c>
      <c r="L10" s="15">
        <v>5.4734999999999996</v>
      </c>
      <c r="M10" s="19">
        <v>0.10103915836914928</v>
      </c>
      <c r="N10" s="7">
        <v>1073</v>
      </c>
      <c r="P10" s="5" t="str">
        <f>RIGHT(A10,4)</f>
        <v>3.0%</v>
      </c>
      <c r="Q10" s="3">
        <f>$F$20</f>
        <v>1.7817000000000001</v>
      </c>
      <c r="R10" s="5"/>
    </row>
    <row r="11" spans="1:18" ht="15" x14ac:dyDescent="0.25">
      <c r="A11" s="7" t="s">
        <v>89</v>
      </c>
      <c r="B11" s="7"/>
      <c r="C11" s="15">
        <v>0.92090000000000005</v>
      </c>
      <c r="D11" s="15">
        <v>0.83499999999999985</v>
      </c>
      <c r="E11" s="15">
        <v>4.1100000000000005E-2</v>
      </c>
      <c r="F11" s="15">
        <v>1.7969999999999999</v>
      </c>
      <c r="G11" s="7"/>
      <c r="H11" s="15">
        <v>4.3099999999999996</v>
      </c>
      <c r="I11" s="15">
        <v>3.2682000000000002</v>
      </c>
      <c r="J11" s="15">
        <v>5.68</v>
      </c>
      <c r="K11" s="18">
        <v>89.27</v>
      </c>
      <c r="L11" s="15">
        <v>5.6627000000000001</v>
      </c>
      <c r="M11" s="19">
        <v>0.15652983592979122</v>
      </c>
      <c r="N11" s="7">
        <v>1952</v>
      </c>
      <c r="P11" s="5" t="str">
        <f t="shared" ref="P11:P18" si="0">RIGHT(A11,4)</f>
        <v>3.5%</v>
      </c>
      <c r="Q11" s="3">
        <f t="shared" ref="Q11:Q19" si="1">$F$20</f>
        <v>1.7817000000000001</v>
      </c>
      <c r="R11" s="5"/>
    </row>
    <row r="12" spans="1:18" ht="15" x14ac:dyDescent="0.25">
      <c r="A12" s="7" t="s">
        <v>79</v>
      </c>
      <c r="B12" s="7"/>
      <c r="C12" s="15">
        <v>1.0097</v>
      </c>
      <c r="D12" s="15">
        <v>0.68669999999999998</v>
      </c>
      <c r="E12" s="15">
        <v>4.9499999999999995E-2</v>
      </c>
      <c r="F12" s="15">
        <v>1.7459</v>
      </c>
      <c r="G12" s="7"/>
      <c r="H12" s="15">
        <v>3.26</v>
      </c>
      <c r="I12" s="15">
        <v>3.7732000000000001</v>
      </c>
      <c r="J12" s="15">
        <v>4.47</v>
      </c>
      <c r="K12" s="18">
        <v>93.57</v>
      </c>
      <c r="L12" s="15">
        <v>5.6227</v>
      </c>
      <c r="M12" s="19">
        <v>0.17648570257067339</v>
      </c>
      <c r="N12" s="7">
        <v>2710</v>
      </c>
      <c r="P12" s="5" t="str">
        <f t="shared" si="0"/>
        <v>4.0%</v>
      </c>
      <c r="Q12" s="3">
        <f t="shared" si="1"/>
        <v>1.7817000000000001</v>
      </c>
      <c r="R12" s="5"/>
    </row>
    <row r="13" spans="1:18" ht="15" x14ac:dyDescent="0.25">
      <c r="A13" s="7" t="s">
        <v>48</v>
      </c>
      <c r="B13" s="7"/>
      <c r="C13" s="15">
        <v>1.1296999999999999</v>
      </c>
      <c r="D13" s="15">
        <v>0.62460000000000004</v>
      </c>
      <c r="E13" s="15">
        <v>4.2500000000000003E-2</v>
      </c>
      <c r="F13" s="15">
        <v>1.7968</v>
      </c>
      <c r="G13" s="7"/>
      <c r="H13" s="15">
        <v>3.67</v>
      </c>
      <c r="I13" s="15">
        <v>4.2542999999999997</v>
      </c>
      <c r="J13" s="15">
        <v>5.46</v>
      </c>
      <c r="K13" s="18">
        <v>94.31</v>
      </c>
      <c r="L13" s="15">
        <v>5.6496000000000004</v>
      </c>
      <c r="M13" s="19">
        <v>0.17900456885788074</v>
      </c>
      <c r="N13" s="7">
        <v>2694</v>
      </c>
      <c r="P13" s="5" t="str">
        <f t="shared" si="0"/>
        <v>4.5%</v>
      </c>
      <c r="Q13" s="3">
        <f t="shared" si="1"/>
        <v>1.7817000000000001</v>
      </c>
      <c r="R13" s="5"/>
    </row>
    <row r="14" spans="1:18" ht="15" x14ac:dyDescent="0.25">
      <c r="A14" s="7" t="s">
        <v>49</v>
      </c>
      <c r="B14" s="7"/>
      <c r="C14" s="15">
        <v>1.2426999999999999</v>
      </c>
      <c r="D14" s="15">
        <v>0.57020000000000004</v>
      </c>
      <c r="E14" s="15">
        <v>3.61E-2</v>
      </c>
      <c r="F14" s="15">
        <v>1.849</v>
      </c>
      <c r="G14" s="7"/>
      <c r="H14" s="15">
        <v>3.78</v>
      </c>
      <c r="I14" s="15">
        <v>4.7333999999999996</v>
      </c>
      <c r="J14" s="15">
        <v>5.48</v>
      </c>
      <c r="K14" s="18">
        <v>95.46</v>
      </c>
      <c r="L14" s="15">
        <v>5.7443999999999997</v>
      </c>
      <c r="M14" s="19">
        <v>8.5516204739561258E-2</v>
      </c>
      <c r="N14" s="7">
        <v>1433</v>
      </c>
      <c r="P14" s="5" t="str">
        <f t="shared" si="0"/>
        <v>5.0%</v>
      </c>
      <c r="Q14" s="3">
        <f t="shared" si="1"/>
        <v>1.7817000000000001</v>
      </c>
      <c r="R14" s="5"/>
    </row>
    <row r="15" spans="1:18" ht="15" x14ac:dyDescent="0.25">
      <c r="A15" s="7" t="s">
        <v>50</v>
      </c>
      <c r="B15" s="7"/>
      <c r="C15" s="15">
        <v>1.3543000000000001</v>
      </c>
      <c r="D15" s="15">
        <v>0.42760000000000004</v>
      </c>
      <c r="E15" s="15">
        <v>7.6E-3</v>
      </c>
      <c r="F15" s="15">
        <v>1.7895000000000001</v>
      </c>
      <c r="G15" s="7"/>
      <c r="H15" s="15">
        <v>4.47</v>
      </c>
      <c r="I15" s="15">
        <v>5.2843999999999998</v>
      </c>
      <c r="J15" s="15">
        <v>6.09</v>
      </c>
      <c r="K15" s="18">
        <v>98.11</v>
      </c>
      <c r="L15" s="15">
        <v>5.6379000000000001</v>
      </c>
      <c r="M15" s="19">
        <v>6.8072840384631697E-2</v>
      </c>
      <c r="N15" s="7">
        <v>835</v>
      </c>
      <c r="P15" s="5" t="str">
        <f t="shared" si="0"/>
        <v>5.5%</v>
      </c>
      <c r="Q15" s="3">
        <f t="shared" si="1"/>
        <v>1.7817000000000001</v>
      </c>
      <c r="R15" s="5"/>
    </row>
    <row r="16" spans="1:18" ht="15" x14ac:dyDescent="0.25">
      <c r="A16" s="7" t="s">
        <v>51</v>
      </c>
      <c r="B16" s="7"/>
      <c r="C16" s="15">
        <v>1.4444999999999999</v>
      </c>
      <c r="D16" s="15">
        <v>0.35380000000000006</v>
      </c>
      <c r="E16" s="15">
        <v>5.9999999999999995E-4</v>
      </c>
      <c r="F16" s="15">
        <v>1.7988999999999999</v>
      </c>
      <c r="G16" s="7"/>
      <c r="H16" s="15">
        <v>4.63</v>
      </c>
      <c r="I16" s="15">
        <v>5.7652999999999999</v>
      </c>
      <c r="J16" s="15">
        <v>6.13</v>
      </c>
      <c r="K16" s="18">
        <v>100.55</v>
      </c>
      <c r="L16" s="15">
        <v>5.5713999999999997</v>
      </c>
      <c r="M16" s="19">
        <v>0.11982776879981467</v>
      </c>
      <c r="N16" s="7">
        <v>1333</v>
      </c>
      <c r="P16" s="5" t="str">
        <f t="shared" si="0"/>
        <v>6.0%</v>
      </c>
      <c r="Q16" s="3">
        <f t="shared" si="1"/>
        <v>1.7817000000000001</v>
      </c>
      <c r="R16" s="5"/>
    </row>
    <row r="17" spans="1:18" ht="15" x14ac:dyDescent="0.25">
      <c r="A17" s="7" t="s">
        <v>52</v>
      </c>
      <c r="B17" s="7"/>
      <c r="C17" s="15">
        <v>1.5368999999999999</v>
      </c>
      <c r="D17" s="15">
        <v>0.2360000000000001</v>
      </c>
      <c r="E17" s="15">
        <v>-2.8999999999999998E-3</v>
      </c>
      <c r="F17" s="15">
        <v>1.77</v>
      </c>
      <c r="G17" s="7"/>
      <c r="H17" s="15">
        <v>3.92</v>
      </c>
      <c r="I17" s="15">
        <v>6.2462999999999997</v>
      </c>
      <c r="J17" s="15">
        <v>5.19</v>
      </c>
      <c r="K17" s="18">
        <v>102.26</v>
      </c>
      <c r="L17" s="15">
        <v>5.5753000000000004</v>
      </c>
      <c r="M17" s="19">
        <v>7.454756514802563E-2</v>
      </c>
      <c r="N17" s="7">
        <v>1058</v>
      </c>
      <c r="P17" s="5" t="str">
        <f t="shared" si="0"/>
        <v>6.5%</v>
      </c>
      <c r="Q17" s="3">
        <f t="shared" si="1"/>
        <v>1.7817000000000001</v>
      </c>
      <c r="R17" s="5"/>
    </row>
    <row r="18" spans="1:18" ht="15" x14ac:dyDescent="0.25">
      <c r="A18" s="7" t="s">
        <v>53</v>
      </c>
      <c r="B18" s="7"/>
      <c r="C18" s="15">
        <v>1.6366000000000001</v>
      </c>
      <c r="D18" s="15">
        <v>0.24139999999999989</v>
      </c>
      <c r="E18" s="15">
        <v>-6.6E-3</v>
      </c>
      <c r="F18" s="15">
        <v>1.8714</v>
      </c>
      <c r="G18" s="7"/>
      <c r="H18" s="15">
        <v>3.73</v>
      </c>
      <c r="I18" s="15">
        <v>6.7179000000000002</v>
      </c>
      <c r="J18" s="15">
        <v>4.74</v>
      </c>
      <c r="K18" s="18">
        <v>103.37</v>
      </c>
      <c r="L18" s="15">
        <v>5.7266000000000004</v>
      </c>
      <c r="M18" s="19">
        <v>2.6994718792920803E-2</v>
      </c>
      <c r="N18" s="7">
        <v>443</v>
      </c>
      <c r="P18" s="5" t="str">
        <f t="shared" si="0"/>
        <v>7.0%</v>
      </c>
      <c r="Q18" s="3">
        <f t="shared" si="1"/>
        <v>1.7817000000000001</v>
      </c>
      <c r="R18" s="5"/>
    </row>
    <row r="19" spans="1:18" ht="15" x14ac:dyDescent="0.25">
      <c r="A19" s="7" t="s">
        <v>90</v>
      </c>
      <c r="B19" s="7"/>
      <c r="C19" s="15">
        <v>1.8219000000000001</v>
      </c>
      <c r="D19" s="15">
        <v>3.2699999999999896E-2</v>
      </c>
      <c r="E19" s="15">
        <v>-2.9700000000000001E-2</v>
      </c>
      <c r="F19" s="15">
        <v>1.8249</v>
      </c>
      <c r="G19" s="7"/>
      <c r="H19" s="15">
        <v>2.78</v>
      </c>
      <c r="I19" s="15">
        <v>7.5572999999999997</v>
      </c>
      <c r="J19" s="15">
        <v>3.67</v>
      </c>
      <c r="K19" s="18">
        <v>104.1</v>
      </c>
      <c r="L19" s="15">
        <v>6.0012999999999996</v>
      </c>
      <c r="M19" s="19">
        <v>1.1981636407551363E-2</v>
      </c>
      <c r="N19" s="7">
        <v>635</v>
      </c>
      <c r="P19" s="5" t="str">
        <f>"&gt;"&amp;P18</f>
        <v>&gt;7.0%</v>
      </c>
      <c r="Q19" s="3">
        <f t="shared" si="1"/>
        <v>1.7817000000000001</v>
      </c>
      <c r="R19" s="5"/>
    </row>
    <row r="20" spans="1:18" ht="15" x14ac:dyDescent="0.25">
      <c r="A20" s="13" t="s">
        <v>8</v>
      </c>
      <c r="B20" s="7"/>
      <c r="C20" s="15">
        <v>1.1526000000000001</v>
      </c>
      <c r="D20" s="15">
        <v>0.59940000000000004</v>
      </c>
      <c r="E20" s="15">
        <v>2.9700000000000001E-2</v>
      </c>
      <c r="F20" s="15">
        <v>1.7817000000000001</v>
      </c>
      <c r="G20" s="7"/>
      <c r="H20" s="15">
        <v>3.9</v>
      </c>
      <c r="I20" s="15">
        <v>4.4088000000000003</v>
      </c>
      <c r="J20" s="15">
        <v>5.32</v>
      </c>
      <c r="K20" s="18">
        <v>94.77</v>
      </c>
      <c r="L20" s="15">
        <v>5.6277999999999997</v>
      </c>
      <c r="M20" s="19">
        <v>1</v>
      </c>
      <c r="N20" s="7">
        <v>14166</v>
      </c>
      <c r="P20" s="5"/>
      <c r="Q20" s="5"/>
      <c r="R20" s="5"/>
    </row>
    <row r="24" spans="1:18" x14ac:dyDescent="0.2">
      <c r="A24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"/>
  <sheetViews>
    <sheetView zoomScale="85" workbookViewId="0">
      <selection activeCell="A4" sqref="A4:N2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24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54</v>
      </c>
      <c r="B10" s="7"/>
      <c r="C10" s="15">
        <v>1.0216000000000001</v>
      </c>
      <c r="D10" s="15">
        <v>0.5323</v>
      </c>
      <c r="E10" s="15">
        <v>2.86E-2</v>
      </c>
      <c r="F10" s="15">
        <v>1.5825</v>
      </c>
      <c r="G10" s="7"/>
      <c r="H10" s="15">
        <v>1.01</v>
      </c>
      <c r="I10" s="15">
        <v>4.0366999999999997</v>
      </c>
      <c r="J10" s="15">
        <v>1.06</v>
      </c>
      <c r="K10" s="18">
        <v>98.52</v>
      </c>
      <c r="L10" s="15">
        <v>5.5865999999999998</v>
      </c>
      <c r="M10" s="19">
        <v>0.19995998917910518</v>
      </c>
      <c r="N10" s="7">
        <v>3033</v>
      </c>
      <c r="P10" s="5">
        <v>2</v>
      </c>
      <c r="Q10" s="3">
        <f>$F$21</f>
        <v>1.7817000000000001</v>
      </c>
    </row>
    <row r="11" spans="1:17" ht="15" x14ac:dyDescent="0.25">
      <c r="A11" s="7" t="s">
        <v>55</v>
      </c>
      <c r="B11" s="7"/>
      <c r="C11" s="15">
        <v>1.1897</v>
      </c>
      <c r="D11" s="15">
        <v>0.40019999999999994</v>
      </c>
      <c r="E11" s="15">
        <v>9.7999999999999997E-3</v>
      </c>
      <c r="F11" s="15">
        <v>1.5996999999999999</v>
      </c>
      <c r="G11" s="7"/>
      <c r="H11" s="15">
        <v>2.8</v>
      </c>
      <c r="I11" s="15">
        <v>4.6927000000000003</v>
      </c>
      <c r="J11" s="15">
        <v>3.1</v>
      </c>
      <c r="K11" s="18">
        <v>97.77</v>
      </c>
      <c r="L11" s="15">
        <v>5.4619999999999997</v>
      </c>
      <c r="M11" s="19">
        <v>0.27316687443088383</v>
      </c>
      <c r="N11" s="7">
        <v>3180</v>
      </c>
      <c r="P11" s="5">
        <v>4</v>
      </c>
      <c r="Q11" s="3">
        <f t="shared" ref="Q11:Q20" si="0">$F$21</f>
        <v>1.7817000000000001</v>
      </c>
    </row>
    <row r="12" spans="1:17" ht="15" x14ac:dyDescent="0.25">
      <c r="A12" s="7" t="s">
        <v>56</v>
      </c>
      <c r="B12" s="7"/>
      <c r="C12" s="15">
        <v>1.1294999999999999</v>
      </c>
      <c r="D12" s="15">
        <v>0.57260000000000011</v>
      </c>
      <c r="E12" s="15">
        <v>2.0900000000000002E-2</v>
      </c>
      <c r="F12" s="15">
        <v>1.7230000000000001</v>
      </c>
      <c r="G12" s="7"/>
      <c r="H12" s="15">
        <v>4.24</v>
      </c>
      <c r="I12" s="15">
        <v>4.2756999999999996</v>
      </c>
      <c r="J12" s="15">
        <v>4.96</v>
      </c>
      <c r="K12" s="18">
        <v>94.25</v>
      </c>
      <c r="L12" s="15">
        <v>5.5446999999999997</v>
      </c>
      <c r="M12" s="19">
        <v>0.20583199309729516</v>
      </c>
      <c r="N12" s="7">
        <v>2657</v>
      </c>
      <c r="P12" s="5">
        <v>6</v>
      </c>
      <c r="Q12" s="3">
        <f t="shared" si="0"/>
        <v>1.7817000000000001</v>
      </c>
    </row>
    <row r="13" spans="1:17" ht="15" x14ac:dyDescent="0.25">
      <c r="A13" s="7" t="s">
        <v>57</v>
      </c>
      <c r="B13" s="7"/>
      <c r="C13" s="15">
        <v>1.1657</v>
      </c>
      <c r="D13" s="15">
        <v>0.69040000000000001</v>
      </c>
      <c r="E13" s="15">
        <v>2.5100000000000001E-2</v>
      </c>
      <c r="F13" s="15">
        <v>1.8812</v>
      </c>
      <c r="G13" s="7"/>
      <c r="H13" s="15">
        <v>5.48</v>
      </c>
      <c r="I13" s="15">
        <v>4.4071999999999996</v>
      </c>
      <c r="J13" s="15">
        <v>6.86</v>
      </c>
      <c r="K13" s="18">
        <v>92.68</v>
      </c>
      <c r="L13" s="15">
        <v>5.7359</v>
      </c>
      <c r="M13" s="19">
        <v>0.14010515715681354</v>
      </c>
      <c r="N13" s="7">
        <v>1853</v>
      </c>
      <c r="P13" s="5">
        <v>8</v>
      </c>
      <c r="Q13" s="3">
        <f t="shared" si="0"/>
        <v>1.7817000000000001</v>
      </c>
    </row>
    <row r="14" spans="1:17" ht="15" x14ac:dyDescent="0.25">
      <c r="A14" s="7" t="s">
        <v>58</v>
      </c>
      <c r="B14" s="7"/>
      <c r="C14" s="15">
        <v>1.3119000000000001</v>
      </c>
      <c r="D14" s="15">
        <v>0.75560000000000005</v>
      </c>
      <c r="E14" s="15">
        <v>3.4600000000000006E-2</v>
      </c>
      <c r="F14" s="15">
        <v>2.1021000000000001</v>
      </c>
      <c r="G14" s="7"/>
      <c r="H14" s="15">
        <v>6.43</v>
      </c>
      <c r="I14" s="15">
        <v>4.9912000000000001</v>
      </c>
      <c r="J14" s="15">
        <v>8.9700000000000006</v>
      </c>
      <c r="K14" s="18">
        <v>94.69</v>
      </c>
      <c r="L14" s="15">
        <v>5.7816000000000001</v>
      </c>
      <c r="M14" s="19">
        <v>7.6874728046021482E-2</v>
      </c>
      <c r="N14" s="7">
        <v>1254</v>
      </c>
      <c r="P14" s="5">
        <v>10</v>
      </c>
      <c r="Q14" s="3">
        <f t="shared" si="0"/>
        <v>1.7817000000000001</v>
      </c>
    </row>
    <row r="15" spans="1:17" ht="15" x14ac:dyDescent="0.25">
      <c r="A15" s="7" t="s">
        <v>59</v>
      </c>
      <c r="B15" s="7"/>
      <c r="C15" s="15">
        <v>1.1505000000000001</v>
      </c>
      <c r="D15" s="15">
        <v>1.0462000000000002</v>
      </c>
      <c r="E15" s="15">
        <v>8.77E-2</v>
      </c>
      <c r="F15" s="15">
        <v>2.2844000000000002</v>
      </c>
      <c r="G15" s="7"/>
      <c r="H15" s="15">
        <v>6.97</v>
      </c>
      <c r="I15" s="15">
        <v>4.0255000000000001</v>
      </c>
      <c r="J15" s="15">
        <v>11.02</v>
      </c>
      <c r="K15" s="18">
        <v>86.85</v>
      </c>
      <c r="L15" s="15">
        <v>5.8958000000000004</v>
      </c>
      <c r="M15" s="19">
        <v>3.7815646961523793E-2</v>
      </c>
      <c r="N15" s="7">
        <v>745</v>
      </c>
      <c r="P15" s="5">
        <v>12</v>
      </c>
      <c r="Q15" s="3">
        <f t="shared" si="0"/>
        <v>1.7817000000000001</v>
      </c>
    </row>
    <row r="16" spans="1:17" ht="15" x14ac:dyDescent="0.25">
      <c r="A16" s="7" t="s">
        <v>60</v>
      </c>
      <c r="B16" s="7"/>
      <c r="C16" s="15">
        <v>1.2653000000000001</v>
      </c>
      <c r="D16" s="15">
        <v>1.0343999999999998</v>
      </c>
      <c r="E16" s="15">
        <v>8.4900000000000003E-2</v>
      </c>
      <c r="F16" s="15">
        <v>2.3845999999999998</v>
      </c>
      <c r="G16" s="7"/>
      <c r="H16" s="15">
        <v>7.23</v>
      </c>
      <c r="I16" s="15">
        <v>4.5671999999999997</v>
      </c>
      <c r="J16" s="15">
        <v>13.02</v>
      </c>
      <c r="K16" s="18">
        <v>90.13</v>
      </c>
      <c r="L16" s="15">
        <v>5.9282000000000004</v>
      </c>
      <c r="M16" s="19">
        <v>1.7859178933585573E-2</v>
      </c>
      <c r="N16" s="7">
        <v>454</v>
      </c>
      <c r="P16" s="5">
        <v>14</v>
      </c>
      <c r="Q16" s="3">
        <f t="shared" si="0"/>
        <v>1.7817000000000001</v>
      </c>
    </row>
    <row r="17" spans="1:17" ht="15" x14ac:dyDescent="0.25">
      <c r="A17" s="7" t="s">
        <v>61</v>
      </c>
      <c r="B17" s="7"/>
      <c r="C17" s="15">
        <v>1.135</v>
      </c>
      <c r="D17" s="15">
        <v>1.1877</v>
      </c>
      <c r="E17" s="15">
        <v>0.15559999999999999</v>
      </c>
      <c r="F17" s="15">
        <v>2.4782999999999999</v>
      </c>
      <c r="G17" s="7"/>
      <c r="H17" s="15">
        <v>7.62</v>
      </c>
      <c r="I17" s="15">
        <v>3.7490000000000001</v>
      </c>
      <c r="J17" s="15">
        <v>15.04</v>
      </c>
      <c r="K17" s="18">
        <v>82.55</v>
      </c>
      <c r="L17" s="15">
        <v>6.0625999999999998</v>
      </c>
      <c r="M17" s="19">
        <v>1.4976358074398321E-2</v>
      </c>
      <c r="N17" s="7">
        <v>373</v>
      </c>
      <c r="P17" s="5">
        <v>16</v>
      </c>
      <c r="Q17" s="3">
        <f t="shared" si="0"/>
        <v>1.7817000000000001</v>
      </c>
    </row>
    <row r="18" spans="1:17" ht="15" x14ac:dyDescent="0.25">
      <c r="A18" s="7" t="s">
        <v>62</v>
      </c>
      <c r="B18" s="7"/>
      <c r="C18" s="15">
        <v>1.2853000000000001</v>
      </c>
      <c r="D18" s="15">
        <v>1.0689</v>
      </c>
      <c r="E18" s="15">
        <v>0.11219999999999999</v>
      </c>
      <c r="F18" s="15">
        <v>2.4664000000000001</v>
      </c>
      <c r="G18" s="7"/>
      <c r="H18" s="15">
        <v>7.61</v>
      </c>
      <c r="I18" s="15">
        <v>4.6292999999999997</v>
      </c>
      <c r="J18" s="15">
        <v>16.920000000000002</v>
      </c>
      <c r="K18" s="18">
        <v>88.2</v>
      </c>
      <c r="L18" s="15">
        <v>6.1006</v>
      </c>
      <c r="M18" s="19">
        <v>1.0145743485646596E-2</v>
      </c>
      <c r="N18" s="7">
        <v>228</v>
      </c>
      <c r="P18" s="5">
        <v>18</v>
      </c>
      <c r="Q18" s="3">
        <f t="shared" si="0"/>
        <v>1.7817000000000001</v>
      </c>
    </row>
    <row r="19" spans="1:17" ht="15" x14ac:dyDescent="0.25">
      <c r="A19" s="7" t="s">
        <v>63</v>
      </c>
      <c r="B19" s="7"/>
      <c r="C19" s="15">
        <v>1.304</v>
      </c>
      <c r="D19" s="15">
        <v>1.2154</v>
      </c>
      <c r="E19" s="15">
        <v>9.9500000000000005E-2</v>
      </c>
      <c r="F19" s="15">
        <v>2.6189</v>
      </c>
      <c r="G19" s="7"/>
      <c r="H19" s="15">
        <v>8.36</v>
      </c>
      <c r="I19" s="15">
        <v>4.4779999999999998</v>
      </c>
      <c r="J19" s="15">
        <v>19.059999999999999</v>
      </c>
      <c r="K19" s="18">
        <v>86.1</v>
      </c>
      <c r="L19" s="15">
        <v>6.1074999999999999</v>
      </c>
      <c r="M19" s="19">
        <v>5.5948081736371495E-3</v>
      </c>
      <c r="N19" s="7">
        <v>116</v>
      </c>
      <c r="P19" s="5">
        <v>20</v>
      </c>
      <c r="Q19" s="3">
        <f t="shared" si="0"/>
        <v>1.7817000000000001</v>
      </c>
    </row>
    <row r="20" spans="1:17" ht="15" x14ac:dyDescent="0.25">
      <c r="A20" s="7" t="s">
        <v>64</v>
      </c>
      <c r="B20" s="7"/>
      <c r="C20" s="15">
        <v>1.3621000000000001</v>
      </c>
      <c r="D20" s="15">
        <v>1.0943999999999998</v>
      </c>
      <c r="E20" s="15">
        <v>0.114</v>
      </c>
      <c r="F20" s="15">
        <v>2.5705</v>
      </c>
      <c r="G20" s="7"/>
      <c r="H20" s="15">
        <v>9.58</v>
      </c>
      <c r="I20" s="15">
        <v>4.3296999999999999</v>
      </c>
      <c r="J20" s="15">
        <v>24.49</v>
      </c>
      <c r="K20" s="18">
        <v>78.319999999999993</v>
      </c>
      <c r="L20" s="15">
        <v>6.4294000000000002</v>
      </c>
      <c r="M20" s="19">
        <v>1.7669522461089365E-2</v>
      </c>
      <c r="N20" s="7">
        <v>273</v>
      </c>
      <c r="P20" s="5" t="str">
        <f>"&gt;20"</f>
        <v>&gt;20</v>
      </c>
      <c r="Q20" s="3">
        <f t="shared" si="0"/>
        <v>1.7817000000000001</v>
      </c>
    </row>
    <row r="21" spans="1:17" ht="15" x14ac:dyDescent="0.25">
      <c r="A21" s="13" t="s">
        <v>8</v>
      </c>
      <c r="B21" s="7"/>
      <c r="C21" s="15">
        <v>1.1526000000000001</v>
      </c>
      <c r="D21" s="15">
        <v>0.59940000000000004</v>
      </c>
      <c r="E21" s="15">
        <v>2.9700000000000001E-2</v>
      </c>
      <c r="F21" s="15">
        <v>1.7817000000000001</v>
      </c>
      <c r="G21" s="7"/>
      <c r="H21" s="15">
        <v>3.9</v>
      </c>
      <c r="I21" s="15">
        <v>4.4088000000000003</v>
      </c>
      <c r="J21" s="15">
        <v>5.32</v>
      </c>
      <c r="K21" s="18">
        <v>94.77</v>
      </c>
      <c r="L21" s="15">
        <v>5.6277999999999997</v>
      </c>
      <c r="M21" s="19">
        <v>1</v>
      </c>
      <c r="N21" s="7">
        <v>14166</v>
      </c>
    </row>
    <row r="31" spans="1:17" x14ac:dyDescent="0.2">
      <c r="A31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5"/>
  <sheetViews>
    <sheetView zoomScale="85" workbookViewId="0">
      <selection activeCell="A4" sqref="A4:N21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18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7" t="s">
        <v>65</v>
      </c>
      <c r="B10" s="7"/>
      <c r="C10" s="15">
        <v>1.002</v>
      </c>
      <c r="D10" s="15">
        <v>0.54880000000000007</v>
      </c>
      <c r="E10" s="15">
        <v>5.1700000000000003E-2</v>
      </c>
      <c r="F10" s="15">
        <v>1.6025</v>
      </c>
      <c r="G10" s="7"/>
      <c r="H10" s="15">
        <v>0.53</v>
      </c>
      <c r="I10" s="15">
        <v>3.9232</v>
      </c>
      <c r="J10" s="15">
        <v>0.55000000000000004</v>
      </c>
      <c r="K10" s="18">
        <v>99.03</v>
      </c>
      <c r="L10" s="15">
        <v>5.6928000000000001</v>
      </c>
      <c r="M10" s="19">
        <v>9.1669527821039862E-2</v>
      </c>
      <c r="N10" s="7">
        <v>1761</v>
      </c>
      <c r="P10" s="5">
        <v>1</v>
      </c>
      <c r="Q10" s="3">
        <f>$F$21</f>
        <v>1.7817000000000001</v>
      </c>
    </row>
    <row r="11" spans="1:17" ht="15" x14ac:dyDescent="0.25">
      <c r="A11" s="7" t="s">
        <v>66</v>
      </c>
      <c r="B11" s="7"/>
      <c r="C11" s="15">
        <v>1.0533999999999999</v>
      </c>
      <c r="D11" s="15">
        <v>0.50320000000000009</v>
      </c>
      <c r="E11" s="15">
        <v>9.7999999999999997E-3</v>
      </c>
      <c r="F11" s="15">
        <v>1.5664</v>
      </c>
      <c r="G11" s="7"/>
      <c r="H11" s="15">
        <v>1.43</v>
      </c>
      <c r="I11" s="15">
        <v>4.1900000000000004</v>
      </c>
      <c r="J11" s="15">
        <v>1.54</v>
      </c>
      <c r="K11" s="18">
        <v>98.18</v>
      </c>
      <c r="L11" s="15">
        <v>5.5015999999999998</v>
      </c>
      <c r="M11" s="19">
        <v>0.11145766541781423</v>
      </c>
      <c r="N11" s="7">
        <v>1688</v>
      </c>
      <c r="P11" s="5">
        <v>2</v>
      </c>
      <c r="Q11" s="3">
        <f t="shared" ref="Q11:Q20" si="0">$F$21</f>
        <v>1.7817000000000001</v>
      </c>
    </row>
    <row r="12" spans="1:17" ht="15" x14ac:dyDescent="0.25">
      <c r="A12" s="7" t="s">
        <v>67</v>
      </c>
      <c r="B12" s="7"/>
      <c r="C12" s="15">
        <v>1.1791</v>
      </c>
      <c r="D12" s="15">
        <v>0.41879999999999989</v>
      </c>
      <c r="E12" s="15">
        <v>1.18E-2</v>
      </c>
      <c r="F12" s="15">
        <v>1.6096999999999999</v>
      </c>
      <c r="G12" s="7"/>
      <c r="H12" s="15">
        <v>2.48</v>
      </c>
      <c r="I12" s="15">
        <v>4.6456999999999997</v>
      </c>
      <c r="J12" s="15">
        <v>2.8</v>
      </c>
      <c r="K12" s="18">
        <v>97.87</v>
      </c>
      <c r="L12" s="15">
        <v>5.4348999999999998</v>
      </c>
      <c r="M12" s="19">
        <v>0.16170604012658751</v>
      </c>
      <c r="N12" s="7">
        <v>2182</v>
      </c>
      <c r="P12" s="5">
        <v>3</v>
      </c>
      <c r="Q12" s="3">
        <f t="shared" si="0"/>
        <v>1.7817000000000001</v>
      </c>
    </row>
    <row r="13" spans="1:17" ht="15" x14ac:dyDescent="0.25">
      <c r="A13" s="7" t="s">
        <v>68</v>
      </c>
      <c r="B13" s="7"/>
      <c r="C13" s="15">
        <v>1.2142999999999999</v>
      </c>
      <c r="D13" s="15">
        <v>0.39430000000000009</v>
      </c>
      <c r="E13" s="15">
        <v>1.6399999999999998E-2</v>
      </c>
      <c r="F13" s="15">
        <v>1.625</v>
      </c>
      <c r="G13" s="7"/>
      <c r="H13" s="15">
        <v>3.43</v>
      </c>
      <c r="I13" s="15">
        <v>4.7492000000000001</v>
      </c>
      <c r="J13" s="15">
        <v>3.99</v>
      </c>
      <c r="K13" s="18">
        <v>97.27</v>
      </c>
      <c r="L13" s="15">
        <v>5.5119999999999996</v>
      </c>
      <c r="M13" s="19">
        <v>0.17940221063714459</v>
      </c>
      <c r="N13" s="7">
        <v>2090</v>
      </c>
      <c r="P13" s="5">
        <v>4</v>
      </c>
      <c r="Q13" s="3">
        <f t="shared" si="0"/>
        <v>1.7817000000000001</v>
      </c>
    </row>
    <row r="14" spans="1:17" ht="15" x14ac:dyDescent="0.25">
      <c r="A14" s="7" t="s">
        <v>69</v>
      </c>
      <c r="B14" s="7"/>
      <c r="C14" s="15">
        <v>1.1077999999999999</v>
      </c>
      <c r="D14" s="15">
        <v>0.59920000000000007</v>
      </c>
      <c r="E14" s="15">
        <v>3.5000000000000003E-2</v>
      </c>
      <c r="F14" s="15">
        <v>1.742</v>
      </c>
      <c r="G14" s="7"/>
      <c r="H14" s="15">
        <v>4.41</v>
      </c>
      <c r="I14" s="15">
        <v>4.2319000000000004</v>
      </c>
      <c r="J14" s="15">
        <v>5.51</v>
      </c>
      <c r="K14" s="18">
        <v>93.99</v>
      </c>
      <c r="L14" s="15">
        <v>5.5693000000000001</v>
      </c>
      <c r="M14" s="19">
        <v>0.1314274044526611</v>
      </c>
      <c r="N14" s="7">
        <v>1954</v>
      </c>
      <c r="P14" s="5">
        <v>5</v>
      </c>
      <c r="Q14" s="3">
        <f t="shared" si="0"/>
        <v>1.7817000000000001</v>
      </c>
    </row>
    <row r="15" spans="1:17" ht="15" x14ac:dyDescent="0.25">
      <c r="A15" s="7" t="s">
        <v>70</v>
      </c>
      <c r="B15" s="7"/>
      <c r="C15" s="15">
        <v>1.1328</v>
      </c>
      <c r="D15" s="15">
        <v>0.7407999999999999</v>
      </c>
      <c r="E15" s="15">
        <v>2.8000000000000001E-2</v>
      </c>
      <c r="F15" s="15">
        <v>1.9016</v>
      </c>
      <c r="G15" s="7"/>
      <c r="H15" s="15">
        <v>5.44</v>
      </c>
      <c r="I15" s="15">
        <v>4.2051999999999996</v>
      </c>
      <c r="J15" s="15">
        <v>7.05</v>
      </c>
      <c r="K15" s="18">
        <v>91.6</v>
      </c>
      <c r="L15" s="15">
        <v>5.7451999999999996</v>
      </c>
      <c r="M15" s="19">
        <v>0.14903570292310406</v>
      </c>
      <c r="N15" s="7">
        <v>1881</v>
      </c>
      <c r="P15" s="5">
        <v>6</v>
      </c>
      <c r="Q15" s="3">
        <f t="shared" si="0"/>
        <v>1.7817000000000001</v>
      </c>
    </row>
    <row r="16" spans="1:17" ht="15" x14ac:dyDescent="0.25">
      <c r="A16" s="7" t="s">
        <v>71</v>
      </c>
      <c r="B16" s="7"/>
      <c r="C16" s="15">
        <v>1.2714000000000001</v>
      </c>
      <c r="D16" s="15">
        <v>0.79189999999999983</v>
      </c>
      <c r="E16" s="15">
        <v>5.2400000000000002E-2</v>
      </c>
      <c r="F16" s="15">
        <v>2.1156999999999999</v>
      </c>
      <c r="G16" s="7"/>
      <c r="H16" s="15">
        <v>6.46</v>
      </c>
      <c r="I16" s="15">
        <v>4.7427000000000001</v>
      </c>
      <c r="J16" s="15">
        <v>9.69</v>
      </c>
      <c r="K16" s="18">
        <v>92.52</v>
      </c>
      <c r="L16" s="15">
        <v>5.8354999999999997</v>
      </c>
      <c r="M16" s="19">
        <v>8.5185600677454759E-2</v>
      </c>
      <c r="N16" s="7">
        <v>1231</v>
      </c>
      <c r="P16" s="5">
        <v>7</v>
      </c>
      <c r="Q16" s="3">
        <f t="shared" si="0"/>
        <v>1.7817000000000001</v>
      </c>
    </row>
    <row r="17" spans="1:17" ht="15" x14ac:dyDescent="0.25">
      <c r="A17" s="7" t="s">
        <v>72</v>
      </c>
      <c r="B17" s="7"/>
      <c r="C17" s="15">
        <v>1.2468999999999999</v>
      </c>
      <c r="D17" s="15">
        <v>1.0095000000000003</v>
      </c>
      <c r="E17" s="15">
        <v>6.4399999999999999E-2</v>
      </c>
      <c r="F17" s="15">
        <v>2.3208000000000002</v>
      </c>
      <c r="G17" s="7"/>
      <c r="H17" s="15">
        <v>7.4</v>
      </c>
      <c r="I17" s="15">
        <v>4.4878</v>
      </c>
      <c r="J17" s="15">
        <v>12</v>
      </c>
      <c r="K17" s="18">
        <v>89.21</v>
      </c>
      <c r="L17" s="15">
        <v>5.9188999999999998</v>
      </c>
      <c r="M17" s="19">
        <v>5.0603790063062981E-2</v>
      </c>
      <c r="N17" s="7">
        <v>758</v>
      </c>
      <c r="P17" s="5">
        <v>8</v>
      </c>
      <c r="Q17" s="3">
        <f t="shared" si="0"/>
        <v>1.7817000000000001</v>
      </c>
    </row>
    <row r="18" spans="1:17" ht="15" x14ac:dyDescent="0.25">
      <c r="A18" s="7" t="s">
        <v>73</v>
      </c>
      <c r="B18" s="7"/>
      <c r="C18" s="15">
        <v>1.2391000000000001</v>
      </c>
      <c r="D18" s="15">
        <v>1.2332999999999998</v>
      </c>
      <c r="E18" s="15">
        <v>7.2999999999999995E-2</v>
      </c>
      <c r="F18" s="15">
        <v>2.5453999999999999</v>
      </c>
      <c r="G18" s="7"/>
      <c r="H18" s="15">
        <v>8.5</v>
      </c>
      <c r="I18" s="15">
        <v>4.2117000000000004</v>
      </c>
      <c r="J18" s="15">
        <v>16.18</v>
      </c>
      <c r="K18" s="18">
        <v>84.56</v>
      </c>
      <c r="L18" s="15">
        <v>6.0537999999999998</v>
      </c>
      <c r="M18" s="19">
        <v>2.4760026512271254E-2</v>
      </c>
      <c r="N18" s="7">
        <v>415</v>
      </c>
      <c r="P18" s="5">
        <v>9</v>
      </c>
      <c r="Q18" s="3">
        <f t="shared" si="0"/>
        <v>1.7817000000000001</v>
      </c>
    </row>
    <row r="19" spans="1:17" ht="15" x14ac:dyDescent="0.25">
      <c r="A19" s="7" t="s">
        <v>74</v>
      </c>
      <c r="B19" s="7"/>
      <c r="C19" s="15">
        <v>1.2230000000000001</v>
      </c>
      <c r="D19" s="15">
        <v>1.2207000000000001</v>
      </c>
      <c r="E19" s="15">
        <v>6.8600000000000008E-2</v>
      </c>
      <c r="F19" s="15">
        <v>2.5123000000000002</v>
      </c>
      <c r="G19" s="7"/>
      <c r="H19" s="15">
        <v>9.42</v>
      </c>
      <c r="I19" s="15">
        <v>4.0918000000000001</v>
      </c>
      <c r="J19" s="15">
        <v>18.88</v>
      </c>
      <c r="K19" s="18">
        <v>82.09</v>
      </c>
      <c r="L19" s="15">
        <v>6.0170000000000003</v>
      </c>
      <c r="M19" s="19">
        <v>8.0295705883448691E-3</v>
      </c>
      <c r="N19" s="7">
        <v>133</v>
      </c>
      <c r="P19" s="5">
        <v>10</v>
      </c>
      <c r="Q19" s="3">
        <f t="shared" si="0"/>
        <v>1.7817000000000001</v>
      </c>
    </row>
    <row r="20" spans="1:17" ht="15" x14ac:dyDescent="0.25">
      <c r="A20" s="7" t="s">
        <v>75</v>
      </c>
      <c r="B20" s="7"/>
      <c r="C20" s="15">
        <v>1.3778999999999999</v>
      </c>
      <c r="D20" s="15">
        <v>1.3827000000000003</v>
      </c>
      <c r="E20" s="15">
        <v>2.29E-2</v>
      </c>
      <c r="F20" s="15">
        <v>2.7835000000000001</v>
      </c>
      <c r="G20" s="7"/>
      <c r="H20" s="15">
        <v>11.97</v>
      </c>
      <c r="I20" s="15">
        <v>4.1243999999999996</v>
      </c>
      <c r="J20" s="15">
        <v>24.83</v>
      </c>
      <c r="K20" s="18">
        <v>74.569999999999993</v>
      </c>
      <c r="L20" s="15">
        <v>6.2507000000000001</v>
      </c>
      <c r="M20" s="19">
        <v>6.7224607805147869E-3</v>
      </c>
      <c r="N20" s="7">
        <v>73</v>
      </c>
      <c r="P20" s="5" t="str">
        <f>"&gt;10"</f>
        <v>&gt;10</v>
      </c>
      <c r="Q20" s="3">
        <f t="shared" si="0"/>
        <v>1.7817000000000001</v>
      </c>
    </row>
    <row r="21" spans="1:17" ht="15" x14ac:dyDescent="0.25">
      <c r="A21" s="13" t="s">
        <v>8</v>
      </c>
      <c r="B21" s="7"/>
      <c r="C21" s="15">
        <v>1.1526000000000001</v>
      </c>
      <c r="D21" s="15">
        <v>0.59940000000000004</v>
      </c>
      <c r="E21" s="15">
        <v>2.9700000000000001E-2</v>
      </c>
      <c r="F21" s="15">
        <v>1.7817000000000001</v>
      </c>
      <c r="G21" s="7"/>
      <c r="H21" s="15">
        <v>3.9</v>
      </c>
      <c r="I21" s="15">
        <v>4.4088000000000003</v>
      </c>
      <c r="J21" s="15">
        <v>5.32</v>
      </c>
      <c r="K21" s="18">
        <v>94.77</v>
      </c>
      <c r="L21" s="15">
        <v>5.6277999999999997</v>
      </c>
      <c r="M21" s="19">
        <v>1</v>
      </c>
      <c r="N21" s="7">
        <v>14166</v>
      </c>
    </row>
    <row r="25" spans="1:17" x14ac:dyDescent="0.2">
      <c r="I25"/>
      <c r="J25"/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copies="0" r:id="rId1"/>
  <headerFooter alignWithMargins="0">
    <oddFooter>&amp;L&amp;"Times New Roman,Regular"&amp;8Generated: 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7"/>
  <sheetViews>
    <sheetView zoomScale="85" workbookViewId="0">
      <selection activeCell="A4" sqref="A4:N27"/>
    </sheetView>
  </sheetViews>
  <sheetFormatPr defaultColWidth="8.85546875" defaultRowHeight="12.75" x14ac:dyDescent="0.2"/>
  <cols>
    <col min="1" max="1" width="17.7109375" style="1" customWidth="1"/>
    <col min="2" max="2" width="4.140625" style="1" customWidth="1"/>
    <col min="3" max="6" width="8.85546875" style="1"/>
    <col min="7" max="7" width="4.140625" style="1" customWidth="1"/>
    <col min="8" max="16384" width="8.85546875" style="1"/>
  </cols>
  <sheetData>
    <row r="1" spans="1:17" ht="21" x14ac:dyDescent="0.35">
      <c r="A1" s="31" t="s">
        <v>87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7" ht="21" x14ac:dyDescent="0.35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7" ht="15.75" x14ac:dyDescent="0.25">
      <c r="A3" s="2"/>
    </row>
    <row r="4" spans="1:17" ht="15" x14ac:dyDescent="0.25">
      <c r="A4" s="6" t="s">
        <v>94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7" ht="1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ht="15" x14ac:dyDescent="0.25">
      <c r="A6" s="7"/>
      <c r="B6" s="7"/>
      <c r="C6" s="8" t="s">
        <v>12</v>
      </c>
      <c r="D6" s="9"/>
      <c r="E6" s="9"/>
      <c r="F6" s="9"/>
      <c r="G6" s="7"/>
      <c r="H6" s="8" t="s">
        <v>9</v>
      </c>
      <c r="I6" s="9"/>
      <c r="J6" s="9" t="s">
        <v>13</v>
      </c>
      <c r="K6" s="9"/>
      <c r="L6" s="9"/>
      <c r="M6" s="7"/>
      <c r="N6" s="7"/>
    </row>
    <row r="7" spans="1:17" ht="15" x14ac:dyDescent="0.25">
      <c r="A7" s="7"/>
      <c r="B7" s="7"/>
      <c r="C7" s="7"/>
      <c r="D7" s="7"/>
      <c r="E7" s="7"/>
      <c r="F7" s="7"/>
      <c r="G7" s="7"/>
      <c r="H7" s="12" t="s">
        <v>80</v>
      </c>
      <c r="I7" s="12"/>
      <c r="J7" s="12"/>
      <c r="K7" s="12"/>
      <c r="L7" s="12"/>
      <c r="M7" s="12" t="s">
        <v>1</v>
      </c>
      <c r="N7" s="12" t="s">
        <v>2</v>
      </c>
    </row>
    <row r="8" spans="1:17" ht="15.75" thickBot="1" x14ac:dyDescent="0.3">
      <c r="A8" s="13" t="s">
        <v>78</v>
      </c>
      <c r="B8" s="7"/>
      <c r="C8" s="14" t="s">
        <v>5</v>
      </c>
      <c r="D8" s="14" t="s">
        <v>6</v>
      </c>
      <c r="E8" s="14" t="s">
        <v>7</v>
      </c>
      <c r="F8" s="14" t="s">
        <v>8</v>
      </c>
      <c r="G8" s="7"/>
      <c r="H8" s="14" t="s">
        <v>3</v>
      </c>
      <c r="I8" s="14" t="s">
        <v>10</v>
      </c>
      <c r="J8" s="14" t="s">
        <v>11</v>
      </c>
      <c r="K8" s="14" t="s">
        <v>6</v>
      </c>
      <c r="L8" s="14" t="s">
        <v>4</v>
      </c>
      <c r="M8" s="14" t="s">
        <v>0</v>
      </c>
      <c r="N8" s="14" t="s">
        <v>47</v>
      </c>
    </row>
    <row r="9" spans="1:17" ht="1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7" ht="15" x14ac:dyDescent="0.25">
      <c r="A10" s="12" t="s">
        <v>91</v>
      </c>
      <c r="B10" s="7"/>
      <c r="C10" s="15">
        <v>1.5295000000000001</v>
      </c>
      <c r="D10" s="15">
        <v>9.6599999999999991E-2</v>
      </c>
      <c r="E10" s="15">
        <v>-6.8399999999999989E-2</v>
      </c>
      <c r="F10" s="15">
        <v>1.5577000000000001</v>
      </c>
      <c r="G10" s="7"/>
      <c r="H10" s="15">
        <v>2.16</v>
      </c>
      <c r="I10" s="15">
        <v>6.3087</v>
      </c>
      <c r="J10" s="15">
        <v>4.18</v>
      </c>
      <c r="K10" s="18">
        <v>102.36</v>
      </c>
      <c r="L10" s="15">
        <v>5.3605999999999998</v>
      </c>
      <c r="M10" s="19">
        <v>6.0468558784580809E-3</v>
      </c>
      <c r="N10" s="7">
        <v>1222</v>
      </c>
      <c r="P10" s="5">
        <v>2</v>
      </c>
      <c r="Q10" s="3">
        <f>$F$27</f>
        <v>1.7817000000000001</v>
      </c>
    </row>
    <row r="11" spans="1:17" ht="15" x14ac:dyDescent="0.25">
      <c r="A11" s="12" t="s">
        <v>92</v>
      </c>
      <c r="B11" s="7"/>
      <c r="C11" s="15">
        <v>1.5213000000000001</v>
      </c>
      <c r="D11" s="15">
        <v>0.21839999999999998</v>
      </c>
      <c r="E11" s="15">
        <v>-3.8899999999999997E-2</v>
      </c>
      <c r="F11" s="15">
        <v>1.7008000000000001</v>
      </c>
      <c r="G11" s="7"/>
      <c r="H11" s="15">
        <v>3.09</v>
      </c>
      <c r="I11" s="15">
        <v>6.2472000000000003</v>
      </c>
      <c r="J11" s="15">
        <v>6.06</v>
      </c>
      <c r="K11" s="18">
        <v>101.94</v>
      </c>
      <c r="L11" s="15">
        <v>5.5185000000000004</v>
      </c>
      <c r="M11" s="19">
        <v>2.9407741312931731E-3</v>
      </c>
      <c r="N11" s="7">
        <v>224</v>
      </c>
      <c r="P11" s="5">
        <v>4</v>
      </c>
      <c r="Q11" s="3">
        <f t="shared" ref="Q11:Q26" si="0">$F$27</f>
        <v>1.7817000000000001</v>
      </c>
    </row>
    <row r="12" spans="1:17" ht="15" x14ac:dyDescent="0.25">
      <c r="A12" s="12">
        <v>2011</v>
      </c>
      <c r="B12" s="7"/>
      <c r="C12" s="15">
        <v>1.33</v>
      </c>
      <c r="D12" s="15">
        <v>0.30980000000000002</v>
      </c>
      <c r="E12" s="15">
        <v>1.2499999999999999E-2</v>
      </c>
      <c r="F12" s="15">
        <v>1.6523000000000001</v>
      </c>
      <c r="G12" s="7"/>
      <c r="H12" s="15">
        <v>2.11</v>
      </c>
      <c r="I12" s="15">
        <v>5.3127000000000004</v>
      </c>
      <c r="J12" s="15">
        <v>3.62</v>
      </c>
      <c r="K12" s="18">
        <v>99.57</v>
      </c>
      <c r="L12" s="15">
        <v>5.4649999999999999</v>
      </c>
      <c r="M12" s="19">
        <v>5.5855098039690777E-3</v>
      </c>
      <c r="N12" s="7">
        <v>230</v>
      </c>
      <c r="P12" s="5">
        <v>6</v>
      </c>
      <c r="Q12" s="3">
        <f t="shared" si="0"/>
        <v>1.7817000000000001</v>
      </c>
    </row>
    <row r="13" spans="1:17" ht="15" x14ac:dyDescent="0.25">
      <c r="A13" s="12">
        <v>2012</v>
      </c>
      <c r="B13" s="7"/>
      <c r="C13" s="15">
        <v>1.1473</v>
      </c>
      <c r="D13" s="15">
        <v>0.45770000000000005</v>
      </c>
      <c r="E13" s="15">
        <v>5.8199999999999995E-2</v>
      </c>
      <c r="F13" s="15">
        <v>1.6632</v>
      </c>
      <c r="G13" s="7"/>
      <c r="H13" s="15">
        <v>3.13</v>
      </c>
      <c r="I13" s="15">
        <v>4.4688999999999997</v>
      </c>
      <c r="J13" s="15">
        <v>5.29</v>
      </c>
      <c r="K13" s="18">
        <v>97.26</v>
      </c>
      <c r="L13" s="15">
        <v>5.3891999999999998</v>
      </c>
      <c r="M13" s="19">
        <v>6.4193510859291876E-3</v>
      </c>
      <c r="N13" s="7">
        <v>278</v>
      </c>
      <c r="P13" s="5">
        <v>8</v>
      </c>
      <c r="Q13" s="3">
        <f t="shared" si="0"/>
        <v>1.7817000000000001</v>
      </c>
    </row>
    <row r="14" spans="1:17" ht="15" x14ac:dyDescent="0.25">
      <c r="A14" s="12">
        <v>2013</v>
      </c>
      <c r="B14" s="7"/>
      <c r="C14" s="15">
        <v>1.1816</v>
      </c>
      <c r="D14" s="15">
        <v>0.51710000000000012</v>
      </c>
      <c r="E14" s="15">
        <v>5.4699999999999999E-2</v>
      </c>
      <c r="F14" s="15">
        <v>1.7534000000000001</v>
      </c>
      <c r="G14" s="7"/>
      <c r="H14" s="15">
        <v>3.5</v>
      </c>
      <c r="I14" s="15">
        <v>4.5754999999999999</v>
      </c>
      <c r="J14" s="15">
        <v>5.62</v>
      </c>
      <c r="K14" s="18">
        <v>96.73</v>
      </c>
      <c r="L14" s="15">
        <v>5.4531000000000001</v>
      </c>
      <c r="M14" s="19">
        <v>1.9151394844155963E-2</v>
      </c>
      <c r="N14" s="7">
        <v>481</v>
      </c>
      <c r="P14" s="5">
        <v>10</v>
      </c>
      <c r="Q14" s="3">
        <f t="shared" si="0"/>
        <v>1.7817000000000001</v>
      </c>
    </row>
    <row r="15" spans="1:17" ht="15" x14ac:dyDescent="0.25">
      <c r="A15" s="12">
        <v>2014</v>
      </c>
      <c r="B15" s="7"/>
      <c r="C15" s="15">
        <v>1.135</v>
      </c>
      <c r="D15" s="15">
        <v>0.58279999999999998</v>
      </c>
      <c r="E15" s="15">
        <v>0.05</v>
      </c>
      <c r="F15" s="15">
        <v>1.7678</v>
      </c>
      <c r="G15" s="7"/>
      <c r="H15" s="15">
        <v>3.36</v>
      </c>
      <c r="I15" s="15">
        <v>4.3499999999999996</v>
      </c>
      <c r="J15" s="15">
        <v>5.51</v>
      </c>
      <c r="K15" s="18">
        <v>95.87</v>
      </c>
      <c r="L15" s="15">
        <v>5.5662000000000003</v>
      </c>
      <c r="M15" s="19">
        <v>2.3083528173502454E-2</v>
      </c>
      <c r="N15" s="7">
        <v>399</v>
      </c>
      <c r="P15" s="5">
        <v>12</v>
      </c>
      <c r="Q15" s="3">
        <f t="shared" si="0"/>
        <v>1.7817000000000001</v>
      </c>
    </row>
    <row r="16" spans="1:17" ht="15" x14ac:dyDescent="0.25">
      <c r="A16" s="12">
        <v>2015</v>
      </c>
      <c r="B16" s="7"/>
      <c r="C16" s="15">
        <v>1.0591999999999999</v>
      </c>
      <c r="D16" s="15">
        <v>0.62670000000000015</v>
      </c>
      <c r="E16" s="15">
        <v>0.1021</v>
      </c>
      <c r="F16" s="15">
        <v>1.788</v>
      </c>
      <c r="G16" s="7"/>
      <c r="H16" s="15">
        <v>3.13</v>
      </c>
      <c r="I16" s="15">
        <v>4.0671999999999997</v>
      </c>
      <c r="J16" s="15">
        <v>5.08</v>
      </c>
      <c r="K16" s="18">
        <v>94.99</v>
      </c>
      <c r="L16" s="15">
        <v>5.6711999999999998</v>
      </c>
      <c r="M16" s="19">
        <v>3.5246855903556341E-2</v>
      </c>
      <c r="N16" s="7">
        <v>728</v>
      </c>
      <c r="P16" s="5">
        <v>14</v>
      </c>
      <c r="Q16" s="3">
        <f t="shared" si="0"/>
        <v>1.7817000000000001</v>
      </c>
    </row>
    <row r="17" spans="1:17" ht="15" x14ac:dyDescent="0.25">
      <c r="A17" s="12">
        <v>2016</v>
      </c>
      <c r="B17" s="7"/>
      <c r="C17" s="15">
        <v>0.99519999999999997</v>
      </c>
      <c r="D17" s="15">
        <v>0.67510000000000003</v>
      </c>
      <c r="E17" s="15">
        <v>4.1600000000000005E-2</v>
      </c>
      <c r="F17" s="15">
        <v>1.7119</v>
      </c>
      <c r="G17" s="7"/>
      <c r="H17" s="15">
        <v>2.1800000000000002</v>
      </c>
      <c r="I17" s="15">
        <v>3.8163999999999998</v>
      </c>
      <c r="J17" s="15">
        <v>3.32</v>
      </c>
      <c r="K17" s="18">
        <v>95.82</v>
      </c>
      <c r="L17" s="15">
        <v>5.6936999999999998</v>
      </c>
      <c r="M17" s="19">
        <v>7.5197851162820809E-2</v>
      </c>
      <c r="N17" s="7">
        <v>1176</v>
      </c>
      <c r="P17" s="5">
        <v>16</v>
      </c>
      <c r="Q17" s="3">
        <f t="shared" si="0"/>
        <v>1.7817000000000001</v>
      </c>
    </row>
    <row r="18" spans="1:17" ht="15" x14ac:dyDescent="0.25">
      <c r="A18" s="12">
        <v>2017</v>
      </c>
      <c r="B18" s="7"/>
      <c r="C18" s="15">
        <v>1.0468999999999999</v>
      </c>
      <c r="D18" s="15">
        <v>0.60640000000000016</v>
      </c>
      <c r="E18" s="15">
        <v>3.3699999999999994E-2</v>
      </c>
      <c r="F18" s="15">
        <v>1.6870000000000001</v>
      </c>
      <c r="G18" s="7"/>
      <c r="H18" s="15">
        <v>2.74</v>
      </c>
      <c r="I18" s="15">
        <v>3.9977</v>
      </c>
      <c r="J18" s="15">
        <v>3.79</v>
      </c>
      <c r="K18" s="18">
        <v>95.67</v>
      </c>
      <c r="L18" s="15">
        <v>5.5305999999999997</v>
      </c>
      <c r="M18" s="19">
        <v>7.0981100531758129E-2</v>
      </c>
      <c r="N18" s="7">
        <v>1135</v>
      </c>
      <c r="P18" s="5">
        <v>18</v>
      </c>
      <c r="Q18" s="3">
        <f t="shared" si="0"/>
        <v>1.7817000000000001</v>
      </c>
    </row>
    <row r="19" spans="1:17" ht="15" x14ac:dyDescent="0.25">
      <c r="A19" s="12">
        <v>2018</v>
      </c>
      <c r="B19" s="7"/>
      <c r="C19" s="15">
        <v>1.1509</v>
      </c>
      <c r="D19" s="15">
        <v>0.58229999999999982</v>
      </c>
      <c r="E19" s="15">
        <v>3.7900000000000003E-2</v>
      </c>
      <c r="F19" s="15">
        <v>1.7710999999999999</v>
      </c>
      <c r="G19" s="7"/>
      <c r="H19" s="15">
        <v>3.64</v>
      </c>
      <c r="I19" s="15">
        <v>4.3822999999999999</v>
      </c>
      <c r="J19" s="15">
        <v>5.17</v>
      </c>
      <c r="K19" s="18">
        <v>95.21</v>
      </c>
      <c r="L19" s="15">
        <v>5.5980999999999996</v>
      </c>
      <c r="M19" s="19">
        <v>9.7731715729550223E-2</v>
      </c>
      <c r="N19" s="7">
        <v>1250</v>
      </c>
      <c r="P19" s="5">
        <v>20</v>
      </c>
      <c r="Q19" s="3">
        <f t="shared" si="0"/>
        <v>1.7817000000000001</v>
      </c>
    </row>
    <row r="20" spans="1:17" ht="15" x14ac:dyDescent="0.25">
      <c r="A20" s="12">
        <v>2019</v>
      </c>
      <c r="B20" s="7"/>
      <c r="C20" s="15">
        <v>1.0276000000000001</v>
      </c>
      <c r="D20" s="15">
        <v>0.70519999999999983</v>
      </c>
      <c r="E20" s="15">
        <v>3.6000000000000004E-2</v>
      </c>
      <c r="F20" s="15">
        <v>1.7687999999999999</v>
      </c>
      <c r="G20" s="7"/>
      <c r="H20" s="15">
        <v>3.93</v>
      </c>
      <c r="I20" s="15">
        <v>3.7704</v>
      </c>
      <c r="J20" s="15">
        <v>5.46</v>
      </c>
      <c r="K20" s="18">
        <v>92.2</v>
      </c>
      <c r="L20" s="15">
        <v>5.6144999999999996</v>
      </c>
      <c r="M20" s="19">
        <v>9.9402492722986208E-2</v>
      </c>
      <c r="N20" s="7">
        <v>1305</v>
      </c>
      <c r="P20" s="5" t="str">
        <f>"&gt;20"</f>
        <v>&gt;20</v>
      </c>
      <c r="Q20" s="3">
        <f t="shared" si="0"/>
        <v>1.7817000000000001</v>
      </c>
    </row>
    <row r="21" spans="1:17" ht="15" x14ac:dyDescent="0.25">
      <c r="A21" s="12">
        <v>2020</v>
      </c>
      <c r="B21" s="7"/>
      <c r="C21" s="15">
        <v>0.87239999999999995</v>
      </c>
      <c r="D21" s="15">
        <v>0.82190000000000007</v>
      </c>
      <c r="E21" s="15">
        <v>5.74E-2</v>
      </c>
      <c r="F21" s="15">
        <v>1.7517</v>
      </c>
      <c r="G21" s="7"/>
      <c r="H21" s="15">
        <v>4.24</v>
      </c>
      <c r="I21" s="15">
        <v>3.0935000000000001</v>
      </c>
      <c r="J21" s="15">
        <v>5.75</v>
      </c>
      <c r="K21" s="18">
        <v>88.84</v>
      </c>
      <c r="L21" s="15">
        <v>5.6131000000000002</v>
      </c>
      <c r="M21" s="19">
        <v>7.282564893287953E-2</v>
      </c>
      <c r="N21" s="7">
        <v>1049</v>
      </c>
      <c r="P21" s="5"/>
      <c r="Q21" s="3">
        <f t="shared" si="0"/>
        <v>1.7817000000000001</v>
      </c>
    </row>
    <row r="22" spans="1:17" ht="15" x14ac:dyDescent="0.25">
      <c r="A22" s="12">
        <v>2021</v>
      </c>
      <c r="B22" s="7"/>
      <c r="C22" s="15">
        <v>0.86329999999999996</v>
      </c>
      <c r="D22" s="15">
        <v>0.90679999999999994</v>
      </c>
      <c r="E22" s="15">
        <v>3.5000000000000003E-2</v>
      </c>
      <c r="F22" s="15">
        <v>1.8050999999999999</v>
      </c>
      <c r="G22" s="7"/>
      <c r="H22" s="15">
        <v>4.55</v>
      </c>
      <c r="I22" s="15">
        <v>3.0156999999999998</v>
      </c>
      <c r="J22" s="15">
        <v>5.84</v>
      </c>
      <c r="K22" s="18">
        <v>88.29</v>
      </c>
      <c r="L22" s="15">
        <v>5.6375000000000002</v>
      </c>
      <c r="M22" s="19">
        <v>0.1262679557946397</v>
      </c>
      <c r="N22" s="7">
        <v>1483</v>
      </c>
      <c r="P22" s="5"/>
      <c r="Q22" s="3">
        <f t="shared" si="0"/>
        <v>1.7817000000000001</v>
      </c>
    </row>
    <row r="23" spans="1:17" ht="15" x14ac:dyDescent="0.25">
      <c r="A23" s="12">
        <v>2022</v>
      </c>
      <c r="B23" s="7"/>
      <c r="C23" s="15">
        <v>1.2048000000000001</v>
      </c>
      <c r="D23" s="15">
        <v>0.6640999999999998</v>
      </c>
      <c r="E23" s="15">
        <v>1.9E-2</v>
      </c>
      <c r="F23" s="15">
        <v>1.8878999999999999</v>
      </c>
      <c r="G23" s="7"/>
      <c r="H23" s="15">
        <v>4.82</v>
      </c>
      <c r="I23" s="15">
        <v>4.4436999999999998</v>
      </c>
      <c r="J23" s="15">
        <v>6.34</v>
      </c>
      <c r="K23" s="18">
        <v>92.26</v>
      </c>
      <c r="L23" s="15">
        <v>5.8558000000000003</v>
      </c>
      <c r="M23" s="19">
        <v>0.10249100121014197</v>
      </c>
      <c r="N23" s="7">
        <v>962</v>
      </c>
      <c r="P23" s="5"/>
      <c r="Q23" s="3">
        <f t="shared" si="0"/>
        <v>1.7817000000000001</v>
      </c>
    </row>
    <row r="24" spans="1:17" ht="15" x14ac:dyDescent="0.25">
      <c r="A24" s="12">
        <v>2023</v>
      </c>
      <c r="B24" s="7"/>
      <c r="C24" s="15">
        <v>1.4997</v>
      </c>
      <c r="D24" s="15">
        <v>0.25159999999999988</v>
      </c>
      <c r="E24" s="15">
        <v>-6.9999999999999999E-4</v>
      </c>
      <c r="F24" s="15">
        <v>1.7505999999999999</v>
      </c>
      <c r="G24" s="7"/>
      <c r="H24" s="15">
        <v>3.81</v>
      </c>
      <c r="I24" s="15">
        <v>6.0395000000000003</v>
      </c>
      <c r="J24" s="15">
        <v>4.75</v>
      </c>
      <c r="K24" s="18">
        <v>101.23</v>
      </c>
      <c r="L24" s="15">
        <v>5.5754999999999999</v>
      </c>
      <c r="M24" s="19">
        <v>9.5809140791640657E-2</v>
      </c>
      <c r="N24" s="7">
        <v>826</v>
      </c>
      <c r="Q24" s="3">
        <f t="shared" si="0"/>
        <v>1.7817000000000001</v>
      </c>
    </row>
    <row r="25" spans="1:17" ht="15" x14ac:dyDescent="0.25">
      <c r="A25" s="12">
        <v>2024</v>
      </c>
      <c r="B25" s="7"/>
      <c r="C25" s="15">
        <v>1.4742999999999999</v>
      </c>
      <c r="D25" s="15">
        <v>0.33410000000000001</v>
      </c>
      <c r="E25" s="15">
        <v>6.0000000000000006E-4</v>
      </c>
      <c r="F25" s="15">
        <v>1.8089999999999999</v>
      </c>
      <c r="G25" s="7"/>
      <c r="H25" s="15">
        <v>4.49</v>
      </c>
      <c r="I25" s="15">
        <v>5.9194000000000004</v>
      </c>
      <c r="J25" s="15">
        <v>5.79</v>
      </c>
      <c r="K25" s="18">
        <v>101.06</v>
      </c>
      <c r="L25" s="15">
        <v>5.5777000000000001</v>
      </c>
      <c r="M25" s="19">
        <v>0.11497487851605957</v>
      </c>
      <c r="N25" s="7">
        <v>925</v>
      </c>
      <c r="Q25" s="3">
        <f t="shared" si="0"/>
        <v>1.7817000000000001</v>
      </c>
    </row>
    <row r="26" spans="1:17" ht="15" x14ac:dyDescent="0.25">
      <c r="A26" s="12">
        <v>2025</v>
      </c>
      <c r="B26" s="7"/>
      <c r="C26" s="15">
        <v>1.4657</v>
      </c>
      <c r="D26" s="15">
        <v>0.38789999999999991</v>
      </c>
      <c r="E26" s="15">
        <v>0</v>
      </c>
      <c r="F26" s="15">
        <v>1.8535999999999999</v>
      </c>
      <c r="G26" s="7"/>
      <c r="H26" s="15">
        <v>5.09</v>
      </c>
      <c r="I26" s="15">
        <v>5.8449</v>
      </c>
      <c r="J26" s="15">
        <v>6.82</v>
      </c>
      <c r="K26" s="18">
        <v>100.69</v>
      </c>
      <c r="L26" s="15">
        <v>5.65</v>
      </c>
      <c r="M26" s="19">
        <v>4.5843944786658958E-2</v>
      </c>
      <c r="N26" s="7">
        <v>493</v>
      </c>
      <c r="Q26" s="3">
        <f t="shared" si="0"/>
        <v>1.7817000000000001</v>
      </c>
    </row>
    <row r="27" spans="1:17" ht="15" x14ac:dyDescent="0.25">
      <c r="A27" s="13" t="s">
        <v>8</v>
      </c>
      <c r="B27" s="7"/>
      <c r="C27" s="15">
        <v>1.1526000000000001</v>
      </c>
      <c r="D27" s="15">
        <v>0.59940000000000004</v>
      </c>
      <c r="E27" s="15">
        <v>2.9700000000000001E-2</v>
      </c>
      <c r="F27" s="15">
        <v>1.7817000000000001</v>
      </c>
      <c r="G27" s="7"/>
      <c r="H27" s="15">
        <v>3.9</v>
      </c>
      <c r="I27" s="15">
        <v>4.4088000000000003</v>
      </c>
      <c r="J27" s="15">
        <v>5.32</v>
      </c>
      <c r="K27" s="18">
        <v>94.77</v>
      </c>
      <c r="L27" s="15">
        <v>5.6277999999999997</v>
      </c>
      <c r="M27" s="19">
        <v>1</v>
      </c>
      <c r="N27" s="7">
        <v>14166</v>
      </c>
    </row>
    <row r="37" spans="1:1" x14ac:dyDescent="0.2">
      <c r="A37" s="1" t="s">
        <v>25</v>
      </c>
    </row>
  </sheetData>
  <mergeCells count="2">
    <mergeCell ref="A1:N1"/>
    <mergeCell ref="A2:N2"/>
  </mergeCells>
  <pageMargins left="0.75" right="0.75" top="1" bottom="1" header="0.5" footer="0.5"/>
  <pageSetup orientation="landscape" horizontalDpi="300" verticalDpi="300" r:id="rId1"/>
  <headerFooter alignWithMargins="0">
    <oddFooter>&amp;L&amp;"Times New Roman,Regular"&amp;8Generated: 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95580B468F346A4C463B2EA7BEAA1" ma:contentTypeVersion="19" ma:contentTypeDescription="Create a new document." ma:contentTypeScope="" ma:versionID="f927fff265c5f172172d2ffc1790e436">
  <xsd:schema xmlns:xsd="http://www.w3.org/2001/XMLSchema" xmlns:xs="http://www.w3.org/2001/XMLSchema" xmlns:p="http://schemas.microsoft.com/office/2006/metadata/properties" xmlns:ns2="38d1cc01-ac6f-41c2-9aa5-887b22cd2b02" xmlns:ns3="260f0ded-529c-47ef-9161-d699068475d3" targetNamespace="http://schemas.microsoft.com/office/2006/metadata/properties" ma:root="true" ma:fieldsID="ca8dd1ffeb7fd64ee392599b7380c686" ns2:_="" ns3:_="">
    <xsd:import namespace="38d1cc01-ac6f-41c2-9aa5-887b22cd2b02"/>
    <xsd:import namespace="260f0ded-529c-47ef-9161-d69906847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cc01-ac6f-41c2-9aa5-887b22cd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b9fbf-0e89-45b0-a3cf-cdefa6d17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0ded-529c-47ef-9161-d69906847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e4c1a1-25f6-4c82-a6c5-d390927796a4}" ma:internalName="TaxCatchAll" ma:showField="CatchAllData" ma:web="260f0ded-529c-47ef-9161-d69906847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0f0ded-529c-47ef-9161-d699068475d3" xsi:nil="true"/>
    <lcf76f155ced4ddcb4097134ff3c332f xmlns="38d1cc01-ac6f-41c2-9aa5-887b22cd2b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98AA7E-A94C-46E0-B04E-5FD34751EC66}"/>
</file>

<file path=customXml/itemProps2.xml><?xml version="1.0" encoding="utf-8"?>
<ds:datastoreItem xmlns:ds="http://schemas.openxmlformats.org/officeDocument/2006/customXml" ds:itemID="{D03C7ECA-90BB-4454-9EBB-BC7708A737DB}"/>
</file>

<file path=customXml/itemProps3.xml><?xml version="1.0" encoding="utf-8"?>
<ds:datastoreItem xmlns:ds="http://schemas.openxmlformats.org/officeDocument/2006/customXml" ds:itemID="{8DE8E8F0-B618-49B6-8EA6-1D7D5EBAE9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RSector (2)</vt:lpstr>
      <vt:lpstr>RSector</vt:lpstr>
      <vt:lpstr>RLTV (2)</vt:lpstr>
      <vt:lpstr>RCoup</vt:lpstr>
      <vt:lpstr>RTerm</vt:lpstr>
      <vt:lpstr>RDur</vt:lpstr>
      <vt:lpstr>RVinYr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 Michael Giliberto</dc:creator>
  <cp:lastModifiedBy>Michael Giliberto</cp:lastModifiedBy>
  <cp:lastPrinted>2014-04-29T14:27:02Z</cp:lastPrinted>
  <dcterms:created xsi:type="dcterms:W3CDTF">1999-12-17T17:19:59Z</dcterms:created>
  <dcterms:modified xsi:type="dcterms:W3CDTF">2025-10-27T20:48:12Z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0x01010022495580B468F346A4C463B2EA7BEAA1</vt:lpwstr>
  </property>
</Properties>
</file>