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8.xml.rels" ContentType="application/vnd.openxmlformats-package.relationships+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Setup" sheetId="2" state="visible" r:id="rId4"/>
    <sheet name="Estimate" sheetId="3" state="visible" r:id="rId5"/>
    <sheet name="Summary" sheetId="4" state="visible" r:id="rId6"/>
    <sheet name="Alternates" sheetId="5" state="visible" r:id="rId7"/>
    <sheet name="Assumptions &amp; Exclusions" sheetId="6" state="visible" r:id="rId8"/>
    <sheet name="Basis of Estimate" sheetId="7" state="visible" r:id="rId9"/>
    <sheet name="Reference" sheetId="8" state="visible" r:id="rId10"/>
  </sheets>
  <definedNames>
    <definedName function="false" hidden="false" localSheetId="4" name="_xlnm.Print_Area" vbProcedure="false">Alternates!$A$1:$N$37</definedName>
    <definedName function="false" hidden="false" localSheetId="4" name="_xlnm.Print_Titles" vbProcedure="false">Alternates!$8:$8</definedName>
    <definedName function="false" hidden="false" localSheetId="5" name="_xlnm.Print_Area" vbProcedure="false">'Assumptions &amp; Exclusions'!$A$1:$F$52</definedName>
    <definedName function="false" hidden="false" localSheetId="5" name="_xlnm.Print_Titles" vbProcedure="false">'Assumptions &amp; Exclusions'!$8:$8</definedName>
    <definedName function="false" hidden="false" localSheetId="6" name="_xlnm.Print_Area" vbProcedure="false">'Basis of Estimate'!$A$1:$F$36</definedName>
    <definedName function="false" hidden="false" localSheetId="0" name="_xlnm.Print_Area" vbProcedure="false">Cover!$A$1:$G$63</definedName>
    <definedName function="false" hidden="false" localSheetId="2" name="_xlnm.Print_Area" vbProcedure="false">Estimate!$A$1:$Q$68</definedName>
    <definedName function="false" hidden="false" localSheetId="2" name="_xlnm.Print_Titles" vbProcedure="false">Estimate!$8:$8</definedName>
    <definedName function="false" hidden="true" localSheetId="2" name="_xlnm._FilterDatabase" vbProcedure="false">Estimate!$B$8:$Q$208</definedName>
    <definedName function="false" hidden="false" localSheetId="7" name="_xlnm.Print_Area" vbProcedure="false">Reference!$A$1:$H$89</definedName>
    <definedName function="false" hidden="false" localSheetId="1" name="_xlnm.Print_Area" vbProcedure="false">Setup!$A$1:$F$41</definedName>
    <definedName function="false" hidden="false" localSheetId="3" name="_xlnm.Print_Area" vbProcedure="false">Summary!$A$1:$G$62</definedName>
  </definedName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<sst xmlns="http://schemas.openxmlformats.org/spreadsheetml/2006/main" count="548" uniqueCount="373">
  <si>
    <t xml:space="preserve">Construction Estimate</t>
  </si>
  <si>
    <t xml:space="preserve">A construction estimate that shows its working. Price the works line by line against your own cost codes, type every line as firm or risk money, and let the summary apply contingency, escalation, overhead, profit, bonds and tax in a visible cascade - each step on its stated base. Built for contractors pricing work and owners checking it.</t>
  </si>
  <si>
    <t xml:space="preserve">HOW TO USE IT</t>
  </si>
  <si>
    <t xml:space="preserve">1</t>
  </si>
  <si>
    <t xml:space="preserve">Set the project up once</t>
  </si>
  <si>
    <t xml:space="preserve">Setup holds the project, the estimate class, the pricing date and the markup rates. The register, the summary and the alternates all read from it.</t>
  </si>
  <si>
    <t xml:space="preserve">2</t>
  </si>
  <si>
    <t xml:space="preserve">Price the works line by line</t>
  </si>
  <si>
    <t xml:space="preserve">One row per work item on the Estimate sheet, coded to a section. Enter quantity, unit and the rates that apply - material, labour, equipment, subcontract. The line total builds itself. Use burdened labour rates - the all-in cost of an hour, not the wage.</t>
  </si>
  <si>
    <t xml:space="preserve">3</t>
  </si>
  <si>
    <t xml:space="preserve">Type every line honestly</t>
  </si>
  <si>
    <t xml:space="preserve">Firm, Allowance, PC sum or Provisional sum. The Summary shows how much of the estimate is risk money rather than measured work - that number decides how far to trust the total.</t>
  </si>
  <si>
    <t xml:space="preserve">4</t>
  </si>
  <si>
    <t xml:space="preserve">Record where every number came from</t>
  </si>
  <si>
    <t xml:space="preserve">Quantity source and rate source on each line, the drawing set on Basis of Estimate, and every assumption on its log. Months later this is what makes the estimate defensible.</t>
  </si>
  <si>
    <t xml:space="preserve">5</t>
  </si>
  <si>
    <t xml:space="preserve">Read the cascade, not just the total</t>
  </si>
  <si>
    <t xml:space="preserve">The Summary applies contingency, escalation, overhead, profit, bonds and tax in a visible order, each on the running subtotal. Every step shows its base, its rate and its amount.</t>
  </si>
  <si>
    <t xml:space="preserve">6</t>
  </si>
  <si>
    <t xml:space="preserve">Keep alternates out of the base</t>
  </si>
  <si>
    <t xml:space="preserve">Price additions and deductions on the Alternates sheet. They carry the same markups pro-rata but never touch the base estimate until you move them in deliberately.</t>
  </si>
  <si>
    <t xml:space="preserve">WHAT IS IN THE WORKBOOK</t>
  </si>
  <si>
    <t xml:space="preserve">Sheet</t>
  </si>
  <si>
    <t xml:space="preserve">What it is for</t>
  </si>
  <si>
    <t xml:space="preserve">Setup</t>
  </si>
  <si>
    <t xml:space="preserve">Project, estimate class, pricing date, tax and the markup rates. Everything else reads from it.</t>
  </si>
  <si>
    <t xml:space="preserve">Estimate</t>
  </si>
  <si>
    <t xml:space="preserve">The register. One row per work item - quantity, unit, rates and the calculated line total, with the source of every number.</t>
  </si>
  <si>
    <t xml:space="preserve">Summary</t>
  </si>
  <si>
    <t xml:space="preserve">Direct cost by section, the markup cascade to the estimate total, and how much of the price is not yet firm.</t>
  </si>
  <si>
    <t xml:space="preserve">Alternates</t>
  </si>
  <si>
    <t xml:space="preserve">Additions and deductions priced outside the base estimate, carrying the same markups pro-rata.</t>
  </si>
  <si>
    <t xml:space="preserve">Assumptions &amp; Exclusions</t>
  </si>
  <si>
    <t xml:space="preserve">The numbered log of what the price does and does not include.</t>
  </si>
  <si>
    <t xml:space="preserve">Basis of Estimate</t>
  </si>
  <si>
    <t xml:space="preserve">Method, the drawing set priced from, and the estimate revision log.</t>
  </si>
  <si>
    <t xml:space="preserve">Reference</t>
  </si>
  <si>
    <t xml:space="preserve">Every dropdown source - editable section list, item types, estimate classes and the section map across US, UK and AU conventions.</t>
  </si>
  <si>
    <t xml:space="preserve">WHAT MOST ESTIMATE TEMPLATES GET WRONG</t>
  </si>
  <si>
    <t xml:space="preserve">One flat markup hides the build-up</t>
  </si>
  <si>
    <t xml:space="preserve">A single 'margin' line cannot be checked, negotiated or defended. This estimate applies each markup on a stated base, in a stated order, so a reviewer can follow every dollar from direct cost to the total - and challenge the step they disagree with.</t>
  </si>
  <si>
    <t xml:space="preserve">No record of where the numbers came from</t>
  </si>
  <si>
    <t xml:space="preserve">An estimate is only defensible if it states its basis - the drawing revisions priced from, the source of each quantity and rate, the pricing date and how long it holds. That is what the Basis of Estimate sheet and the source columns are for.</t>
  </si>
  <si>
    <t xml:space="preserve">Risk money mixed in with measured work</t>
  </si>
  <si>
    <t xml:space="preserve">Allowances, PC sums and provisional sums are guesses with a currency sign. Typing every line lets the summary show how much of the total is firm - the single most useful thing a reviewer can know.</t>
  </si>
  <si>
    <t xml:space="preserve">IMPORTANT</t>
  </si>
  <si>
    <t xml:space="preserve">This workbook is an estimating tool, not advice. The markup rates are placeholders - no standard overhead, profit or contingency percentage exists, and the right figures come from your business and your market. Pricing is valid only for the period stated on Setup. Confirm quantities, rates and tax treatment for your project before relying on the total.</t>
  </si>
  <si>
    <t xml:space="preserve">Built for teams delivering capital projects, programs and portfolios  ·  mastt.com</t>
  </si>
  <si>
    <t xml:space="preserve">CONSTRUCTION ESTIMATE     ·     SETUP</t>
  </si>
  <si>
    <t xml:space="preserve">Fill this in once. The register, the summary, the alternates and the basis of estimate all read from here.</t>
  </si>
  <si>
    <t xml:space="preserve">1  ·  PROJECT AND CLIENT</t>
  </si>
  <si>
    <t xml:space="preserve">Project name</t>
  </si>
  <si>
    <t xml:space="preserve">EXAMPLE - Level 3 Office Fitout, 45 Harbour Street</t>
  </si>
  <si>
    <t xml:space="preserve">Project number</t>
  </si>
  <si>
    <t xml:space="preserve">PRJ-2141</t>
  </si>
  <si>
    <t xml:space="preserve">Site address</t>
  </si>
  <si>
    <t xml:space="preserve">45 Harbour Street</t>
  </si>
  <si>
    <t xml:space="preserve">Owner / Client</t>
  </si>
  <si>
    <t xml:space="preserve">Meridian Property Group</t>
  </si>
  <si>
    <t xml:space="preserve">Estimate prepared by (company)</t>
  </si>
  <si>
    <t xml:space="preserve">Fitwell Interiors Pty Ltd</t>
  </si>
  <si>
    <t xml:space="preserve">Prepared by (name and role)</t>
  </si>
  <si>
    <t xml:space="preserve">T. Okafor, Senior Estimator</t>
  </si>
  <si>
    <t xml:space="preserve">2  ·  THE ESTIMATE</t>
  </si>
  <si>
    <t xml:space="preserve">Estimate class</t>
  </si>
  <si>
    <t xml:space="preserve">Class 2 - control or bid</t>
  </si>
  <si>
    <t xml:space="preserve">How defined the scope is. Reference explains each class and how far to trust the number.</t>
  </si>
  <si>
    <t xml:space="preserve">Pricing date</t>
  </si>
  <si>
    <t xml:space="preserve">13 Aug 2026</t>
  </si>
  <si>
    <t xml:space="preserve">The date the rates were current. An estimate without one cannot be defended later.</t>
  </si>
  <si>
    <t xml:space="preserve">Validity (days)</t>
  </si>
  <si>
    <t xml:space="preserve">How long the pricing holds. Beyond it, escalation and requotes apply.</t>
  </si>
  <si>
    <t xml:space="preserve">Currency</t>
  </si>
  <si>
    <t xml:space="preserve">$ - contract currency</t>
  </si>
  <si>
    <t xml:space="preserve">Label only. Enter values in whatever currency the contract uses.</t>
  </si>
  <si>
    <t xml:space="preserve">Tax label</t>
  </si>
  <si>
    <t xml:space="preserve">GST</t>
  </si>
  <si>
    <t xml:space="preserve">GST, VAT or Sales tax - whatever applies where the project is.</t>
  </si>
  <si>
    <t xml:space="preserve">Tax rate</t>
  </si>
  <si>
    <t xml:space="preserve">Applied once, as the last line of the cascade.</t>
  </si>
  <si>
    <t xml:space="preserve">3  ·  MARKUP RATES - THERE IS NO STANDARD, SET YOUR OWN</t>
  </si>
  <si>
    <t xml:space="preserve">Contingency</t>
  </si>
  <si>
    <t xml:space="preserve">Known-unknowns inside the defined scope. Expect to spend it. Set it from the risk register, not habit.</t>
  </si>
  <si>
    <t xml:space="preserve">Escalation</t>
  </si>
  <si>
    <t xml:space="preserve">Cost growth between pricing date and construction. Zero is a statement - it says the program starts now.</t>
  </si>
  <si>
    <t xml:space="preserve">Overhead (home office)</t>
  </si>
  <si>
    <t xml:space="preserve">The cost of running the business, spread across jobs. Site supervision belongs in the register, not here.</t>
  </si>
  <si>
    <t xml:space="preserve">Profit</t>
  </si>
  <si>
    <t xml:space="preserve">Set from your market and your appetite - no authority specifies it.</t>
  </si>
  <si>
    <t xml:space="preserve">Bonds and insurances</t>
  </si>
  <si>
    <t xml:space="preserve">Premiums are charged on the contract value, so this sits near the end of the cascade.</t>
  </si>
  <si>
    <t xml:space="preserve">4  ·  WHERE THE ESTIMATE STANDS</t>
  </si>
  <si>
    <t xml:space="preserve">Direct cost of the works</t>
  </si>
  <si>
    <t xml:space="preserve">Estimate total excluding tax</t>
  </si>
  <si>
    <t xml:space="preserve">Estimate total including tax</t>
  </si>
  <si>
    <t xml:space="preserve">Priced lines on the register</t>
  </si>
  <si>
    <t xml:space="preserve">Risk money - not yet firm</t>
  </si>
  <si>
    <t xml:space="preserve">Setup completeness</t>
  </si>
  <si>
    <t xml:space="preserve">For scale only: US industry surveys put operating overhead near 12% of revenue, with net margin before tax around 8-9% for homebuilders and nearer 4-6% on non-residential work. Those are survey medians from one market, not rules, and the non-residential figure is well below what most people assume. The only defensible markup is the one your own accounts support.</t>
  </si>
  <si>
    <t xml:space="preserve">CONSTRUCTION ESTIMATE     ·     REGISTER</t>
  </si>
  <si>
    <t xml:space="preserve">One row per work item. Blue cells are yours; grey columns calculate. Unit cost = material + labour hours x rate + equipment + subcontract; the line total multiplies it by the quantity. Prints A3 landscape.</t>
  </si>
  <si>
    <t xml:space="preserve">Ref</t>
  </si>
  <si>
    <t xml:space="preserve">Section / trade</t>
  </si>
  <si>
    <t xml:space="preserve">Description of the work</t>
  </si>
  <si>
    <t xml:space="preserve">Item type</t>
  </si>
  <si>
    <t xml:space="preserve">Qty</t>
  </si>
  <si>
    <t xml:space="preserve">Unit</t>
  </si>
  <si>
    <t xml:space="preserve">Material
$/unit</t>
  </si>
  <si>
    <t xml:space="preserve">Labour
hrs/unit</t>
  </si>
  <si>
    <t xml:space="preserve">Labour rate
$/hr</t>
  </si>
  <si>
    <t xml:space="preserve">Equipment
$/unit</t>
  </si>
  <si>
    <t xml:space="preserve">Subcontract
$/unit</t>
  </si>
  <si>
    <t xml:space="preserve">Unit cost</t>
  </si>
  <si>
    <t xml:space="preserve">Line total</t>
  </si>
  <si>
    <t xml:space="preserve">Quantity source</t>
  </si>
  <si>
    <t xml:space="preserve">Rate source</t>
  </si>
  <si>
    <t xml:space="preserve">Notes</t>
  </si>
  <si>
    <t xml:space="preserve">01 General Requirements</t>
  </si>
  <si>
    <t xml:space="preserve">Site management and supervision - 12 week program</t>
  </si>
  <si>
    <t xml:space="preserve">Firm</t>
  </si>
  <si>
    <t xml:space="preserve">wk</t>
  </si>
  <si>
    <t xml:space="preserve">Historical data</t>
  </si>
  <si>
    <t xml:space="preserve">EXAMPLE - part-time senior supervisor</t>
  </si>
  <si>
    <t xml:space="preserve">Site establishment, hoardings and facilities</t>
  </si>
  <si>
    <t xml:space="preserve">item</t>
  </si>
  <si>
    <t xml:space="preserve">EXAMPLE</t>
  </si>
  <si>
    <t xml:space="preserve">Waste removal and bins</t>
  </si>
  <si>
    <t xml:space="preserve">Progressive and final clean</t>
  </si>
  <si>
    <t xml:space="preserve">Trade quote</t>
  </si>
  <si>
    <t xml:space="preserve">02 Existing Conditions</t>
  </si>
  <si>
    <t xml:space="preserve">Demolition and strip-out of existing fitout</t>
  </si>
  <si>
    <t xml:space="preserve">m2</t>
  </si>
  <si>
    <t xml:space="preserve">Drawing take-off</t>
  </si>
  <si>
    <t xml:space="preserve">EXAMPLE - includes making good</t>
  </si>
  <si>
    <t xml:space="preserve">06 Wood, Plastics, and Composites</t>
  </si>
  <si>
    <t xml:space="preserve">Reception desk and feature joinery</t>
  </si>
  <si>
    <t xml:space="preserve">EXAMPLE - joiner's quote ref JQ-114</t>
  </si>
  <si>
    <t xml:space="preserve">08 Openings</t>
  </si>
  <si>
    <t xml:space="preserve">Solid-core doors, frames and hardware</t>
  </si>
  <si>
    <t xml:space="preserve">no.</t>
  </si>
  <si>
    <t xml:space="preserve">Supplier quote</t>
  </si>
  <si>
    <t xml:space="preserve">09 Finishes</t>
  </si>
  <si>
    <t xml:space="preserve">Steel-stud plasterboard partitions, insulated</t>
  </si>
  <si>
    <t xml:space="preserve">Full-height glazed partitions and doors</t>
  </si>
  <si>
    <t xml:space="preserve">Suspended ceiling grid and tile</t>
  </si>
  <si>
    <t xml:space="preserve">Carpet tile to open plan and offices</t>
  </si>
  <si>
    <t xml:space="preserve">Vinyl safety flooring to wet areas</t>
  </si>
  <si>
    <t xml:space="preserve">Preparation and two-coat paint system</t>
  </si>
  <si>
    <t xml:space="preserve">EXAMPLE - walls and ceilings</t>
  </si>
  <si>
    <t xml:space="preserve">12 Furnishings</t>
  </si>
  <si>
    <t xml:space="preserve">Kitchenette joinery, benchtops and appliances</t>
  </si>
  <si>
    <t xml:space="preserve">21 Fire Suppression</t>
  </si>
  <si>
    <t xml:space="preserve">Fire sprinkler modifications</t>
  </si>
  <si>
    <t xml:space="preserve">22 Plumbing</t>
  </si>
  <si>
    <t xml:space="preserve">Hydraulic services to kitchenettes and accessible WC</t>
  </si>
  <si>
    <t xml:space="preserve">Allowance</t>
  </si>
  <si>
    <t xml:space="preserve">sum</t>
  </si>
  <si>
    <t xml:space="preserve">EXAMPLE - design not yet issued</t>
  </si>
  <si>
    <t xml:space="preserve">23 Heating, Ventilating, and Air Conditioning (HVAC)</t>
  </si>
  <si>
    <t xml:space="preserve">Mechanical modifications - VAV rezoning and flues</t>
  </si>
  <si>
    <t xml:space="preserve">26 Electrical</t>
  </si>
  <si>
    <t xml:space="preserve">Electrical services, lighting and switchboard works</t>
  </si>
  <si>
    <t xml:space="preserve">27 Communications</t>
  </si>
  <si>
    <t xml:space="preserve">Structured data cabling - outlets</t>
  </si>
  <si>
    <t xml:space="preserve">Site measure</t>
  </si>
  <si>
    <t xml:space="preserve">28 Electronic Safety and Security</t>
  </si>
  <si>
    <t xml:space="preserve">Security and access control</t>
  </si>
  <si>
    <t xml:space="preserve">Use burdened labour rates - the all-in cost of an hour, not the wage. Price site supervision, facilities and clean-up as General Requirements lines, not as a percentage. The print area covers the first 60 rows - extend it under Page Layout if your estimate runs longer.</t>
  </si>
  <si>
    <t xml:space="preserve">CONSTRUCTION ESTIMATE     ·     SUMMARY</t>
  </si>
  <si>
    <t xml:space="preserve">Every figure is a formula over the register. The cascade shows its working - each step states its base, its rate and its amount.</t>
  </si>
  <si>
    <t xml:space="preserve">DIRECT COST BY SECTION</t>
  </si>
  <si>
    <t xml:space="preserve">Direct cost</t>
  </si>
  <si>
    <t xml:space="preserve">Share</t>
  </si>
  <si>
    <t xml:space="preserve">FROM DIRECT COST TO THE ESTIMATE TOTAL</t>
  </si>
  <si>
    <t xml:space="preserve">Step</t>
  </si>
  <si>
    <t xml:space="preserve">Base</t>
  </si>
  <si>
    <t xml:space="preserve">Rate</t>
  </si>
  <si>
    <t xml:space="preserve">Amount</t>
  </si>
  <si>
    <t xml:space="preserve">Running total</t>
  </si>
  <si>
    <t xml:space="preserve">Net cost of the works</t>
  </si>
  <si>
    <t xml:space="preserve">ESTIMATE TOTAL excluding tax</t>
  </si>
  <si>
    <t xml:space="preserve">ESTIMATE TOTAL including tax</t>
  </si>
  <si>
    <t xml:space="preserve">This is a contractor's tender build-up: contingency and escalation are costs the works will consume, so they sit before overhead and profit and are marked up like any other cost. Bonds and insurance premiums are charged on the contract value, so they sit last before tax. A client-side cost plan under the standard UK rules orders it differently - overhead and profit inside the base cost, risk allowances on top - and some contractors deliberately keep contingency out of the marked-up base so it can be released without surrendering margin. Set the order you use; the cascade shows its working either way.</t>
  </si>
  <si>
    <t xml:space="preserve">RISK CARRIED IN THE ESTIMATE</t>
  </si>
  <si>
    <t xml:space="preserve">Allowances, PC and provisional sums</t>
  </si>
  <si>
    <t xml:space="preserve">Share of direct cost not yet firm</t>
  </si>
  <si>
    <t xml:space="preserve">Contingency carried</t>
  </si>
  <si>
    <t xml:space="preserve">Lines priced from allowances</t>
  </si>
  <si>
    <t xml:space="preserve">Above about 15% not-yet-firm, the estimate is a forecast, not a price - say so when you present it.</t>
  </si>
  <si>
    <t xml:space="preserve">ALTERNATES CARRIED - NOT IN THE TOTAL ABOVE</t>
  </si>
  <si>
    <t xml:space="preserve">Additions offered (with markups)</t>
  </si>
  <si>
    <t xml:space="preserve">Deductions offered (with markups)</t>
  </si>
  <si>
    <t xml:space="preserve">CONSTRUCTION ESTIMATE     ·     ALTERNATES</t>
  </si>
  <si>
    <t xml:space="preserve">Additions and deductions priced but not in the base estimate. Each carries the estimate's markups pro-rata, so an accepted alternate adjusts the total honestly.</t>
  </si>
  <si>
    <t xml:space="preserve">Description</t>
  </si>
  <si>
    <t xml:space="preserve">Add /
Deduct</t>
  </si>
  <si>
    <t xml:space="preserve">Labour
rate $/hr</t>
  </si>
  <si>
    <t xml:space="preserve">With markups</t>
  </si>
  <si>
    <t xml:space="preserve">Operable wall to boardroom in lieu of fixed partition</t>
  </si>
  <si>
    <t xml:space="preserve">Add</t>
  </si>
  <si>
    <t xml:space="preserve">EXAMPLE - supplier budget</t>
  </si>
  <si>
    <t xml:space="preserve">Substitute carpet tile to specification grade B</t>
  </si>
  <si>
    <t xml:space="preserve">Deduct</t>
  </si>
  <si>
    <t xml:space="preserve">EXAMPLE - supply saving</t>
  </si>
  <si>
    <t xml:space="preserve">With markups = direct cost x the ratio of the estimate total excluding tax to the direct cost of the works, so every alternate carries contingency, overhead, profit and bonds at the same effective rate as the base estimate.</t>
  </si>
  <si>
    <t xml:space="preserve">CONSTRUCTION ESTIMATE     ·     ASSUMPTIONS</t>
  </si>
  <si>
    <t xml:space="preserve">The numbered log that travels with the price. In a dispute, what you excluded matters as much as what you priced.</t>
  </si>
  <si>
    <t xml:space="preserve">No.</t>
  </si>
  <si>
    <t xml:space="preserve">Type</t>
  </si>
  <si>
    <t xml:space="preserve">Statement</t>
  </si>
  <si>
    <t xml:space="preserve">Raised by</t>
  </si>
  <si>
    <t xml:space="preserve">Date</t>
  </si>
  <si>
    <t xml:space="preserve">Assumption</t>
  </si>
  <si>
    <t xml:space="preserve">Access is available during normal site hours for the full program (Program/Schedule) without interruption.</t>
  </si>
  <si>
    <t xml:space="preserve">Existing services are adequate at the point of connection shown on the drawings.</t>
  </si>
  <si>
    <t xml:space="preserve">Exclusion</t>
  </si>
  <si>
    <t xml:space="preserve">Structural alterations and slab penetrations beyond those shown.</t>
  </si>
  <si>
    <t xml:space="preserve">Rectification of base building defects or latent conditions.</t>
  </si>
  <si>
    <t xml:space="preserve">Authority, permit and utility connection fees - by the Owner / Client.</t>
  </si>
  <si>
    <t xml:space="preserve">Loose furniture, workstations and equipment (FF&amp;E) - by the Owner / Client.</t>
  </si>
  <si>
    <t xml:space="preserve">Out-of-hours or staged working beyond the stated assumption.</t>
  </si>
  <si>
    <t xml:space="preserve">Cost escalation beyond the validity period stated on Setup.</t>
  </si>
  <si>
    <t xml:space="preserve">Clarification</t>
  </si>
  <si>
    <t xml:space="preserve">Allowances and PC sums are carried at the values stated and will be adjusted to actual cost when the scope is fixed.</t>
  </si>
  <si>
    <t xml:space="preserve">Qualification</t>
  </si>
  <si>
    <t xml:space="preserve">Tax is shown as a single line at the rate on Setup; confirm the treatment that applies to your contract.</t>
  </si>
  <si>
    <t xml:space="preserve">Provisional sums are expended only on instruction and adjusted to the value of the work executed.</t>
  </si>
  <si>
    <t xml:space="preserve">The first ten rows are a starter set - edit them to match what you have actually assumed and excluded on this project. An exclusions list nobody read is still binding; put it in the tender letter as well.</t>
  </si>
  <si>
    <t xml:space="preserve">CONSTRUCTION ESTIMATE     ·     BASIS OF ESTIMATE</t>
  </si>
  <si>
    <t xml:space="preserve">What the estimate was built from. This page is what separates a defensible estimate from a number in a spreadsheet.</t>
  </si>
  <si>
    <t xml:space="preserve">1  ·  METHOD</t>
  </si>
  <si>
    <t xml:space="preserve">How quantities were measured</t>
  </si>
  <si>
    <t xml:space="preserve">Measured from the drawing set below; site verified on 28 Jul 2026.</t>
  </si>
  <si>
    <t xml:space="preserve">How rates were built</t>
  </si>
  <si>
    <t xml:space="preserve">Subcontract quotes for services trades; current project data for finishes; supplier quotes for joinery.</t>
  </si>
  <si>
    <t xml:space="preserve">Site visit</t>
  </si>
  <si>
    <t xml:space="preserve">Yes - 28 Jul 2026, accompanied by building manager.</t>
  </si>
  <si>
    <t xml:space="preserve">Estimate reviewed by</t>
  </si>
  <si>
    <t xml:space="preserve">M. Reyes, Commercial Manager, 11 Aug 2026.</t>
  </si>
  <si>
    <t xml:space="preserve">2  ·  DESIGN BASIS - THE DOCUMENTS THE PRICE RELIES ON</t>
  </si>
  <si>
    <t xml:space="preserve">Document number</t>
  </si>
  <si>
    <t xml:space="preserve">Title</t>
  </si>
  <si>
    <t xml:space="preserve">Rev</t>
  </si>
  <si>
    <t xml:space="preserve">Dated</t>
  </si>
  <si>
    <t xml:space="preserve">Received</t>
  </si>
  <si>
    <t xml:space="preserve">A-100 series</t>
  </si>
  <si>
    <t xml:space="preserve">Architectural fitout plans, L3</t>
  </si>
  <si>
    <t xml:space="preserve">C</t>
  </si>
  <si>
    <t xml:space="preserve">A-500 series</t>
  </si>
  <si>
    <t xml:space="preserve">Joinery details</t>
  </si>
  <si>
    <t xml:space="preserve">B</t>
  </si>
  <si>
    <t xml:space="preserve">M-01 to M-04</t>
  </si>
  <si>
    <t xml:space="preserve">Mechanical services layouts</t>
  </si>
  <si>
    <t xml:space="preserve">E-01 to E-03</t>
  </si>
  <si>
    <t xml:space="preserve">Electrical and lighting layouts</t>
  </si>
  <si>
    <t xml:space="preserve">FS-01</t>
  </si>
  <si>
    <t xml:space="preserve">Fire services sketch</t>
  </si>
  <si>
    <t xml:space="preserve">A</t>
  </si>
  <si>
    <t xml:space="preserve">3  ·  ESTIMATE REVISION LOG</t>
  </si>
  <si>
    <t xml:space="preserve">Revision</t>
  </si>
  <si>
    <t xml:space="preserve">What changed</t>
  </si>
  <si>
    <t xml:space="preserve">By</t>
  </si>
  <si>
    <t xml:space="preserve">0</t>
  </si>
  <si>
    <t xml:space="preserve">Issued for tender</t>
  </si>
  <si>
    <t xml:space="preserve">Keep one row per issued revision. If the drawing set changes, the estimate has changed - reprice or requalify before reissuing.</t>
  </si>
  <si>
    <t xml:space="preserve">CONSTRUCTION ESTIMATE     ·     REFERENCE</t>
  </si>
  <si>
    <t xml:space="preserve">Every dropdown in the workbook is sourced from this sheet. Rename the sections to suit your own cost codes - the dropdowns follow whatever is written here.</t>
  </si>
  <si>
    <t xml:space="preserve">m3</t>
  </si>
  <si>
    <t xml:space="preserve">03 Concrete</t>
  </si>
  <si>
    <t xml:space="preserve">Supplier advice</t>
  </si>
  <si>
    <t xml:space="preserve">m</t>
  </si>
  <si>
    <t xml:space="preserve">04 Masonry</t>
  </si>
  <si>
    <t xml:space="preserve">Published data</t>
  </si>
  <si>
    <t xml:space="preserve">lm</t>
  </si>
  <si>
    <t xml:space="preserve">05 Metals</t>
  </si>
  <si>
    <t xml:space="preserve">07 Thermal and Moisture Protection</t>
  </si>
  <si>
    <t xml:space="preserve">hr</t>
  </si>
  <si>
    <t xml:space="preserve">day</t>
  </si>
  <si>
    <t xml:space="preserve">10 Specialties</t>
  </si>
  <si>
    <t xml:space="preserve">11 Equipment</t>
  </si>
  <si>
    <t xml:space="preserve">t</t>
  </si>
  <si>
    <t xml:space="preserve">kg</t>
  </si>
  <si>
    <t xml:space="preserve">13 Special Construction</t>
  </si>
  <si>
    <t xml:space="preserve">L</t>
  </si>
  <si>
    <t xml:space="preserve">14 Conveying Equipment</t>
  </si>
  <si>
    <t xml:space="preserve">sf</t>
  </si>
  <si>
    <t xml:space="preserve">sy</t>
  </si>
  <si>
    <t xml:space="preserve">lf</t>
  </si>
  <si>
    <t xml:space="preserve">cy</t>
  </si>
  <si>
    <t xml:space="preserve">25 Integrated Automation</t>
  </si>
  <si>
    <t xml:space="preserve">ea</t>
  </si>
  <si>
    <t xml:space="preserve">ls</t>
  </si>
  <si>
    <t xml:space="preserve">31 Earthwork</t>
  </si>
  <si>
    <t xml:space="preserve">32 Exterior Improvements</t>
  </si>
  <si>
    <t xml:space="preserve">33 Utilities</t>
  </si>
  <si>
    <t xml:space="preserve">Add / Deduct</t>
  </si>
  <si>
    <t xml:space="preserve">Class 5 - concept screening</t>
  </si>
  <si>
    <t xml:space="preserve">VAT</t>
  </si>
  <si>
    <t xml:space="preserve">Class 4 - schematic design</t>
  </si>
  <si>
    <t xml:space="preserve">PC sum</t>
  </si>
  <si>
    <t xml:space="preserve">Sales tax</t>
  </si>
  <si>
    <t xml:space="preserve">Class 3 - budget authorisation</t>
  </si>
  <si>
    <t xml:space="preserve">Provisional sum (defined)</t>
  </si>
  <si>
    <t xml:space="preserve">None</t>
  </si>
  <si>
    <t xml:space="preserve">Provisional sum (undefined)</t>
  </si>
  <si>
    <t xml:space="preserve">Class 1 - check estimate</t>
  </si>
  <si>
    <t xml:space="preserve">Entry type</t>
  </si>
  <si>
    <t xml:space="preserve">ITEM TYPES - what each one means</t>
  </si>
  <si>
    <t xml:space="preserve">Priced from a measured quantity and a real rate - a quote, current project data or a published source. The bulk of a bid-stage estimate should be Firm.</t>
  </si>
  <si>
    <t xml:space="preserve">Money carried for scope that exists but is not yet designed or measurable. State the basis in the notes. Allowances are where estimates go wrong - watch the total.</t>
  </si>
  <si>
    <t xml:space="preserve">Prime cost sum - a supply item whose quality is not yet settled (tapware, door furniture, finishes). Supply only: fixing, ancillary materials, preliminaries, overhead and profit are priced in the line it belongs to, not inside the sum.</t>
  </si>
  <si>
    <t xml:space="preserve">Work that IS expected but cannot yet be described and quantified - a service connection, undesigned joinery. Defined means you have stated its nature, where it fixes, its scope and any limitations, so the Contractor is deemed to have allowed for it in the program and the preliminaries.</t>
  </si>
  <si>
    <t xml:space="preserve">The same, but without that description. The Contractor is deemed NOT to have allowed for it in the program or the preliminaries - so instructing it can carry time and preliminaries cost as well as the work. Define them wherever you can.</t>
  </si>
  <si>
    <t xml:space="preserve">ESTIMATE CLASS - how far to trust the number</t>
  </si>
  <si>
    <t xml:space="preserve">0 - 2% of design defined. Capacity factors and gross unit rates. Typical accuracy for building works: low -20% to -30%, high +30% to +50%.</t>
  </si>
  <si>
    <t xml:space="preserve">1 - 15% defined. Parametric and elemental rates. Low -10% to -20%, high +20% to +30%.</t>
  </si>
  <si>
    <t xml:space="preserve">Class 3 - design development and budget authorisation</t>
  </si>
  <si>
    <t xml:space="preserve">10 - 40% defined. Semi-detailed unit costs against a defined scope. The usual basis for funding approval and the point feasibility is normally settled. Low -5% to -15%, high +10% to +20%.</t>
  </si>
  <si>
    <t xml:space="preserve">Class 2 - control or bid / tender</t>
  </si>
  <si>
    <t xml:space="preserve">30 - 75% defined. Detailed take-off with firm rates and quotes for the major trades. Low -5% to -10%, high +5% to +15%.</t>
  </si>
  <si>
    <t xml:space="preserve">Class 1 - check estimate or bid check</t>
  </si>
  <si>
    <t xml:space="preserve">65 - 100% defined. Full detail, used to check tenders or negotiate. Low -3% to -5%, high +3% to +10%.</t>
  </si>
  <si>
    <t xml:space="preserve">These follow the recognised cost estimate classification for building and general construction - not the process-industry version, whose ranges are roughly twice as wide and are widely misquoted for buildings. Each class carries a range of ranges, not one number: the low and high bands above bracket what is typical. They describe the CLASS, not your estimate. A defensible range for a specific project comes from risk analysis of that project, not from a table.</t>
  </si>
  <si>
    <t xml:space="preserve">SECTION MAP - the same work under three naming conventions</t>
  </si>
  <si>
    <t xml:space="preserve">This workbook (MasterFormat-style)</t>
  </si>
  <si>
    <t xml:space="preserve">UK elemental (NRM-style)</t>
  </si>
  <si>
    <t xml:space="preserve">Common AU trade package</t>
  </si>
  <si>
    <t xml:space="preserve">Preliminaries</t>
  </si>
  <si>
    <t xml:space="preserve">Preliminaries / site establishment</t>
  </si>
  <si>
    <t xml:space="preserve">Facilitating works</t>
  </si>
  <si>
    <t xml:space="preserve">Demolition / make-good</t>
  </si>
  <si>
    <t xml:space="preserve">03 - 05 Concrete, Masonry, Metals</t>
  </si>
  <si>
    <t xml:space="preserve">Substructure / frame</t>
  </si>
  <si>
    <t xml:space="preserve">Structure trades</t>
  </si>
  <si>
    <t xml:space="preserve">Internal finishes / fittings</t>
  </si>
  <si>
    <t xml:space="preserve">Carpentry / joinery</t>
  </si>
  <si>
    <t xml:space="preserve">External envelope</t>
  </si>
  <si>
    <t xml:space="preserve">Roofing / waterproofing</t>
  </si>
  <si>
    <t xml:space="preserve">Windows and doors</t>
  </si>
  <si>
    <t xml:space="preserve">Doors / glazing</t>
  </si>
  <si>
    <t xml:space="preserve">Internal finishes</t>
  </si>
  <si>
    <t xml:space="preserve">Partitions / ceilings / floor finishes / painting</t>
  </si>
  <si>
    <t xml:space="preserve">10 - 14 Specialties to Conveying</t>
  </si>
  <si>
    <t xml:space="preserve">Fittings and equipment</t>
  </si>
  <si>
    <t xml:space="preserve">Specialist packages / lifts</t>
  </si>
  <si>
    <t xml:space="preserve">21 - 28 Fire to Electronic Safety</t>
  </si>
  <si>
    <t xml:space="preserve">Services</t>
  </si>
  <si>
    <t xml:space="preserve">Mechanical / electrical / fire / comms</t>
  </si>
  <si>
    <t xml:space="preserve">31 - 33 Earthwork to Utilities</t>
  </si>
  <si>
    <t xml:space="preserve">External works</t>
  </si>
  <si>
    <t xml:space="preserve">Civil / siteworks / services</t>
  </si>
  <si>
    <t xml:space="preserve">The section list is editable - overwrite it with your own cost codes if your business uses NAHB codes, NRM elements or trade packages. The register and the summary follow whatever the list says.</t>
  </si>
  <si>
    <t xml:space="preserve">CELL CONVENTIONS</t>
  </si>
  <si>
    <t xml:space="preserve">You complete this</t>
  </si>
  <si>
    <t xml:space="preserve">Pale blue fill, blue text.</t>
  </si>
  <si>
    <t xml:space="preserve">Calculated</t>
  </si>
  <si>
    <t xml:space="preserve">Grey fill. A formula - do not type over it.</t>
  </si>
  <si>
    <t xml:space="preserve">Subtotal or total</t>
  </si>
  <si>
    <t xml:space="preserve">Light grey with a rule above.</t>
  </si>
  <si>
    <t xml:space="preserve">Section band</t>
  </si>
  <si>
    <t xml:space="preserve">Marks the start of a section.</t>
  </si>
  <si>
    <t xml:space="preserve">TERMINOLOGY - this estimate is written for a global audience</t>
  </si>
  <si>
    <t xml:space="preserve">Estimate / Cost plan / Tender build-up</t>
  </si>
  <si>
    <t xml:space="preserve">Related but NOT the same artefact. This workbook is a contractor's tender build-up: overhead and profit sit on top of risk. A client-side cost plan under the standard UK rules does the opposite - overhead and profit are inside the base cost, and risk allowances sit on top of that. If you are producing a cost plan rather than a price, invert those two steps.</t>
  </si>
  <si>
    <t xml:space="preserve">Overhead</t>
  </si>
  <si>
    <t xml:space="preserve">Home-office overhead - the cost of running the business, spread across jobs. Site-specific supervision and facilities are General Requirements lines in the register, priced as real costs, not a percentage.</t>
  </si>
  <si>
    <t xml:space="preserve">Burdened labour rate</t>
  </si>
  <si>
    <t xml:space="preserve">The all-in cost of an hour - wage plus payroll taxes or on-costs, insurance, leave, small tools and non-productive time. Commonly 1.4 to 1.7 times the base wage. US construction averages about 1.44 times on statutory costs and benefits alone, before tools, PPE or travel - so anything near 1.3 is almost certainly missing something.</t>
  </si>
  <si>
    <t xml:space="preserve">Money for known-unknowns inside the defined scope - expect to spend it. Scope the client might add is not contingency; it belongs on Alternates.</t>
  </si>
  <si>
    <t xml:space="preserve">PC sums and provisional sums</t>
  </si>
  <si>
    <t xml:space="preserve">Standard-form terms in the UK, Australia and New Zealand. US practice carries the same money as allowances - if that is your convention, use the Allowance type and ignore the other two.</t>
  </si>
  <si>
    <t xml:space="preserve">Variation / Change Order</t>
  </si>
  <si>
    <t xml:space="preserve">Both mean an instructed change to the contract scope after award.</t>
  </si>
</sst>
</file>

<file path=xl/styles.xml><?xml version="1.0" encoding="utf-8"?>
<styleSheet xmlns="http://schemas.openxmlformats.org/spreadsheetml/2006/main">
  <numFmts count="11">
    <numFmt numFmtId="164" formatCode="General"/>
    <numFmt numFmtId="165" formatCode="#,##0"/>
    <numFmt numFmtId="166" formatCode="0.0%"/>
    <numFmt numFmtId="167" formatCode="\$#,##0;[RED]&quot;($&quot;#,##0\);\-"/>
    <numFmt numFmtId="168" formatCode="General"/>
    <numFmt numFmtId="169" formatCode="#,##0.##"/>
    <numFmt numFmtId="170" formatCode="\$#,##0.00;[RED]&quot;($&quot;#,##0.00\);\-"/>
    <numFmt numFmtId="171" formatCode="0.00;;\-"/>
    <numFmt numFmtId="172" formatCode="0.0%;;\-"/>
    <numFmt numFmtId="173" formatCode="\$#,##0;[RED]&quot;-$&quot;#,##0;\-"/>
    <numFmt numFmtId="174" formatCode="dd\ mmm\ yyyy"/>
  </numFmts>
  <fonts count="32">
    <font>
      <sz val="11"/>
      <color theme="1"/>
      <name val="Calibri"/>
      <family val="2"/>
      <charset val="1"/>
    </font>
    <font>
      <sz val="10"/>
      <name val="Arial"/>
      <family val="0"/>
    </font>
    <font>
      <sz val="10"/>
      <name val="Arial"/>
      <family val="0"/>
    </font>
    <font>
      <sz val="10"/>
      <name val="Arial"/>
      <family val="0"/>
    </font>
    <font>
      <b val="true"/>
      <sz val="25"/>
      <color rgb="FFFFFFFF"/>
      <name val="Inter"/>
      <family val="0"/>
      <charset val="1"/>
    </font>
    <font>
      <sz val="11"/>
      <color rgb="FF1D3245"/>
      <name val="Inter"/>
      <family val="0"/>
      <charset val="1"/>
    </font>
    <font>
      <b val="true"/>
      <sz val="11"/>
      <color rgb="FFFFFFFF"/>
      <name val="Inter"/>
      <family val="0"/>
      <charset val="1"/>
    </font>
    <font>
      <b val="true"/>
      <sz val="11"/>
      <color rgb="FF3480BC"/>
      <name val="Inter"/>
      <family val="0"/>
      <charset val="1"/>
    </font>
    <font>
      <b val="true"/>
      <sz val="10"/>
      <color rgb="FF1D3245"/>
      <name val="Inter"/>
      <family val="0"/>
      <charset val="1"/>
    </font>
    <font>
      <sz val="9.5"/>
      <color rgb="FF1D3245"/>
      <name val="Inter"/>
      <family val="0"/>
      <charset val="1"/>
    </font>
    <font>
      <b val="true"/>
      <sz val="9.5"/>
      <color rgb="FF0D3C61"/>
      <name val="Inter"/>
      <family val="0"/>
      <charset val="1"/>
    </font>
    <font>
      <b val="true"/>
      <u val="single"/>
      <sz val="10"/>
      <color rgb="FF3480BC"/>
      <name val="Inter"/>
      <family val="0"/>
      <charset val="1"/>
    </font>
    <font>
      <b val="true"/>
      <sz val="10"/>
      <color rgb="FF0D3C61"/>
      <name val="Inter"/>
      <family val="0"/>
      <charset val="1"/>
    </font>
    <font>
      <b val="true"/>
      <sz val="9.5"/>
      <color rgb="FFE31B0C"/>
      <name val="Inter"/>
      <family val="0"/>
      <charset val="1"/>
    </font>
    <font>
      <u val="single"/>
      <sz val="10"/>
      <color rgb="FF3480BC"/>
      <name val="Inter"/>
      <family val="0"/>
      <charset val="1"/>
    </font>
    <font>
      <b val="true"/>
      <sz val="13"/>
      <color rgb="FFFFFFFF"/>
      <name val="Inter"/>
      <family val="0"/>
      <charset val="1"/>
    </font>
    <font>
      <b val="true"/>
      <sz val="9.5"/>
      <color rgb="FF1D3245"/>
      <name val="Inter"/>
      <family val="0"/>
      <charset val="1"/>
    </font>
    <font>
      <i val="true"/>
      <sz val="9"/>
      <color rgb="FF8E98A2"/>
      <name val="Inter"/>
      <family val="0"/>
      <charset val="1"/>
    </font>
    <font>
      <sz val="10"/>
      <color rgb="FF1D3245"/>
      <name val="Inter"/>
      <family val="0"/>
      <charset val="1"/>
    </font>
    <font>
      <sz val="10"/>
      <color rgb="FF0D3C61"/>
      <name val="Inter"/>
      <family val="0"/>
      <charset val="1"/>
    </font>
    <font>
      <i val="true"/>
      <sz val="9.5"/>
      <color rgb="FF8E98A2"/>
      <name val="Inter"/>
      <family val="0"/>
      <charset val="1"/>
    </font>
    <font>
      <b val="true"/>
      <sz val="13"/>
      <color rgb="FF0D3C61"/>
      <name val="Inter"/>
      <family val="0"/>
      <charset val="1"/>
    </font>
    <font>
      <b val="true"/>
      <sz val="11"/>
      <color rgb="FF039BE5"/>
      <name val="Inter"/>
      <family val="0"/>
      <charset val="1"/>
    </font>
    <font>
      <sz val="9.5"/>
      <color rgb="FF0D3C61"/>
      <name val="Inter"/>
      <family val="0"/>
      <charset val="1"/>
    </font>
    <font>
      <i val="true"/>
      <sz val="9.5"/>
      <color rgb="FF039BE5"/>
      <name val="Inter"/>
      <family val="0"/>
      <charset val="1"/>
    </font>
    <font>
      <sz val="9.5"/>
      <color rgb="FF8E98A2"/>
      <name val="Inter"/>
      <family val="0"/>
      <charset val="1"/>
    </font>
    <font>
      <b val="true"/>
      <sz val="9.5"/>
      <color rgb="FF039BE5"/>
      <name val="Inter"/>
      <family val="0"/>
      <charset val="1"/>
    </font>
    <font>
      <b val="true"/>
      <sz val="10.5"/>
      <color rgb="FFFFFFFF"/>
      <name val="Inter"/>
      <family val="0"/>
      <charset val="1"/>
    </font>
    <font>
      <b val="true"/>
      <sz val="12"/>
      <color rgb="FFFFFFFF"/>
      <name val="Inter"/>
      <family val="0"/>
      <charset val="1"/>
    </font>
    <font>
      <b val="true"/>
      <sz val="12"/>
      <color rgb="FF0D3C61"/>
      <name val="Inter"/>
      <family val="0"/>
      <charset val="1"/>
    </font>
    <font>
      <b val="true"/>
      <sz val="10"/>
      <color rgb="FFFFFFFF"/>
      <name val="Inter"/>
      <family val="0"/>
      <charset val="1"/>
    </font>
    <font>
      <b val="true"/>
      <sz val="9.5"/>
      <color rgb="FFFFFFFF"/>
      <name val="Inter"/>
      <family val="0"/>
      <charset val="1"/>
    </font>
  </fonts>
  <fills count="11">
    <fill>
      <patternFill patternType="none"/>
    </fill>
    <fill>
      <patternFill patternType="gray125"/>
    </fill>
    <fill>
      <patternFill patternType="solid">
        <fgColor rgb="FF1D3245"/>
        <bgColor rgb="FF0D3C61"/>
      </patternFill>
    </fill>
    <fill>
      <patternFill patternType="solid">
        <fgColor rgb="FF3480BC"/>
        <bgColor rgb="FF2F76BB"/>
      </patternFill>
    </fill>
    <fill>
      <patternFill patternType="solid">
        <fgColor rgb="FF0D3C61"/>
        <bgColor rgb="FF1D3245"/>
      </patternFill>
    </fill>
    <fill>
      <patternFill patternType="solid">
        <fgColor rgb="FFDCE9F4"/>
        <bgColor rgb="FFE3F0FA"/>
      </patternFill>
    </fill>
    <fill>
      <patternFill patternType="solid">
        <fgColor rgb="FFFFFFFF"/>
        <bgColor rgb="FFF5F5F5"/>
      </patternFill>
    </fill>
    <fill>
      <patternFill patternType="solid">
        <fgColor rgb="FFF5F5F5"/>
        <bgColor rgb="FFEEEEEE"/>
      </patternFill>
    </fill>
    <fill>
      <patternFill patternType="solid">
        <fgColor rgb="FFFFF4E0"/>
        <bgColor rgb="FFF5F5F5"/>
      </patternFill>
    </fill>
    <fill>
      <patternFill patternType="solid">
        <fgColor rgb="FFE3F0FA"/>
        <bgColor rgb="FFDCE9F4"/>
      </patternFill>
    </fill>
    <fill>
      <patternFill patternType="solid">
        <fgColor rgb="FFEEEEEE"/>
        <bgColor rgb="FFF5F5F5"/>
      </patternFill>
    </fill>
  </fills>
  <borders count="4">
    <border diagonalUp="false" diagonalDown="false">
      <left/>
      <right/>
      <top/>
      <bottom/>
      <diagonal/>
    </border>
    <border diagonalUp="false" diagonalDown="false">
      <left style="thin">
        <color rgb="FFE0E0E0"/>
      </left>
      <right style="thin">
        <color rgb="FFE0E0E0"/>
      </right>
      <top style="thin">
        <color rgb="FFE0E0E0"/>
      </top>
      <bottom style="medium">
        <color rgb="FF3480BC"/>
      </bottom>
      <diagonal/>
    </border>
    <border diagonalUp="false" diagonalDown="false">
      <left style="thin">
        <color rgb="FFE0E0E0"/>
      </left>
      <right style="thin">
        <color rgb="FFE0E0E0"/>
      </right>
      <top style="thin">
        <color rgb="FFE0E0E0"/>
      </top>
      <bottom style="thin">
        <color rgb="FFE0E0E0"/>
      </bottom>
      <diagonal/>
    </border>
    <border diagonalUp="false" diagonalDown="false">
      <left/>
      <right/>
      <top style="thin">
        <color rgb="FF1D3245"/>
      </top>
      <bottom style="double">
        <color rgb="FF1D324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left" vertical="top" textRotation="0" wrapText="true" indent="1" shrinkToFit="false"/>
      <protection locked="true" hidden="false"/>
    </xf>
    <xf numFmtId="164" fontId="6" fillId="4"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true" applyAlignment="true" applyProtection="false">
      <alignment horizontal="center" vertical="top" textRotation="0" wrapText="false" indent="0" shrinkToFit="false"/>
      <protection locked="true" hidden="false"/>
    </xf>
    <xf numFmtId="164" fontId="8" fillId="0" borderId="0" xfId="0" applyFont="true" applyBorder="true" applyAlignment="true" applyProtection="false">
      <alignment horizontal="left" vertical="top" textRotation="0" wrapText="true" indent="1"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4" fontId="10" fillId="5" borderId="1" xfId="0" applyFont="true" applyBorder="true" applyAlignment="true" applyProtection="false">
      <alignment horizontal="center" vertical="center" textRotation="0" wrapText="true" indent="0" shrinkToFit="false"/>
      <protection locked="true" hidden="false"/>
    </xf>
    <xf numFmtId="164" fontId="0" fillId="6" borderId="2" xfId="0" applyFont="false" applyBorder="true" applyAlignment="false" applyProtection="false">
      <alignment horizontal="general" vertical="bottom" textRotation="0" wrapText="false" indent="0" shrinkToFit="false"/>
      <protection locked="true" hidden="false"/>
    </xf>
    <xf numFmtId="164" fontId="11" fillId="6" borderId="2" xfId="0" applyFont="true" applyBorder="true" applyAlignment="true" applyProtection="false">
      <alignment horizontal="left" vertical="center" textRotation="0" wrapText="true" indent="1" shrinkToFit="false"/>
      <protection locked="true" hidden="false"/>
    </xf>
    <xf numFmtId="164" fontId="9" fillId="6" borderId="2" xfId="0" applyFont="true" applyBorder="true" applyAlignment="true" applyProtection="false">
      <alignment horizontal="left" vertical="center" textRotation="0" wrapText="true" indent="1" shrinkToFit="false"/>
      <protection locked="true" hidden="false"/>
    </xf>
    <xf numFmtId="164" fontId="0" fillId="7" borderId="2" xfId="0" applyFont="false" applyBorder="true" applyAlignment="false" applyProtection="false">
      <alignment horizontal="general" vertical="bottom" textRotation="0" wrapText="false" indent="0" shrinkToFit="false"/>
      <protection locked="true" hidden="false"/>
    </xf>
    <xf numFmtId="164" fontId="11" fillId="7" borderId="2" xfId="0" applyFont="true" applyBorder="true" applyAlignment="true" applyProtection="false">
      <alignment horizontal="left" vertical="center" textRotation="0" wrapText="true" indent="1" shrinkToFit="false"/>
      <protection locked="true" hidden="false"/>
    </xf>
    <xf numFmtId="164" fontId="9" fillId="7" borderId="2" xfId="0" applyFont="true" applyBorder="true" applyAlignment="true" applyProtection="false">
      <alignment horizontal="left" vertical="center" textRotation="0" wrapText="true" indent="1" shrinkToFit="false"/>
      <protection locked="true" hidden="false"/>
    </xf>
    <xf numFmtId="164" fontId="12" fillId="0" borderId="0" xfId="0" applyFont="true" applyBorder="true" applyAlignment="true" applyProtection="false">
      <alignment horizontal="left" vertical="top" textRotation="0" wrapText="true" indent="1" shrinkToFit="false"/>
      <protection locked="true" hidden="false"/>
    </xf>
    <xf numFmtId="164" fontId="13" fillId="0" borderId="0" xfId="0" applyFont="true" applyBorder="true" applyAlignment="true" applyProtection="false">
      <alignment horizontal="left" vertical="center" textRotation="0" wrapText="false" indent="1" shrinkToFit="false"/>
      <protection locked="true" hidden="false"/>
    </xf>
    <xf numFmtId="164" fontId="9" fillId="8" borderId="2" xfId="0" applyFont="true" applyBorder="true" applyAlignment="true" applyProtection="false">
      <alignment horizontal="left" vertical="top" textRotation="0" wrapText="true" indent="1" shrinkToFit="false"/>
      <protection locked="true" hidden="false"/>
    </xf>
    <xf numFmtId="164" fontId="14" fillId="0" borderId="0" xfId="0" applyFont="true" applyBorder="true" applyAlignment="true" applyProtection="false">
      <alignment horizontal="left" vertical="center" textRotation="0" wrapText="false" indent="1" shrinkToFit="false"/>
      <protection locked="true" hidden="false"/>
    </xf>
    <xf numFmtId="164" fontId="15" fillId="2" borderId="0" xfId="0" applyFont="true" applyBorder="true" applyAlignment="true" applyProtection="false">
      <alignment horizontal="left" vertical="center" textRotation="0" wrapText="false" indent="15" shrinkToFit="false"/>
      <protection locked="true" hidden="false"/>
    </xf>
    <xf numFmtId="164" fontId="6" fillId="3" borderId="0" xfId="0" applyFont="true" applyBorder="true" applyAlignment="true" applyProtection="false">
      <alignment horizontal="left" vertical="center" textRotation="0" wrapText="false" indent="1" shrinkToFit="false"/>
      <protection locked="true" hidden="false"/>
    </xf>
    <xf numFmtId="164" fontId="16" fillId="0" borderId="0" xfId="0" applyFont="true" applyBorder="true" applyAlignment="true" applyProtection="false">
      <alignment horizontal="left" vertical="center" textRotation="0" wrapText="false" indent="1" shrinkToFit="false"/>
      <protection locked="true" hidden="false"/>
    </xf>
    <xf numFmtId="164" fontId="17" fillId="0" borderId="0" xfId="0" applyFont="true" applyBorder="true" applyAlignment="true" applyProtection="false">
      <alignment horizontal="left" vertical="top" textRotation="0" wrapText="true" indent="1" shrinkToFit="false"/>
      <protection locked="true" hidden="false"/>
    </xf>
    <xf numFmtId="164" fontId="18" fillId="0" borderId="0" xfId="0" applyFont="true" applyBorder="true" applyAlignment="true" applyProtection="false">
      <alignment horizontal="left" vertical="center" textRotation="0" wrapText="true" indent="1" shrinkToFit="false"/>
      <protection locked="true" hidden="false"/>
    </xf>
    <xf numFmtId="164" fontId="19" fillId="9" borderId="2" xfId="0" applyFont="true" applyBorder="true" applyAlignment="true" applyProtection="false">
      <alignment horizontal="left" vertical="center" textRotation="0" wrapText="false" indent="1" shrinkToFit="false"/>
      <protection locked="true" hidden="false"/>
    </xf>
    <xf numFmtId="164" fontId="20" fillId="0" borderId="0" xfId="0" applyFont="true" applyBorder="true" applyAlignment="true" applyProtection="false">
      <alignment horizontal="left" vertical="center" textRotation="0" wrapText="true" indent="1" shrinkToFit="false"/>
      <protection locked="true" hidden="false"/>
    </xf>
    <xf numFmtId="165" fontId="19" fillId="9" borderId="2" xfId="0" applyFont="true" applyBorder="true" applyAlignment="true" applyProtection="false">
      <alignment horizontal="left" vertical="center" textRotation="0" wrapText="false" indent="1" shrinkToFit="false"/>
      <protection locked="true" hidden="false"/>
    </xf>
    <xf numFmtId="166" fontId="19" fillId="9" borderId="2" xfId="0" applyFont="true" applyBorder="true" applyAlignment="true" applyProtection="false">
      <alignment horizontal="left" vertical="center" textRotation="0" wrapText="false" indent="1" shrinkToFit="false"/>
      <protection locked="true" hidden="false"/>
    </xf>
    <xf numFmtId="166" fontId="19" fillId="9" borderId="2" xfId="0" applyFont="true" applyBorder="true" applyAlignment="true" applyProtection="false">
      <alignment horizontal="center" vertical="center" textRotation="0" wrapText="false" indent="1" shrinkToFit="false"/>
      <protection locked="true" hidden="false"/>
    </xf>
    <xf numFmtId="164" fontId="18" fillId="10" borderId="2" xfId="0" applyFont="true" applyBorder="true" applyAlignment="true" applyProtection="false">
      <alignment horizontal="left" vertical="center" textRotation="0" wrapText="false" indent="1" shrinkToFit="false"/>
      <protection locked="true" hidden="false"/>
    </xf>
    <xf numFmtId="167" fontId="21" fillId="10" borderId="2" xfId="0" applyFont="true" applyBorder="true" applyAlignment="true" applyProtection="false">
      <alignment horizontal="center" vertical="center" textRotation="0" wrapText="false" indent="0" shrinkToFit="false"/>
      <protection locked="true" hidden="false"/>
    </xf>
    <xf numFmtId="165" fontId="21" fillId="10" borderId="2" xfId="0" applyFont="true" applyBorder="true" applyAlignment="true" applyProtection="false">
      <alignment horizontal="center" vertical="center" textRotation="0" wrapText="false" indent="0" shrinkToFit="false"/>
      <protection locked="true" hidden="false"/>
    </xf>
    <xf numFmtId="166" fontId="21" fillId="10" borderId="2" xfId="0" applyFont="true" applyBorder="true" applyAlignment="true" applyProtection="false">
      <alignment horizontal="center" vertical="center" textRotation="0" wrapText="false" indent="0" shrinkToFit="false"/>
      <protection locked="true" hidden="false"/>
    </xf>
    <xf numFmtId="164" fontId="22" fillId="0" borderId="0" xfId="0" applyFont="true" applyBorder="true" applyAlignment="true" applyProtection="false">
      <alignment horizontal="left" vertical="center" textRotation="0" wrapText="false" indent="1" shrinkToFit="false"/>
      <protection locked="true" hidden="false"/>
    </xf>
    <xf numFmtId="168" fontId="9" fillId="10" borderId="2" xfId="0" applyFont="true" applyBorder="true" applyAlignment="true" applyProtection="false">
      <alignment horizontal="center" vertical="center" textRotation="0" wrapText="true" indent="0" shrinkToFit="false"/>
      <protection locked="true" hidden="false"/>
    </xf>
    <xf numFmtId="164" fontId="23" fillId="6" borderId="2" xfId="0" applyFont="true" applyBorder="true" applyAlignment="true" applyProtection="false">
      <alignment horizontal="left" vertical="top" textRotation="0" wrapText="true" indent="1" shrinkToFit="false"/>
      <protection locked="true" hidden="false"/>
    </xf>
    <xf numFmtId="164" fontId="23" fillId="6" borderId="2" xfId="0" applyFont="true" applyBorder="true" applyAlignment="true" applyProtection="false">
      <alignment horizontal="center" vertical="center" textRotation="0" wrapText="true" indent="0" shrinkToFit="false"/>
      <protection locked="true" hidden="false"/>
    </xf>
    <xf numFmtId="169" fontId="23" fillId="6" borderId="2" xfId="0" applyFont="true" applyBorder="true" applyAlignment="true" applyProtection="false">
      <alignment horizontal="center" vertical="center" textRotation="0" wrapText="true" indent="0" shrinkToFit="false"/>
      <protection locked="true" hidden="false"/>
    </xf>
    <xf numFmtId="170" fontId="23" fillId="6" borderId="2" xfId="0" applyFont="true" applyBorder="true" applyAlignment="true" applyProtection="false">
      <alignment horizontal="right" vertical="center" textRotation="0" wrapText="false" indent="0" shrinkToFit="false"/>
      <protection locked="true" hidden="false"/>
    </xf>
    <xf numFmtId="171" fontId="23" fillId="6" borderId="2" xfId="0" applyFont="true" applyBorder="true" applyAlignment="true" applyProtection="false">
      <alignment horizontal="center" vertical="center" textRotation="0" wrapText="false" indent="0" shrinkToFit="false"/>
      <protection locked="true" hidden="false"/>
    </xf>
    <xf numFmtId="170" fontId="9" fillId="10" borderId="2" xfId="0" applyFont="true" applyBorder="true" applyAlignment="true" applyProtection="false">
      <alignment horizontal="right" vertical="center" textRotation="0" wrapText="false" indent="0" shrinkToFit="false"/>
      <protection locked="true" hidden="false"/>
    </xf>
    <xf numFmtId="167" fontId="16" fillId="10" borderId="2" xfId="0" applyFont="true" applyBorder="true" applyAlignment="true" applyProtection="false">
      <alignment horizontal="right" vertical="center" textRotation="0" wrapText="false" indent="0" shrinkToFit="false"/>
      <protection locked="true" hidden="false"/>
    </xf>
    <xf numFmtId="164" fontId="24" fillId="6" borderId="2" xfId="0" applyFont="true" applyBorder="true" applyAlignment="true" applyProtection="false">
      <alignment horizontal="left" vertical="top" textRotation="0" wrapText="true" indent="1" shrinkToFit="false"/>
      <protection locked="true" hidden="false"/>
    </xf>
    <xf numFmtId="164" fontId="23" fillId="7" borderId="2" xfId="0" applyFont="true" applyBorder="true" applyAlignment="true" applyProtection="false">
      <alignment horizontal="left" vertical="top" textRotation="0" wrapText="true" indent="1" shrinkToFit="false"/>
      <protection locked="true" hidden="false"/>
    </xf>
    <xf numFmtId="164" fontId="23" fillId="7" borderId="2" xfId="0" applyFont="true" applyBorder="true" applyAlignment="true" applyProtection="false">
      <alignment horizontal="center" vertical="center" textRotation="0" wrapText="true" indent="0" shrinkToFit="false"/>
      <protection locked="true" hidden="false"/>
    </xf>
    <xf numFmtId="169" fontId="23" fillId="7" borderId="2" xfId="0" applyFont="true" applyBorder="true" applyAlignment="true" applyProtection="false">
      <alignment horizontal="center" vertical="center" textRotation="0" wrapText="true" indent="0" shrinkToFit="false"/>
      <protection locked="true" hidden="false"/>
    </xf>
    <xf numFmtId="170" fontId="23" fillId="7" borderId="2" xfId="0" applyFont="true" applyBorder="true" applyAlignment="true" applyProtection="false">
      <alignment horizontal="right" vertical="center" textRotation="0" wrapText="false" indent="0" shrinkToFit="false"/>
      <protection locked="true" hidden="false"/>
    </xf>
    <xf numFmtId="171" fontId="23" fillId="7" borderId="2" xfId="0" applyFont="true" applyBorder="true" applyAlignment="true" applyProtection="false">
      <alignment horizontal="center" vertical="center" textRotation="0" wrapText="false" indent="0" shrinkToFit="false"/>
      <protection locked="true" hidden="false"/>
    </xf>
    <xf numFmtId="164" fontId="24" fillId="7" borderId="2" xfId="0" applyFont="true" applyBorder="true" applyAlignment="true" applyProtection="false">
      <alignment horizontal="left" vertical="top" textRotation="0" wrapText="true" indent="1"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7" fontId="16" fillId="6" borderId="2" xfId="0" applyFont="true" applyBorder="true" applyAlignment="true" applyProtection="false">
      <alignment horizontal="right" vertical="center" textRotation="0" wrapText="false" indent="0" shrinkToFit="false"/>
      <protection locked="true" hidden="false"/>
    </xf>
    <xf numFmtId="172" fontId="25" fillId="6" borderId="2" xfId="0" applyFont="true" applyBorder="true" applyAlignment="true" applyProtection="false">
      <alignment horizontal="center" vertical="center" textRotation="0" wrapText="false" indent="0" shrinkToFit="false"/>
      <protection locked="true" hidden="false"/>
    </xf>
    <xf numFmtId="164" fontId="26" fillId="6" borderId="2" xfId="0" applyFont="true" applyBorder="true" applyAlignment="true" applyProtection="false">
      <alignment horizontal="left" vertical="center" textRotation="0" wrapText="false" indent="1" shrinkToFit="false"/>
      <protection locked="true" hidden="false"/>
    </xf>
    <xf numFmtId="167" fontId="16" fillId="7" borderId="2" xfId="0" applyFont="true" applyBorder="true" applyAlignment="true" applyProtection="false">
      <alignment horizontal="right" vertical="center" textRotation="0" wrapText="false" indent="0" shrinkToFit="false"/>
      <protection locked="true" hidden="false"/>
    </xf>
    <xf numFmtId="172" fontId="25" fillId="7" borderId="2" xfId="0" applyFont="true" applyBorder="true" applyAlignment="true" applyProtection="false">
      <alignment horizontal="center" vertical="center" textRotation="0" wrapText="false" indent="0" shrinkToFit="false"/>
      <protection locked="true" hidden="false"/>
    </xf>
    <xf numFmtId="164" fontId="26" fillId="7" borderId="2" xfId="0" applyFont="true" applyBorder="true" applyAlignment="true" applyProtection="false">
      <alignment horizontal="left" vertical="center" textRotation="0" wrapText="false" indent="1" shrinkToFit="false"/>
      <protection locked="true" hidden="false"/>
    </xf>
    <xf numFmtId="164" fontId="8" fillId="10" borderId="3" xfId="0" applyFont="true" applyBorder="true" applyAlignment="true" applyProtection="false">
      <alignment horizontal="left" vertical="center" textRotation="0" wrapText="false" indent="1" shrinkToFit="false"/>
      <protection locked="true" hidden="false"/>
    </xf>
    <xf numFmtId="167" fontId="8" fillId="10" borderId="3" xfId="0" applyFont="true" applyBorder="true" applyAlignment="true" applyProtection="false">
      <alignment horizontal="right" vertical="center" textRotation="0" wrapText="false" indent="0" shrinkToFit="false"/>
      <protection locked="true" hidden="false"/>
    </xf>
    <xf numFmtId="164" fontId="0" fillId="10" borderId="3" xfId="0" applyFont="false" applyBorder="true" applyAlignment="false" applyProtection="false">
      <alignment horizontal="general" vertical="bottom" textRotation="0" wrapText="false" indent="0" shrinkToFit="false"/>
      <protection locked="true" hidden="false"/>
    </xf>
    <xf numFmtId="164" fontId="8" fillId="7" borderId="2" xfId="0" applyFont="true" applyBorder="true" applyAlignment="true" applyProtection="false">
      <alignment horizontal="left" vertical="center" textRotation="0" wrapText="false" indent="1" shrinkToFit="false"/>
      <protection locked="true" hidden="false"/>
    </xf>
    <xf numFmtId="167" fontId="12" fillId="7" borderId="2" xfId="0" applyFont="true" applyBorder="true" applyAlignment="true" applyProtection="false">
      <alignment horizontal="right" vertical="center" textRotation="0" wrapText="false" indent="0" shrinkToFit="false"/>
      <protection locked="true" hidden="false"/>
    </xf>
    <xf numFmtId="164" fontId="18" fillId="6" borderId="2" xfId="0" applyFont="true" applyBorder="true" applyAlignment="true" applyProtection="false">
      <alignment horizontal="left" vertical="center" textRotation="0" wrapText="false" indent="1" shrinkToFit="false"/>
      <protection locked="true" hidden="false"/>
    </xf>
    <xf numFmtId="167" fontId="25" fillId="6" borderId="2" xfId="0" applyFont="true" applyBorder="true" applyAlignment="true" applyProtection="false">
      <alignment horizontal="right" vertical="center" textRotation="0" wrapText="false" indent="0" shrinkToFit="false"/>
      <protection locked="true" hidden="false"/>
    </xf>
    <xf numFmtId="166" fontId="9" fillId="6" borderId="2" xfId="0" applyFont="true" applyBorder="true" applyAlignment="true" applyProtection="false">
      <alignment horizontal="center" vertical="center" textRotation="0" wrapText="false" indent="0" shrinkToFit="false"/>
      <protection locked="true" hidden="false"/>
    </xf>
    <xf numFmtId="167" fontId="12" fillId="6" borderId="2" xfId="0" applyFont="true" applyBorder="true" applyAlignment="true" applyProtection="false">
      <alignment horizontal="right" vertical="center" textRotation="0" wrapText="false" indent="0" shrinkToFit="false"/>
      <protection locked="true" hidden="false"/>
    </xf>
    <xf numFmtId="164" fontId="18" fillId="7" borderId="2" xfId="0" applyFont="true" applyBorder="true" applyAlignment="true" applyProtection="false">
      <alignment horizontal="left" vertical="center" textRotation="0" wrapText="false" indent="1" shrinkToFit="false"/>
      <protection locked="true" hidden="false"/>
    </xf>
    <xf numFmtId="167" fontId="25" fillId="7" borderId="2" xfId="0" applyFont="true" applyBorder="true" applyAlignment="true" applyProtection="false">
      <alignment horizontal="right" vertical="center" textRotation="0" wrapText="false" indent="0" shrinkToFit="false"/>
      <protection locked="true" hidden="false"/>
    </xf>
    <xf numFmtId="166" fontId="9" fillId="7" borderId="2" xfId="0" applyFont="true" applyBorder="true" applyAlignment="true" applyProtection="false">
      <alignment horizontal="center" vertical="center" textRotation="0" wrapText="false" indent="0" shrinkToFit="false"/>
      <protection locked="true" hidden="false"/>
    </xf>
    <xf numFmtId="164" fontId="27" fillId="4" borderId="3" xfId="0" applyFont="true" applyBorder="true" applyAlignment="true" applyProtection="false">
      <alignment horizontal="left" vertical="center" textRotation="0" wrapText="false" indent="1" shrinkToFit="false"/>
      <protection locked="true" hidden="false"/>
    </xf>
    <xf numFmtId="164" fontId="0" fillId="4" borderId="3" xfId="0" applyFont="false" applyBorder="true" applyAlignment="false" applyProtection="false">
      <alignment horizontal="general" vertical="bottom" textRotation="0" wrapText="false" indent="0" shrinkToFit="false"/>
      <protection locked="true" hidden="false"/>
    </xf>
    <xf numFmtId="167" fontId="6" fillId="4" borderId="3" xfId="0" applyFont="true" applyBorder="true" applyAlignment="true" applyProtection="false">
      <alignment horizontal="right" vertical="center" textRotation="0" wrapText="false" indent="0" shrinkToFit="false"/>
      <protection locked="true" hidden="false"/>
    </xf>
    <xf numFmtId="167" fontId="25" fillId="0" borderId="2" xfId="0" applyFont="true" applyBorder="true" applyAlignment="true" applyProtection="false">
      <alignment horizontal="right" vertical="center" textRotation="0" wrapText="false" indent="0" shrinkToFit="false"/>
      <protection locked="true" hidden="false"/>
    </xf>
    <xf numFmtId="166" fontId="9" fillId="0" borderId="2" xfId="0" applyFont="true" applyBorder="true" applyAlignment="true" applyProtection="false">
      <alignment horizontal="center" vertical="center" textRotation="0" wrapText="false" indent="0" shrinkToFit="false"/>
      <protection locked="true" hidden="false"/>
    </xf>
    <xf numFmtId="167" fontId="16" fillId="0" borderId="2" xfId="0" applyFont="true" applyBorder="true" applyAlignment="true" applyProtection="false">
      <alignment horizontal="right" vertical="center" textRotation="0" wrapText="false" indent="0" shrinkToFit="false"/>
      <protection locked="true" hidden="false"/>
    </xf>
    <xf numFmtId="167" fontId="12" fillId="0" borderId="2" xfId="0" applyFont="true" applyBorder="true" applyAlignment="true" applyProtection="false">
      <alignment horizontal="right" vertical="center" textRotation="0" wrapText="false" indent="0" shrinkToFit="false"/>
      <protection locked="true" hidden="false"/>
    </xf>
    <xf numFmtId="164" fontId="6" fillId="2" borderId="3" xfId="0" applyFont="true" applyBorder="true" applyAlignment="true" applyProtection="false">
      <alignment horizontal="left" vertical="center" textRotation="0" wrapText="false" indent="1" shrinkToFit="false"/>
      <protection locked="true" hidden="false"/>
    </xf>
    <xf numFmtId="164" fontId="0" fillId="2" borderId="3" xfId="0" applyFont="false" applyBorder="true" applyAlignment="false" applyProtection="false">
      <alignment horizontal="general" vertical="bottom" textRotation="0" wrapText="false" indent="0" shrinkToFit="false"/>
      <protection locked="true" hidden="false"/>
    </xf>
    <xf numFmtId="167" fontId="28" fillId="2" borderId="3" xfId="0" applyFont="true" applyBorder="true" applyAlignment="true" applyProtection="false">
      <alignment horizontal="right" vertical="center" textRotation="0" wrapText="false" indent="0" shrinkToFit="false"/>
      <protection locked="true" hidden="false"/>
    </xf>
    <xf numFmtId="167" fontId="29" fillId="10" borderId="2" xfId="0" applyFont="true" applyBorder="true" applyAlignment="true" applyProtection="false">
      <alignment horizontal="center" vertical="center" textRotation="0" wrapText="false" indent="0" shrinkToFit="false"/>
      <protection locked="true" hidden="false"/>
    </xf>
    <xf numFmtId="166" fontId="29" fillId="10" borderId="2" xfId="0" applyFont="true" applyBorder="true" applyAlignment="true" applyProtection="false">
      <alignment horizontal="center" vertical="center" textRotation="0" wrapText="false" indent="0" shrinkToFit="false"/>
      <protection locked="true" hidden="false"/>
    </xf>
    <xf numFmtId="165" fontId="29" fillId="10" borderId="2" xfId="0" applyFont="true" applyBorder="true" applyAlignment="true" applyProtection="false">
      <alignment horizontal="center" vertical="center" textRotation="0" wrapText="false" indent="0" shrinkToFit="false"/>
      <protection locked="true" hidden="false"/>
    </xf>
    <xf numFmtId="173" fontId="29" fillId="10" borderId="2" xfId="0" applyFont="true" applyBorder="true" applyAlignment="true" applyProtection="false">
      <alignment horizontal="center" vertical="center" textRotation="0" wrapText="false" indent="0" shrinkToFit="false"/>
      <protection locked="true" hidden="false"/>
    </xf>
    <xf numFmtId="164" fontId="9" fillId="6" borderId="2" xfId="0" applyFont="true" applyBorder="true" applyAlignment="true" applyProtection="false">
      <alignment horizontal="center" vertical="center" textRotation="0" wrapText="true" indent="0" shrinkToFit="false"/>
      <protection locked="true" hidden="false"/>
    </xf>
    <xf numFmtId="167" fontId="9" fillId="10" borderId="2" xfId="0" applyFont="true" applyBorder="true" applyAlignment="true" applyProtection="false">
      <alignment horizontal="right" vertical="center" textRotation="0" wrapText="false" indent="0" shrinkToFit="false"/>
      <protection locked="true" hidden="false"/>
    </xf>
    <xf numFmtId="164" fontId="9" fillId="7" borderId="2" xfId="0" applyFont="true" applyBorder="true" applyAlignment="true" applyProtection="false">
      <alignment horizontal="center" vertical="center" textRotation="0" wrapText="true" indent="0" shrinkToFit="false"/>
      <protection locked="true" hidden="false"/>
    </xf>
    <xf numFmtId="168" fontId="9" fillId="10" borderId="2" xfId="0" applyFont="true" applyBorder="true" applyAlignment="true" applyProtection="false">
      <alignment horizontal="center" vertical="center" textRotation="0" wrapText="false" indent="0" shrinkToFit="false"/>
      <protection locked="true" hidden="false"/>
    </xf>
    <xf numFmtId="164" fontId="23" fillId="6" borderId="2" xfId="0" applyFont="true" applyBorder="true" applyAlignment="true" applyProtection="false">
      <alignment horizontal="center" vertical="center" textRotation="0" wrapText="false" indent="0" shrinkToFit="false"/>
      <protection locked="true" hidden="false"/>
    </xf>
    <xf numFmtId="174" fontId="23" fillId="6" borderId="2" xfId="0" applyFont="true" applyBorder="true" applyAlignment="true" applyProtection="false">
      <alignment horizontal="center" vertical="center" textRotation="0" wrapText="false" indent="0" shrinkToFit="false"/>
      <protection locked="true" hidden="false"/>
    </xf>
    <xf numFmtId="164" fontId="23" fillId="7" borderId="2" xfId="0" applyFont="true" applyBorder="true" applyAlignment="true" applyProtection="false">
      <alignment horizontal="center" vertical="center" textRotation="0" wrapText="false" indent="0" shrinkToFit="false"/>
      <protection locked="true" hidden="false"/>
    </xf>
    <xf numFmtId="174" fontId="23" fillId="7" borderId="2" xfId="0" applyFont="true" applyBorder="true" applyAlignment="true" applyProtection="false">
      <alignment horizontal="center" vertical="center" textRotation="0" wrapText="false" indent="0" shrinkToFit="false"/>
      <protection locked="true" hidden="false"/>
    </xf>
    <xf numFmtId="164" fontId="18" fillId="0" borderId="0" xfId="0" applyFont="true" applyBorder="false" applyAlignment="true" applyProtection="false">
      <alignment horizontal="left" vertical="top" textRotation="0" wrapText="true" indent="1" shrinkToFit="false"/>
      <protection locked="true" hidden="false"/>
    </xf>
    <xf numFmtId="164" fontId="19" fillId="9" borderId="2" xfId="0" applyFont="true" applyBorder="true" applyAlignment="true" applyProtection="false">
      <alignment horizontal="left" vertical="top" textRotation="0" wrapText="true" indent="1" shrinkToFit="false"/>
      <protection locked="true" hidden="false"/>
    </xf>
    <xf numFmtId="164" fontId="23" fillId="6" borderId="2" xfId="0" applyFont="true" applyBorder="true" applyAlignment="true" applyProtection="false">
      <alignment horizontal="left" vertical="center" textRotation="0" wrapText="true" indent="1" shrinkToFit="false"/>
      <protection locked="true" hidden="false"/>
    </xf>
    <xf numFmtId="164" fontId="23" fillId="7" borderId="2" xfId="0" applyFont="true" applyBorder="true" applyAlignment="true" applyProtection="false">
      <alignment horizontal="left" vertical="center" textRotation="0" wrapText="true" indent="1" shrinkToFit="false"/>
      <protection locked="true" hidden="false"/>
    </xf>
    <xf numFmtId="164" fontId="23" fillId="9" borderId="2" xfId="0" applyFont="true" applyBorder="true" applyAlignment="true" applyProtection="false">
      <alignment horizontal="left" vertical="center" textRotation="0" wrapText="false" indent="1" shrinkToFit="false"/>
      <protection locked="true" hidden="false"/>
    </xf>
    <xf numFmtId="164" fontId="9" fillId="0" borderId="2" xfId="0" applyFont="true" applyBorder="true" applyAlignment="true" applyProtection="false">
      <alignment horizontal="left" vertical="center" textRotation="0" wrapText="false" indent="1" shrinkToFit="false"/>
      <protection locked="true" hidden="false"/>
    </xf>
    <xf numFmtId="164" fontId="30" fillId="3" borderId="0" xfId="0" applyFont="true" applyBorder="true" applyAlignment="true" applyProtection="false">
      <alignment horizontal="left" vertical="center" textRotation="0" wrapText="false" indent="1" shrinkToFit="false"/>
      <protection locked="true" hidden="false"/>
    </xf>
    <xf numFmtId="164" fontId="10" fillId="7" borderId="2" xfId="0" applyFont="true" applyBorder="true" applyAlignment="true" applyProtection="false">
      <alignment horizontal="left" vertical="top" textRotation="0" wrapText="false" indent="1" shrinkToFit="false"/>
      <protection locked="true" hidden="false"/>
    </xf>
    <xf numFmtId="164" fontId="9" fillId="0" borderId="2" xfId="0" applyFont="true" applyBorder="true" applyAlignment="true" applyProtection="false">
      <alignment horizontal="left" vertical="top" textRotation="0" wrapText="true" indent="1" shrinkToFit="false"/>
      <protection locked="true" hidden="false"/>
    </xf>
    <xf numFmtId="164" fontId="10" fillId="7" borderId="2" xfId="0" applyFont="true" applyBorder="true" applyAlignment="true" applyProtection="false">
      <alignment horizontal="left" vertical="top" textRotation="0" wrapText="true" indent="1" shrinkToFit="false"/>
      <protection locked="true" hidden="false"/>
    </xf>
    <xf numFmtId="164" fontId="10" fillId="0" borderId="2" xfId="0" applyFont="true" applyBorder="true" applyAlignment="true" applyProtection="false">
      <alignment horizontal="left" vertical="center" textRotation="0" wrapText="true" indent="1" shrinkToFit="false"/>
      <protection locked="true" hidden="false"/>
    </xf>
    <xf numFmtId="164" fontId="9" fillId="0" borderId="2" xfId="0" applyFont="true" applyBorder="true" applyAlignment="true" applyProtection="false">
      <alignment horizontal="left" vertical="center" textRotation="0" wrapText="true" indent="1" shrinkToFit="false"/>
      <protection locked="true" hidden="false"/>
    </xf>
    <xf numFmtId="164" fontId="10" fillId="9" borderId="2"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1" shrinkToFit="false"/>
      <protection locked="true" hidden="false"/>
    </xf>
    <xf numFmtId="164" fontId="16" fillId="10" borderId="2" xfId="0" applyFont="true" applyBorder="true" applyAlignment="true" applyProtection="false">
      <alignment horizontal="center" vertical="center" textRotation="0" wrapText="false" indent="0" shrinkToFit="false"/>
      <protection locked="true" hidden="false"/>
    </xf>
    <xf numFmtId="164" fontId="31" fillId="4" borderId="2"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4">
    <dxf>
      <fill>
        <patternFill>
          <bgColor rgb="FFFFF4E0"/>
        </patternFill>
      </fill>
    </dxf>
    <dxf>
      <fill>
        <patternFill patternType="solid">
          <fgColor rgb="FFDCE9F4"/>
          <bgColor rgb="FF000000"/>
        </patternFill>
      </fill>
    </dxf>
    <dxf>
      <fill>
        <patternFill patternType="solid">
          <fgColor rgb="FFEEEEEE"/>
          <bgColor rgb="FF000000"/>
        </patternFill>
      </fill>
    </dxf>
    <dxf>
      <fill>
        <patternFill patternType="solid">
          <fgColor rgb="FF0D3C61"/>
          <bgColor rgb="FF000000"/>
        </patternFill>
      </fill>
    </dxf>
    <dxf>
      <fill>
        <patternFill patternType="solid">
          <fgColor rgb="FF1D3245"/>
          <bgColor rgb="FF000000"/>
        </patternFill>
      </fill>
    </dxf>
    <dxf>
      <fill>
        <patternFill patternType="solid">
          <fgColor rgb="FFF5F5F5"/>
          <bgColor rgb="FF000000"/>
        </patternFill>
      </fill>
    </dxf>
    <dxf>
      <fill>
        <patternFill patternType="solid">
          <fgColor rgb="FFFFFFFF"/>
          <bgColor rgb="FF000000"/>
        </patternFill>
      </fill>
    </dxf>
    <dxf>
      <fill>
        <patternFill patternType="solid">
          <fgColor rgb="FFFFF4E0"/>
          <bgColor rgb="FF000000"/>
        </patternFill>
      </fill>
    </dxf>
    <dxf>
      <fill>
        <patternFill patternType="solid">
          <fgColor rgb="FF039BE5"/>
          <bgColor rgb="FF000000"/>
        </patternFill>
      </fill>
    </dxf>
    <dxf>
      <font>
        <name val="Inter"/>
        <charset val="1"/>
        <family val="0"/>
        <b val="1"/>
        <color rgb="FF1D3245"/>
        <sz val="9"/>
      </font>
      <fill>
        <patternFill>
          <bgColor rgb="FFFFF4E0"/>
        </patternFill>
      </fill>
    </dxf>
    <dxf>
      <font>
        <name val="Inter"/>
        <charset val="1"/>
        <family val="0"/>
        <b val="1"/>
        <color rgb="FFE31B0C"/>
        <sz val="9"/>
      </font>
    </dxf>
    <dxf>
      <font>
        <name val="Inter"/>
        <charset val="1"/>
        <family val="0"/>
        <b val="1"/>
        <color rgb="FFFFFFFF"/>
        <sz val="12"/>
      </font>
      <fill>
        <patternFill>
          <bgColor rgb="FFEC6917"/>
        </patternFill>
      </fill>
    </dxf>
    <dxf>
      <font>
        <name val="Inter"/>
        <charset val="1"/>
        <family val="0"/>
        <b val="1"/>
        <color rgb="FF1D3245"/>
        <sz val="12"/>
      </font>
      <fill>
        <patternFill>
          <bgColor rgb="FFFFB547"/>
        </patternFill>
      </fill>
    </dxf>
    <dxf>
      <font>
        <name val="Inter"/>
        <charset val="1"/>
        <family val="0"/>
        <b val="1"/>
        <color rgb="FFFFFFFF"/>
        <sz val="9"/>
      </font>
      <fill>
        <patternFill>
          <bgColor rgb="FF215383"/>
        </patternFill>
      </fill>
    </dxf>
  </dxfs>
  <colors>
    <indexedColors>
      <rgbColor rgb="FF000000"/>
      <rgbColor rgb="FFFFFFFF"/>
      <rgbColor rgb="FFE31B0C"/>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4E0"/>
      <rgbColor rgb="FFE3F0FA"/>
      <rgbColor rgb="FF660066"/>
      <rgbColor rgb="FFFF8080"/>
      <rgbColor rgb="FF0B79D0"/>
      <rgbColor rgb="FFE0E0E0"/>
      <rgbColor rgb="FF000080"/>
      <rgbColor rgb="FFFF00FF"/>
      <rgbColor rgb="FFFFFF00"/>
      <rgbColor rgb="FF00FFFF"/>
      <rgbColor rgb="FF800080"/>
      <rgbColor rgb="FF800000"/>
      <rgbColor rgb="FF008080"/>
      <rgbColor rgb="FF0000FF"/>
      <rgbColor rgb="FF039BE5"/>
      <rgbColor rgb="FFDCE9F4"/>
      <rgbColor rgb="FFEEEEEE"/>
      <rgbColor rgb="FFF5F5F5"/>
      <rgbColor rgb="FF99CCFF"/>
      <rgbColor rgb="FFFF99CC"/>
      <rgbColor rgb="FFCC99FF"/>
      <rgbColor rgb="FFFFCC99"/>
      <rgbColor rgb="FF2F76BB"/>
      <rgbColor rgb="FF33CCCC"/>
      <rgbColor rgb="FF99CC00"/>
      <rgbColor rgb="FFFFB547"/>
      <rgbColor rgb="FFFF9900"/>
      <rgbColor rgb="FFEC6917"/>
      <rgbColor rgb="FF666699"/>
      <rgbColor rgb="FF8E98A2"/>
      <rgbColor rgb="FF0D3C61"/>
      <rgbColor rgb="FF3480BC"/>
      <rgbColor rgb="FF0C1628"/>
      <rgbColor rgb="FF333300"/>
      <rgbColor rgb="FF993300"/>
      <rgbColor rgb="FF993366"/>
      <rgbColor rgb="FF215383"/>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3.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4.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5.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6.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7.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8.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57240</xdr:colOff>
      <xdr:row>2</xdr:row>
      <xdr:rowOff>76320</xdr:rowOff>
    </xdr:from>
    <xdr:to>
      <xdr:col>3</xdr:col>
      <xdr:colOff>159840</xdr:colOff>
      <xdr:row>5</xdr:row>
      <xdr:rowOff>66600</xdr:rowOff>
    </xdr:to>
    <xdr:pic>
      <xdr:nvPicPr>
        <xdr:cNvPr id="0"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423720" y="409680"/>
          <a:ext cx="2076120" cy="6188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669960</xdr:colOff>
      <xdr:row>0</xdr:row>
      <xdr:rowOff>313920</xdr:rowOff>
    </xdr:to>
    <xdr:pic>
      <xdr:nvPicPr>
        <xdr:cNvPr id="1"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529200</xdr:colOff>
      <xdr:row>0</xdr:row>
      <xdr:rowOff>313920</xdr:rowOff>
    </xdr:to>
    <xdr:pic>
      <xdr:nvPicPr>
        <xdr:cNvPr id="2"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3"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529200</xdr:colOff>
      <xdr:row>0</xdr:row>
      <xdr:rowOff>313920</xdr:rowOff>
    </xdr:to>
    <xdr:pic>
      <xdr:nvPicPr>
        <xdr:cNvPr id="4"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599760</xdr:colOff>
      <xdr:row>0</xdr:row>
      <xdr:rowOff>313920</xdr:rowOff>
    </xdr:to>
    <xdr:pic>
      <xdr:nvPicPr>
        <xdr:cNvPr id="5"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6"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7"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C1628"/>
    <pageSetUpPr fitToPage="true"/>
  </sheetPr>
  <dimension ref="B1:G6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
    <col collapsed="false" customWidth="true" hidden="false" outlineLevel="0" max="3" min="3" style="0" width="28"/>
    <col collapsed="false" customWidth="true" hidden="false" outlineLevel="0" max="5" min="4" style="0" width="19"/>
    <col collapsed="false" customWidth="true" hidden="false" outlineLevel="0" max="6" min="6" style="0" width="18"/>
    <col collapsed="false" customWidth="true" hidden="false" outlineLevel="0" max="7" min="7" style="0" width="16"/>
    <col collapsed="false" customWidth="true" hidden="false" outlineLevel="0" max="8" min="8" style="0" width="2.2"/>
  </cols>
  <sheetData>
    <row r="1" customFormat="false" ht="9.75" hidden="false" customHeight="true" outlineLevel="0" collapsed="false"/>
    <row r="2" customFormat="false" ht="16.5" hidden="false" customHeight="true" outlineLevel="0" collapsed="false">
      <c r="B2" s="1"/>
      <c r="C2" s="1"/>
      <c r="D2" s="1"/>
      <c r="E2" s="1"/>
      <c r="F2" s="1"/>
      <c r="G2" s="1"/>
    </row>
    <row r="3" customFormat="false" ht="16.5" hidden="false" customHeight="true" outlineLevel="0" collapsed="false">
      <c r="B3" s="1"/>
      <c r="C3" s="1"/>
      <c r="D3" s="1"/>
      <c r="E3" s="1"/>
      <c r="F3" s="1"/>
      <c r="G3" s="1"/>
    </row>
    <row r="4" customFormat="false" ht="16.5" hidden="false" customHeight="true" outlineLevel="0" collapsed="false">
      <c r="B4" s="1"/>
      <c r="C4" s="1"/>
      <c r="D4" s="1"/>
      <c r="E4" s="1"/>
      <c r="F4" s="1"/>
      <c r="G4" s="1"/>
    </row>
    <row r="5" customFormat="false" ht="16.5" hidden="false" customHeight="true" outlineLevel="0" collapsed="false">
      <c r="B5" s="1"/>
      <c r="C5" s="1"/>
      <c r="D5" s="1"/>
      <c r="E5" s="1"/>
      <c r="F5" s="1"/>
      <c r="G5" s="1"/>
    </row>
    <row r="6" customFormat="false" ht="31.5" hidden="false" customHeight="true" outlineLevel="0" collapsed="false">
      <c r="B6" s="1"/>
      <c r="C6" s="2" t="s">
        <v>0</v>
      </c>
      <c r="D6" s="2"/>
      <c r="E6" s="2"/>
      <c r="F6" s="2"/>
      <c r="G6" s="2"/>
    </row>
    <row r="7" customFormat="false" ht="9.75" hidden="false" customHeight="true" outlineLevel="0" collapsed="false">
      <c r="B7" s="1"/>
      <c r="C7" s="1"/>
      <c r="D7" s="1"/>
      <c r="E7" s="1"/>
      <c r="F7" s="1"/>
      <c r="G7" s="1"/>
    </row>
    <row r="8" customFormat="false" ht="4.5" hidden="false" customHeight="true" outlineLevel="0" collapsed="false">
      <c r="B8" s="3"/>
      <c r="C8" s="3"/>
      <c r="D8" s="3"/>
      <c r="E8" s="3"/>
      <c r="F8" s="3"/>
      <c r="G8" s="3"/>
    </row>
    <row r="9" customFormat="false" ht="7.5" hidden="false" customHeight="true" outlineLevel="0" collapsed="false"/>
    <row r="10" customFormat="false" ht="16.5" hidden="false" customHeight="true" outlineLevel="0" collapsed="false">
      <c r="B10" s="4" t="s">
        <v>1</v>
      </c>
      <c r="C10" s="4"/>
      <c r="D10" s="4"/>
      <c r="E10" s="4"/>
      <c r="F10" s="4"/>
      <c r="G10" s="4"/>
    </row>
    <row r="11" customFormat="false" ht="16.5" hidden="false" customHeight="true" outlineLevel="0" collapsed="false">
      <c r="B11" s="4"/>
      <c r="C11" s="4"/>
      <c r="D11" s="4"/>
      <c r="E11" s="4"/>
      <c r="F11" s="4"/>
      <c r="G11" s="4"/>
    </row>
    <row r="12" customFormat="false" ht="16.5" hidden="false" customHeight="true" outlineLevel="0" collapsed="false">
      <c r="B12" s="4"/>
      <c r="C12" s="4"/>
      <c r="D12" s="4"/>
      <c r="E12" s="4"/>
      <c r="F12" s="4"/>
      <c r="G12" s="4"/>
    </row>
    <row r="13" customFormat="false" ht="16.5" hidden="false" customHeight="true" outlineLevel="0" collapsed="false">
      <c r="B13" s="4"/>
      <c r="C13" s="4"/>
      <c r="D13" s="4"/>
      <c r="E13" s="4"/>
      <c r="F13" s="4"/>
      <c r="G13" s="4"/>
    </row>
    <row r="15" customFormat="false" ht="24" hidden="false" customHeight="true" outlineLevel="0" collapsed="false">
      <c r="B15" s="5" t="s">
        <v>2</v>
      </c>
      <c r="C15" s="5"/>
      <c r="D15" s="5"/>
      <c r="E15" s="5"/>
      <c r="F15" s="5"/>
      <c r="G15" s="5"/>
    </row>
    <row r="16" customFormat="false" ht="16.5" hidden="false" customHeight="true" outlineLevel="0" collapsed="false">
      <c r="B16" s="6" t="s">
        <v>3</v>
      </c>
      <c r="C16" s="7" t="s">
        <v>4</v>
      </c>
      <c r="D16" s="8" t="s">
        <v>5</v>
      </c>
      <c r="E16" s="8"/>
      <c r="F16" s="8"/>
      <c r="G16" s="8"/>
    </row>
    <row r="17" customFormat="false" ht="16.5" hidden="false" customHeight="true" outlineLevel="0" collapsed="false">
      <c r="B17" s="6"/>
      <c r="C17" s="6"/>
      <c r="D17" s="6"/>
      <c r="E17" s="8"/>
      <c r="F17" s="8"/>
      <c r="G17" s="8"/>
    </row>
    <row r="18" customFormat="false" ht="16.5" hidden="false" customHeight="true" outlineLevel="0" collapsed="false">
      <c r="B18" s="6" t="s">
        <v>6</v>
      </c>
      <c r="C18" s="7" t="s">
        <v>7</v>
      </c>
      <c r="D18" s="8" t="s">
        <v>8</v>
      </c>
      <c r="E18" s="8"/>
      <c r="F18" s="8"/>
      <c r="G18" s="8"/>
    </row>
    <row r="19" customFormat="false" ht="16.5" hidden="false" customHeight="true" outlineLevel="0" collapsed="false">
      <c r="B19" s="6"/>
      <c r="C19" s="6"/>
      <c r="D19" s="6"/>
      <c r="E19" s="8"/>
      <c r="F19" s="8"/>
      <c r="G19" s="8"/>
    </row>
    <row r="20" customFormat="false" ht="16.5" hidden="false" customHeight="true" outlineLevel="0" collapsed="false">
      <c r="B20" s="6" t="s">
        <v>9</v>
      </c>
      <c r="C20" s="7" t="s">
        <v>10</v>
      </c>
      <c r="D20" s="8" t="s">
        <v>11</v>
      </c>
      <c r="E20" s="8"/>
      <c r="F20" s="8"/>
      <c r="G20" s="8"/>
    </row>
    <row r="21" customFormat="false" ht="16.5" hidden="false" customHeight="true" outlineLevel="0" collapsed="false">
      <c r="B21" s="6"/>
      <c r="C21" s="6"/>
      <c r="D21" s="6"/>
      <c r="E21" s="8"/>
      <c r="F21" s="8"/>
      <c r="G21" s="8"/>
    </row>
    <row r="22" customFormat="false" ht="16.5" hidden="false" customHeight="true" outlineLevel="0" collapsed="false">
      <c r="B22" s="6" t="s">
        <v>12</v>
      </c>
      <c r="C22" s="7" t="s">
        <v>13</v>
      </c>
      <c r="D22" s="8" t="s">
        <v>14</v>
      </c>
      <c r="E22" s="8"/>
      <c r="F22" s="8"/>
      <c r="G22" s="8"/>
    </row>
    <row r="23" customFormat="false" ht="16.5" hidden="false" customHeight="true" outlineLevel="0" collapsed="false">
      <c r="B23" s="6"/>
      <c r="C23" s="6"/>
      <c r="D23" s="6"/>
      <c r="E23" s="8"/>
      <c r="F23" s="8"/>
      <c r="G23" s="8"/>
    </row>
    <row r="24" customFormat="false" ht="16.5" hidden="false" customHeight="true" outlineLevel="0" collapsed="false">
      <c r="B24" s="6" t="s">
        <v>15</v>
      </c>
      <c r="C24" s="7" t="s">
        <v>16</v>
      </c>
      <c r="D24" s="8" t="s">
        <v>17</v>
      </c>
      <c r="E24" s="8"/>
      <c r="F24" s="8"/>
      <c r="G24" s="8"/>
    </row>
    <row r="25" customFormat="false" ht="16.5" hidden="false" customHeight="true" outlineLevel="0" collapsed="false">
      <c r="B25" s="6"/>
      <c r="C25" s="6"/>
      <c r="D25" s="6"/>
      <c r="E25" s="8"/>
      <c r="F25" s="8"/>
      <c r="G25" s="8"/>
    </row>
    <row r="26" customFormat="false" ht="16.5" hidden="false" customHeight="true" outlineLevel="0" collapsed="false">
      <c r="B26" s="6" t="s">
        <v>18</v>
      </c>
      <c r="C26" s="7" t="s">
        <v>19</v>
      </c>
      <c r="D26" s="8" t="s">
        <v>20</v>
      </c>
      <c r="E26" s="8"/>
      <c r="F26" s="8"/>
      <c r="G26" s="8"/>
    </row>
    <row r="27" customFormat="false" ht="16.5" hidden="false" customHeight="true" outlineLevel="0" collapsed="false">
      <c r="B27" s="6"/>
      <c r="C27" s="6"/>
      <c r="D27" s="6"/>
      <c r="E27" s="8"/>
      <c r="F27" s="8"/>
      <c r="G27" s="8"/>
    </row>
    <row r="29" customFormat="false" ht="24" hidden="false" customHeight="true" outlineLevel="0" collapsed="false">
      <c r="B29" s="5" t="s">
        <v>21</v>
      </c>
      <c r="C29" s="5"/>
      <c r="D29" s="5"/>
      <c r="E29" s="5"/>
      <c r="F29" s="5"/>
      <c r="G29" s="5"/>
    </row>
    <row r="30" customFormat="false" ht="18.75" hidden="false" customHeight="true" outlineLevel="0" collapsed="false">
      <c r="B30" s="9"/>
      <c r="C30" s="9" t="s">
        <v>22</v>
      </c>
      <c r="D30" s="9" t="s">
        <v>23</v>
      </c>
      <c r="E30" s="9"/>
      <c r="F30" s="9"/>
      <c r="G30" s="9"/>
    </row>
    <row r="31" customFormat="false" ht="30" hidden="false" customHeight="true" outlineLevel="0" collapsed="false">
      <c r="B31" s="10"/>
      <c r="C31" s="11" t="s">
        <v>24</v>
      </c>
      <c r="D31" s="12" t="s">
        <v>25</v>
      </c>
      <c r="E31" s="12"/>
      <c r="F31" s="12"/>
      <c r="G31" s="12"/>
    </row>
    <row r="32" customFormat="false" ht="30" hidden="false" customHeight="true" outlineLevel="0" collapsed="false">
      <c r="B32" s="13"/>
      <c r="C32" s="14" t="s">
        <v>26</v>
      </c>
      <c r="D32" s="15" t="s">
        <v>27</v>
      </c>
      <c r="E32" s="15"/>
      <c r="F32" s="15"/>
      <c r="G32" s="15"/>
    </row>
    <row r="33" customFormat="false" ht="30" hidden="false" customHeight="true" outlineLevel="0" collapsed="false">
      <c r="B33" s="10"/>
      <c r="C33" s="11" t="s">
        <v>28</v>
      </c>
      <c r="D33" s="12" t="s">
        <v>29</v>
      </c>
      <c r="E33" s="12"/>
      <c r="F33" s="12"/>
      <c r="G33" s="12"/>
    </row>
    <row r="34" customFormat="false" ht="30" hidden="false" customHeight="true" outlineLevel="0" collapsed="false">
      <c r="B34" s="13"/>
      <c r="C34" s="14" t="s">
        <v>30</v>
      </c>
      <c r="D34" s="15" t="s">
        <v>31</v>
      </c>
      <c r="E34" s="15"/>
      <c r="F34" s="15"/>
      <c r="G34" s="15"/>
    </row>
    <row r="35" customFormat="false" ht="30" hidden="false" customHeight="true" outlineLevel="0" collapsed="false">
      <c r="B35" s="10"/>
      <c r="C35" s="11" t="s">
        <v>32</v>
      </c>
      <c r="D35" s="12" t="s">
        <v>33</v>
      </c>
      <c r="E35" s="12"/>
      <c r="F35" s="12"/>
      <c r="G35" s="12"/>
    </row>
    <row r="36" customFormat="false" ht="30" hidden="false" customHeight="true" outlineLevel="0" collapsed="false">
      <c r="B36" s="13"/>
      <c r="C36" s="14" t="s">
        <v>34</v>
      </c>
      <c r="D36" s="15" t="s">
        <v>35</v>
      </c>
      <c r="E36" s="15"/>
      <c r="F36" s="15"/>
      <c r="G36" s="15"/>
    </row>
    <row r="37" customFormat="false" ht="30" hidden="false" customHeight="true" outlineLevel="0" collapsed="false">
      <c r="B37" s="10"/>
      <c r="C37" s="11" t="s">
        <v>36</v>
      </c>
      <c r="D37" s="12" t="s">
        <v>37</v>
      </c>
      <c r="E37" s="12"/>
      <c r="F37" s="12"/>
      <c r="G37" s="12"/>
    </row>
    <row r="39" customFormat="false" ht="24" hidden="false" customHeight="true" outlineLevel="0" collapsed="false">
      <c r="B39" s="5" t="s">
        <v>38</v>
      </c>
      <c r="C39" s="5"/>
      <c r="D39" s="5"/>
      <c r="E39" s="5"/>
      <c r="F39" s="5"/>
      <c r="G39" s="5"/>
    </row>
    <row r="40" customFormat="false" ht="15.75" hidden="false" customHeight="true" outlineLevel="0" collapsed="false">
      <c r="C40" s="16" t="s">
        <v>39</v>
      </c>
      <c r="D40" s="8" t="s">
        <v>40</v>
      </c>
      <c r="E40" s="8"/>
      <c r="F40" s="8"/>
      <c r="G40" s="8"/>
    </row>
    <row r="41" customFormat="false" ht="15.75" hidden="false" customHeight="true" outlineLevel="0" collapsed="false">
      <c r="C41" s="16"/>
      <c r="D41" s="16"/>
      <c r="E41" s="8"/>
      <c r="F41" s="8"/>
      <c r="G41" s="8"/>
    </row>
    <row r="42" customFormat="false" ht="15.75" hidden="false" customHeight="true" outlineLevel="0" collapsed="false">
      <c r="C42" s="16"/>
      <c r="D42" s="16"/>
      <c r="E42" s="8"/>
      <c r="F42" s="8"/>
      <c r="G42" s="8"/>
    </row>
    <row r="43" customFormat="false" ht="15.75" hidden="false" customHeight="true" outlineLevel="0" collapsed="false">
      <c r="C43" s="16"/>
      <c r="D43" s="16"/>
      <c r="E43" s="8"/>
      <c r="F43" s="8"/>
      <c r="G43" s="8"/>
    </row>
    <row r="44" customFormat="false" ht="15.75" hidden="false" customHeight="true" outlineLevel="0" collapsed="false">
      <c r="C44" s="16"/>
      <c r="D44" s="16"/>
      <c r="E44" s="8"/>
      <c r="F44" s="8"/>
      <c r="G44" s="8"/>
    </row>
    <row r="46" customFormat="false" ht="15.75" hidden="false" customHeight="true" outlineLevel="0" collapsed="false">
      <c r="C46" s="16" t="s">
        <v>41</v>
      </c>
      <c r="D46" s="8" t="s">
        <v>42</v>
      </c>
      <c r="E46" s="8"/>
      <c r="F46" s="8"/>
      <c r="G46" s="8"/>
    </row>
    <row r="47" customFormat="false" ht="15.75" hidden="false" customHeight="true" outlineLevel="0" collapsed="false">
      <c r="C47" s="16"/>
      <c r="D47" s="16"/>
      <c r="E47" s="8"/>
      <c r="F47" s="8"/>
      <c r="G47" s="8"/>
    </row>
    <row r="48" customFormat="false" ht="15.75" hidden="false" customHeight="true" outlineLevel="0" collapsed="false">
      <c r="C48" s="16"/>
      <c r="D48" s="16"/>
      <c r="E48" s="8"/>
      <c r="F48" s="8"/>
      <c r="G48" s="8"/>
    </row>
    <row r="49" customFormat="false" ht="15.75" hidden="false" customHeight="true" outlineLevel="0" collapsed="false">
      <c r="C49" s="16"/>
      <c r="D49" s="16"/>
      <c r="E49" s="8"/>
      <c r="F49" s="8"/>
      <c r="G49" s="8"/>
    </row>
    <row r="50" customFormat="false" ht="15.75" hidden="false" customHeight="true" outlineLevel="0" collapsed="false">
      <c r="C50" s="16"/>
      <c r="D50" s="16"/>
      <c r="E50" s="8"/>
      <c r="F50" s="8"/>
      <c r="G50" s="8"/>
    </row>
    <row r="52" customFormat="false" ht="15.75" hidden="false" customHeight="true" outlineLevel="0" collapsed="false">
      <c r="C52" s="16" t="s">
        <v>43</v>
      </c>
      <c r="D52" s="8" t="s">
        <v>44</v>
      </c>
      <c r="E52" s="8"/>
      <c r="F52" s="8"/>
      <c r="G52" s="8"/>
    </row>
    <row r="53" customFormat="false" ht="15.75" hidden="false" customHeight="true" outlineLevel="0" collapsed="false">
      <c r="C53" s="16"/>
      <c r="D53" s="16"/>
      <c r="E53" s="8"/>
      <c r="F53" s="8"/>
      <c r="G53" s="8"/>
    </row>
    <row r="54" customFormat="false" ht="15.75" hidden="false" customHeight="true" outlineLevel="0" collapsed="false">
      <c r="C54" s="16"/>
      <c r="D54" s="16"/>
      <c r="E54" s="8"/>
      <c r="F54" s="8"/>
      <c r="G54" s="8"/>
    </row>
    <row r="55" customFormat="false" ht="15.75" hidden="false" customHeight="true" outlineLevel="0" collapsed="false">
      <c r="C55" s="16"/>
      <c r="D55" s="16"/>
      <c r="E55" s="8"/>
      <c r="F55" s="8"/>
      <c r="G55" s="8"/>
    </row>
    <row r="56" customFormat="false" ht="15.75" hidden="false" customHeight="true" outlineLevel="0" collapsed="false">
      <c r="C56" s="16"/>
      <c r="D56" s="16"/>
      <c r="E56" s="8"/>
      <c r="F56" s="8"/>
      <c r="G56" s="8"/>
    </row>
    <row r="58" customFormat="false" ht="15" hidden="false" customHeight="false" outlineLevel="0" collapsed="false">
      <c r="B58" s="17" t="s">
        <v>45</v>
      </c>
      <c r="C58" s="17"/>
      <c r="D58" s="17"/>
      <c r="E58" s="17"/>
      <c r="F58" s="17"/>
      <c r="G58" s="17"/>
    </row>
    <row r="59" customFormat="false" ht="15" hidden="false" customHeight="true" outlineLevel="0" collapsed="false">
      <c r="B59" s="18" t="s">
        <v>46</v>
      </c>
      <c r="C59" s="18"/>
      <c r="D59" s="18"/>
      <c r="E59" s="18"/>
      <c r="F59" s="18"/>
      <c r="G59" s="18"/>
    </row>
    <row r="60" customFormat="false" ht="15" hidden="false" customHeight="true" outlineLevel="0" collapsed="false">
      <c r="B60" s="18"/>
      <c r="C60" s="18"/>
      <c r="D60" s="18"/>
      <c r="E60" s="18"/>
      <c r="F60" s="18"/>
      <c r="G60" s="18"/>
    </row>
    <row r="61" customFormat="false" ht="15" hidden="false" customHeight="true" outlineLevel="0" collapsed="false">
      <c r="B61" s="18"/>
      <c r="C61" s="18"/>
      <c r="D61" s="18"/>
      <c r="E61" s="18"/>
      <c r="F61" s="18"/>
      <c r="G61" s="18"/>
    </row>
    <row r="63" customFormat="false" ht="19.5" hidden="false" customHeight="true" outlineLevel="0" collapsed="false">
      <c r="B63" s="19" t="s">
        <v>47</v>
      </c>
      <c r="C63" s="19"/>
      <c r="D63" s="19"/>
      <c r="E63" s="19"/>
      <c r="F63" s="19"/>
      <c r="G63" s="19"/>
    </row>
  </sheetData>
  <mergeCells count="40">
    <mergeCell ref="C6:G6"/>
    <mergeCell ref="B10:G13"/>
    <mergeCell ref="B15:G15"/>
    <mergeCell ref="B16:B17"/>
    <mergeCell ref="C16:C17"/>
    <mergeCell ref="D16:G17"/>
    <mergeCell ref="B18:B19"/>
    <mergeCell ref="C18:C19"/>
    <mergeCell ref="D18:G19"/>
    <mergeCell ref="B20:B21"/>
    <mergeCell ref="C20:C21"/>
    <mergeCell ref="D20:G21"/>
    <mergeCell ref="B22:B23"/>
    <mergeCell ref="C22:C23"/>
    <mergeCell ref="D22:G23"/>
    <mergeCell ref="B24:B25"/>
    <mergeCell ref="C24:C25"/>
    <mergeCell ref="D24:G25"/>
    <mergeCell ref="B26:B27"/>
    <mergeCell ref="C26:C27"/>
    <mergeCell ref="D26:G27"/>
    <mergeCell ref="B29:G29"/>
    <mergeCell ref="D30:G30"/>
    <mergeCell ref="D31:G31"/>
    <mergeCell ref="D32:G32"/>
    <mergeCell ref="D33:G33"/>
    <mergeCell ref="D34:G34"/>
    <mergeCell ref="D35:G35"/>
    <mergeCell ref="D36:G36"/>
    <mergeCell ref="D37:G37"/>
    <mergeCell ref="B39:G39"/>
    <mergeCell ref="C40:C44"/>
    <mergeCell ref="D40:G44"/>
    <mergeCell ref="C46:C50"/>
    <mergeCell ref="D46:G50"/>
    <mergeCell ref="C52:C56"/>
    <mergeCell ref="D52:G56"/>
    <mergeCell ref="B58:G58"/>
    <mergeCell ref="B59:G61"/>
    <mergeCell ref="B63:G63"/>
  </mergeCells>
  <hyperlinks>
    <hyperlink ref="C31" location="'Setup'!A1" display="Setup"/>
    <hyperlink ref="C32" location="'Estimate'!A1" display="Estimate"/>
    <hyperlink ref="C33" location="'Summary'!A1" display="Summary"/>
    <hyperlink ref="C34" location="'Alternates'!A1" display="Alternates"/>
    <hyperlink ref="C35" location="'Assumptions &amp; Exclusions'!A1" display="Assumptions &amp; Exclusions"/>
    <hyperlink ref="C36" location="'Basis of Estimate'!A1" display="Basis of Estimate"/>
    <hyperlink ref="C37" location="'Reference'!A1" display="Reference"/>
    <hyperlink ref="B63" r:id="rId1" display="Built for teams delivering capital projects, programs and portfolios  ·  mastt.com"/>
  </hyperlinks>
  <printOptions headings="false" gridLines="false" gridLinesSet="true" horizontalCentered="false" verticalCentered="false"/>
  <pageMargins left="0.3" right="0.3"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rowBreaks count="1" manualBreakCount="1">
    <brk id="38" man="true" max="16383" min="0"/>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F39"/>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
    <col collapsed="false" customWidth="true" hidden="false" outlineLevel="0" max="3" min="3" style="0" width="30"/>
    <col collapsed="false" customWidth="true" hidden="false" outlineLevel="0" max="4" min="4" style="0" width="24"/>
    <col collapsed="false" customWidth="true" hidden="false" outlineLevel="0" max="5" min="5" style="0" width="29"/>
    <col collapsed="false" customWidth="true" hidden="false" outlineLevel="0" max="6" min="6" style="0" width="11"/>
    <col collapsed="false" customWidth="true" hidden="false" outlineLevel="0" max="7" min="7" style="0" width="2.2"/>
  </cols>
  <sheetData>
    <row r="1" customFormat="false" ht="33.75" hidden="false" customHeight="true" outlineLevel="0" collapsed="false">
      <c r="B1" s="20" t="s">
        <v>48</v>
      </c>
      <c r="C1" s="20"/>
      <c r="D1" s="20"/>
      <c r="E1" s="20"/>
      <c r="F1" s="20"/>
    </row>
    <row r="2" customFormat="false" ht="4.5" hidden="false" customHeight="true" outlineLevel="0" collapsed="false">
      <c r="B2" s="21"/>
      <c r="C2" s="21"/>
      <c r="D2" s="21"/>
      <c r="E2" s="21"/>
      <c r="F2" s="21"/>
    </row>
    <row r="3" customFormat="false" ht="16.5" hidden="false" customHeight="true" outlineLevel="0" collapsed="false">
      <c r="B3" s="22" t="str">
        <f aca="false">IF(COUNTIF(Estimate!$Q$9:$Q$208,"EXAMPLE*")+COUNTIF(Alternates!$N$9:$N$32,"EXAMPLE*")=0,"","EXAMPLE DATA - the priced rows are a worked example. Delete them and this banner clears.")</f>
        <v>EXAMPLE DATA - the priced rows are a worked example. Delete them and this banner clears.</v>
      </c>
      <c r="C3" s="22"/>
      <c r="D3" s="22"/>
      <c r="E3" s="22"/>
      <c r="F3" s="22"/>
    </row>
    <row r="4" customFormat="false" ht="25.5" hidden="false" customHeight="true" outlineLevel="0" collapsed="false">
      <c r="B4" s="23" t="s">
        <v>49</v>
      </c>
      <c r="C4" s="23"/>
      <c r="D4" s="23"/>
      <c r="E4" s="23"/>
      <c r="F4" s="23"/>
    </row>
    <row r="6" customFormat="false" ht="21.75" hidden="false" customHeight="true" outlineLevel="0" collapsed="false">
      <c r="B6" s="5" t="s">
        <v>50</v>
      </c>
      <c r="C6" s="5"/>
      <c r="D6" s="5"/>
      <c r="E6" s="5"/>
      <c r="F6" s="5"/>
    </row>
    <row r="7" customFormat="false" ht="19.5" hidden="false" customHeight="true" outlineLevel="0" collapsed="false">
      <c r="B7" s="24" t="s">
        <v>51</v>
      </c>
      <c r="C7" s="24"/>
      <c r="D7" s="25" t="s">
        <v>52</v>
      </c>
      <c r="E7" s="25"/>
    </row>
    <row r="8" customFormat="false" ht="19.5" hidden="false" customHeight="true" outlineLevel="0" collapsed="false">
      <c r="B8" s="24" t="s">
        <v>53</v>
      </c>
      <c r="C8" s="24"/>
      <c r="D8" s="25" t="s">
        <v>54</v>
      </c>
      <c r="E8" s="25"/>
    </row>
    <row r="9" customFormat="false" ht="19.5" hidden="false" customHeight="true" outlineLevel="0" collapsed="false">
      <c r="B9" s="24" t="s">
        <v>55</v>
      </c>
      <c r="C9" s="24"/>
      <c r="D9" s="25" t="s">
        <v>56</v>
      </c>
      <c r="E9" s="25"/>
    </row>
    <row r="10" customFormat="false" ht="19.5" hidden="false" customHeight="true" outlineLevel="0" collapsed="false">
      <c r="B10" s="24" t="s">
        <v>57</v>
      </c>
      <c r="C10" s="24"/>
      <c r="D10" s="25" t="s">
        <v>58</v>
      </c>
      <c r="E10" s="25"/>
    </row>
    <row r="11" customFormat="false" ht="19.5" hidden="false" customHeight="true" outlineLevel="0" collapsed="false">
      <c r="B11" s="24" t="s">
        <v>59</v>
      </c>
      <c r="C11" s="24"/>
      <c r="D11" s="25" t="s">
        <v>60</v>
      </c>
      <c r="E11" s="25"/>
    </row>
    <row r="12" customFormat="false" ht="19.5" hidden="false" customHeight="true" outlineLevel="0" collapsed="false">
      <c r="B12" s="24" t="s">
        <v>61</v>
      </c>
      <c r="C12" s="24"/>
      <c r="D12" s="25" t="s">
        <v>62</v>
      </c>
      <c r="E12" s="25"/>
    </row>
    <row r="14" customFormat="false" ht="21.75" hidden="false" customHeight="true" outlineLevel="0" collapsed="false">
      <c r="B14" s="5" t="s">
        <v>63</v>
      </c>
      <c r="C14" s="5"/>
      <c r="D14" s="5"/>
      <c r="E14" s="5"/>
      <c r="F14" s="5"/>
    </row>
    <row r="15" customFormat="false" ht="33.75" hidden="false" customHeight="true" outlineLevel="0" collapsed="false">
      <c r="B15" s="24" t="s">
        <v>64</v>
      </c>
      <c r="C15" s="24"/>
      <c r="D15" s="25" t="s">
        <v>65</v>
      </c>
      <c r="E15" s="26" t="s">
        <v>66</v>
      </c>
      <c r="F15" s="26"/>
    </row>
    <row r="16" customFormat="false" ht="33.75" hidden="false" customHeight="true" outlineLevel="0" collapsed="false">
      <c r="B16" s="24" t="s">
        <v>67</v>
      </c>
      <c r="C16" s="24"/>
      <c r="D16" s="25" t="s">
        <v>68</v>
      </c>
      <c r="E16" s="26" t="s">
        <v>69</v>
      </c>
      <c r="F16" s="26"/>
    </row>
    <row r="17" customFormat="false" ht="33.75" hidden="false" customHeight="true" outlineLevel="0" collapsed="false">
      <c r="B17" s="24" t="s">
        <v>70</v>
      </c>
      <c r="C17" s="24"/>
      <c r="D17" s="27" t="n">
        <v>60</v>
      </c>
      <c r="E17" s="26" t="s">
        <v>71</v>
      </c>
      <c r="F17" s="26"/>
    </row>
    <row r="18" customFormat="false" ht="33.75" hidden="false" customHeight="true" outlineLevel="0" collapsed="false">
      <c r="B18" s="24" t="s">
        <v>72</v>
      </c>
      <c r="C18" s="24"/>
      <c r="D18" s="25" t="s">
        <v>73</v>
      </c>
      <c r="E18" s="26" t="s">
        <v>74</v>
      </c>
      <c r="F18" s="26"/>
    </row>
    <row r="19" customFormat="false" ht="33.75" hidden="false" customHeight="true" outlineLevel="0" collapsed="false">
      <c r="B19" s="24" t="s">
        <v>75</v>
      </c>
      <c r="C19" s="24"/>
      <c r="D19" s="25" t="s">
        <v>76</v>
      </c>
      <c r="E19" s="26" t="s">
        <v>77</v>
      </c>
      <c r="F19" s="26"/>
    </row>
    <row r="20" customFormat="false" ht="33.75" hidden="false" customHeight="true" outlineLevel="0" collapsed="false">
      <c r="B20" s="24" t="s">
        <v>78</v>
      </c>
      <c r="C20" s="24"/>
      <c r="D20" s="28" t="n">
        <v>0.1</v>
      </c>
      <c r="E20" s="26" t="s">
        <v>79</v>
      </c>
      <c r="F20" s="26"/>
    </row>
    <row r="22" customFormat="false" ht="21.75" hidden="false" customHeight="true" outlineLevel="0" collapsed="false">
      <c r="B22" s="5" t="s">
        <v>80</v>
      </c>
      <c r="C22" s="5"/>
      <c r="D22" s="5"/>
      <c r="E22" s="5"/>
      <c r="F22" s="5"/>
    </row>
    <row r="23" customFormat="false" ht="39.75" hidden="false" customHeight="true" outlineLevel="0" collapsed="false">
      <c r="B23" s="24" t="s">
        <v>81</v>
      </c>
      <c r="C23" s="24"/>
      <c r="D23" s="29" t="n">
        <v>0.05</v>
      </c>
      <c r="E23" s="26" t="s">
        <v>82</v>
      </c>
      <c r="F23" s="26"/>
    </row>
    <row r="24" customFormat="false" ht="39.75" hidden="false" customHeight="true" outlineLevel="0" collapsed="false">
      <c r="B24" s="24" t="s">
        <v>83</v>
      </c>
      <c r="C24" s="24"/>
      <c r="D24" s="29" t="n">
        <v>0</v>
      </c>
      <c r="E24" s="26" t="s">
        <v>84</v>
      </c>
      <c r="F24" s="26"/>
    </row>
    <row r="25" customFormat="false" ht="39.75" hidden="false" customHeight="true" outlineLevel="0" collapsed="false">
      <c r="B25" s="24" t="s">
        <v>85</v>
      </c>
      <c r="C25" s="24"/>
      <c r="D25" s="29" t="n">
        <v>0.06</v>
      </c>
      <c r="E25" s="26" t="s">
        <v>86</v>
      </c>
      <c r="F25" s="26"/>
    </row>
    <row r="26" customFormat="false" ht="39.75" hidden="false" customHeight="true" outlineLevel="0" collapsed="false">
      <c r="B26" s="24" t="s">
        <v>87</v>
      </c>
      <c r="C26" s="24"/>
      <c r="D26" s="29" t="n">
        <v>0.08</v>
      </c>
      <c r="E26" s="26" t="s">
        <v>88</v>
      </c>
      <c r="F26" s="26"/>
    </row>
    <row r="27" customFormat="false" ht="39.75" hidden="false" customHeight="true" outlineLevel="0" collapsed="false">
      <c r="B27" s="24" t="s">
        <v>89</v>
      </c>
      <c r="C27" s="24"/>
      <c r="D27" s="29" t="n">
        <v>0.015</v>
      </c>
      <c r="E27" s="26" t="s">
        <v>90</v>
      </c>
      <c r="F27" s="26"/>
    </row>
    <row r="29" customFormat="false" ht="21.75" hidden="false" customHeight="true" outlineLevel="0" collapsed="false">
      <c r="B29" s="5" t="s">
        <v>91</v>
      </c>
      <c r="C29" s="5"/>
      <c r="D29" s="5"/>
      <c r="E29" s="5"/>
      <c r="F29" s="5"/>
    </row>
    <row r="30" customFormat="false" ht="19.5" hidden="false" customHeight="true" outlineLevel="0" collapsed="false">
      <c r="B30" s="30" t="s">
        <v>92</v>
      </c>
      <c r="C30" s="30"/>
      <c r="D30" s="31" t="n">
        <f aca="false">Summary!$F$36</f>
        <v>493003.6</v>
      </c>
    </row>
    <row r="31" customFormat="false" ht="19.5" hidden="false" customHeight="true" outlineLevel="0" collapsed="false">
      <c r="B31" s="30" t="s">
        <v>93</v>
      </c>
      <c r="C31" s="30"/>
      <c r="D31" s="31" t="n">
        <f aca="false">Summary!$F$43</f>
        <v>601498.6</v>
      </c>
    </row>
    <row r="32" customFormat="false" ht="19.5" hidden="false" customHeight="true" outlineLevel="0" collapsed="false">
      <c r="B32" s="30" t="s">
        <v>94</v>
      </c>
      <c r="C32" s="30"/>
      <c r="D32" s="31" t="n">
        <f aca="false">Summary!$F$45</f>
        <v>661648.6</v>
      </c>
    </row>
    <row r="33" customFormat="false" ht="19.5" hidden="false" customHeight="true" outlineLevel="0" collapsed="false">
      <c r="B33" s="30" t="s">
        <v>95</v>
      </c>
      <c r="C33" s="30"/>
      <c r="D33" s="32" t="n">
        <f aca="false">COUNTIF(Estimate!$D$9:$D$208,"?*")</f>
        <v>20</v>
      </c>
    </row>
    <row r="34" customFormat="false" ht="19.5" hidden="false" customHeight="true" outlineLevel="0" collapsed="false">
      <c r="B34" s="30" t="s">
        <v>96</v>
      </c>
      <c r="C34" s="30"/>
      <c r="D34" s="31" t="n">
        <f aca="false">SUMIFS(Estimate!$N$9:$N$208,Estimate!$E$9:$E$208,"&lt;&gt;Firm",Estimate!$E$9:$E$208,"&lt;&gt;")</f>
        <v>28000</v>
      </c>
    </row>
    <row r="35" customFormat="false" ht="19.5" hidden="false" customHeight="true" outlineLevel="0" collapsed="false">
      <c r="B35" s="30" t="s">
        <v>97</v>
      </c>
      <c r="C35" s="30"/>
      <c r="D35" s="33" t="n">
        <f aca="false">(IF(Setup!$D$7&lt;&gt;"",1,0)+IF(Setup!$D$8&lt;&gt;"",1,0)+IF(Setup!$D$10&lt;&gt;"",1,0)+IF(Setup!$D$11&lt;&gt;"",1,0)+IF(Setup!$D$15&lt;&gt;"",1,0)+IF(Setup!$D$16&lt;&gt;"",1,0)+IF(Setup!$D$19&lt;&gt;"",1,0))/7</f>
        <v>1</v>
      </c>
      <c r="E35" s="34" t="str">
        <f aca="false">REPT("|",ROUND((IF(Setup!$D$7&lt;&gt;"",1,0)+IF(Setup!$D$8&lt;&gt;"",1,0)+IF(Setup!$D$10&lt;&gt;"",1,0)+IF(Setup!$D$11&lt;&gt;"",1,0)+IF(Setup!$D$15&lt;&gt;"",1,0)+IF(Setup!$D$16&lt;&gt;"",1,0)+IF(Setup!$D$19&lt;&gt;"",1,0))/7*24,0))</f>
        <v>||||||||||||||||||||||||</v>
      </c>
      <c r="F35" s="34"/>
    </row>
    <row r="37" customFormat="false" ht="15" hidden="false" customHeight="true" outlineLevel="0" collapsed="false">
      <c r="B37" s="23" t="s">
        <v>98</v>
      </c>
      <c r="C37" s="23"/>
      <c r="D37" s="23"/>
      <c r="E37" s="23"/>
      <c r="F37" s="23"/>
    </row>
    <row r="38" customFormat="false" ht="15" hidden="false" customHeight="false" outlineLevel="0" collapsed="false">
      <c r="B38" s="23"/>
      <c r="C38" s="23"/>
      <c r="D38" s="23"/>
      <c r="E38" s="23"/>
      <c r="F38" s="23"/>
    </row>
    <row r="39" customFormat="false" ht="15" hidden="false" customHeight="false" outlineLevel="0" collapsed="false">
      <c r="B39" s="23"/>
      <c r="C39" s="23"/>
      <c r="D39" s="23"/>
      <c r="E39" s="23"/>
      <c r="F39" s="23"/>
    </row>
  </sheetData>
  <mergeCells count="50">
    <mergeCell ref="B1:F1"/>
    <mergeCell ref="B2:F2"/>
    <mergeCell ref="B3:F3"/>
    <mergeCell ref="B4:F4"/>
    <mergeCell ref="B6:F6"/>
    <mergeCell ref="B7:C7"/>
    <mergeCell ref="D7:E7"/>
    <mergeCell ref="B8:C8"/>
    <mergeCell ref="D8:E8"/>
    <mergeCell ref="B9:C9"/>
    <mergeCell ref="D9:E9"/>
    <mergeCell ref="B10:C10"/>
    <mergeCell ref="D10:E10"/>
    <mergeCell ref="B11:C11"/>
    <mergeCell ref="D11:E11"/>
    <mergeCell ref="B12:C12"/>
    <mergeCell ref="D12:E12"/>
    <mergeCell ref="B14:F14"/>
    <mergeCell ref="B15:C15"/>
    <mergeCell ref="E15:F15"/>
    <mergeCell ref="B16:C16"/>
    <mergeCell ref="E16:F16"/>
    <mergeCell ref="B17:C17"/>
    <mergeCell ref="E17:F17"/>
    <mergeCell ref="B18:C18"/>
    <mergeCell ref="E18:F18"/>
    <mergeCell ref="B19:C19"/>
    <mergeCell ref="E19:F19"/>
    <mergeCell ref="B20:C20"/>
    <mergeCell ref="E20:F20"/>
    <mergeCell ref="B22:F22"/>
    <mergeCell ref="B23:C23"/>
    <mergeCell ref="E23:F23"/>
    <mergeCell ref="B24:C24"/>
    <mergeCell ref="E24:F24"/>
    <mergeCell ref="B25:C25"/>
    <mergeCell ref="E25:F25"/>
    <mergeCell ref="B26:C26"/>
    <mergeCell ref="E26:F26"/>
    <mergeCell ref="B27:C27"/>
    <mergeCell ref="E27:F27"/>
    <mergeCell ref="B29:F29"/>
    <mergeCell ref="B30:C30"/>
    <mergeCell ref="B31:C31"/>
    <mergeCell ref="B32:C32"/>
    <mergeCell ref="B33:C33"/>
    <mergeCell ref="B34:C34"/>
    <mergeCell ref="B35:C35"/>
    <mergeCell ref="E35:F35"/>
    <mergeCell ref="B37:F39"/>
  </mergeCells>
  <conditionalFormatting sqref="B3:F3">
    <cfRule type="expression" priority="2" aboveAverage="0" equalAverage="0" bottom="0" percent="0" rank="0" text="" dxfId="0">
      <formula>LEN($B$3)&gt;0</formula>
    </cfRule>
  </conditionalFormatting>
  <dataValidations count="3">
    <dataValidation allowBlank="true" error="Type the rate as a percentage of the running subtotal, e.g. 5%." errorStyle="stop" errorTitle="Enter a percentage" operator="between" prompt="Applied to the running subtotal on the Summary cascade." promptTitle="Percentage" showDropDown="false" showErrorMessage="true" showInputMessage="true" sqref="D23:D27" type="decimal">
      <formula1>0</formula1>
      <formula2>1</formula2>
    </dataValidation>
    <dataValidation allowBlank="true" errorStyle="stop" operator="between" prompt="How defined the scope is. Reference sheet explains the classes." promptTitle="Estimate class" showDropDown="false" showErrorMessage="false" showInputMessage="true" sqref="D15" type="list">
      <formula1>Reference!$F$33:$F$37</formula1>
      <formula2>0</formula2>
    </dataValidation>
    <dataValidation allowBlank="true" errorStyle="stop" operator="between" showDropDown="false" showErrorMessage="false" showInputMessage="false" sqref="D19" type="list">
      <formula1>Reference!$D$33:$D$36</formula1>
      <formula2>0</formula2>
    </dataValidation>
  </dataValidations>
  <printOptions headings="false" gridLines="false" gridLinesSet="true" horizontalCentered="false" verticalCentered="false"/>
  <pageMargins left="0.3" right="0.3"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480BC"/>
    <pageSetUpPr fitToPage="true"/>
  </sheetPr>
  <dimension ref="B1:R211"/>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4" ySplit="8" topLeftCell="E9" activePane="bottomRight" state="frozen"/>
      <selection pane="topLeft" activeCell="A1" activeCellId="0" sqref="A1"/>
      <selection pane="topRight" activeCell="E1" activeCellId="0" sqref="E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6"/>
    <col collapsed="false" customWidth="true" hidden="false" outlineLevel="0" max="3" min="3" style="0" width="20"/>
    <col collapsed="false" customWidth="true" hidden="false" outlineLevel="0" max="4" min="4" style="0" width="33"/>
    <col collapsed="false" customWidth="true" hidden="false" outlineLevel="0" max="5" min="5" style="0" width="13"/>
    <col collapsed="false" customWidth="true" hidden="false" outlineLevel="0" max="6" min="6" style="0" width="9"/>
    <col collapsed="false" customWidth="true" hidden="false" outlineLevel="0" max="7" min="7" style="0" width="7.5"/>
    <col collapsed="false" customWidth="true" hidden="false" outlineLevel="0" max="8" min="8" style="0" width="11"/>
    <col collapsed="false" customWidth="true" hidden="false" outlineLevel="0" max="9" min="9" style="0" width="8.5"/>
    <col collapsed="false" customWidth="true" hidden="false" outlineLevel="0" max="10" min="10" style="0" width="10.51"/>
    <col collapsed="false" customWidth="true" hidden="false" outlineLevel="0" max="11" min="11" style="0" width="11"/>
    <col collapsed="false" customWidth="true" hidden="false" outlineLevel="0" max="12" min="12" style="0" width="12.5"/>
    <col collapsed="false" customWidth="true" hidden="false" outlineLevel="0" max="13" min="13" style="0" width="11.5"/>
    <col collapsed="false" customWidth="true" hidden="false" outlineLevel="0" max="14" min="14" style="0" width="12.5"/>
    <col collapsed="false" customWidth="true" hidden="false" outlineLevel="0" max="16" min="15" style="0" width="11"/>
    <col collapsed="false" customWidth="true" hidden="false" outlineLevel="0" max="17" min="17" style="0" width="22"/>
    <col collapsed="false" customWidth="true" hidden="false" outlineLevel="0" max="18" min="18" style="0" width="2.2"/>
  </cols>
  <sheetData>
    <row r="1" customFormat="false" ht="33.75" hidden="false" customHeight="true" outlineLevel="0" collapsed="false">
      <c r="B1" s="20" t="s">
        <v>99</v>
      </c>
      <c r="C1" s="20"/>
      <c r="D1" s="20"/>
      <c r="E1" s="20"/>
      <c r="F1" s="20"/>
      <c r="G1" s="20"/>
      <c r="H1" s="20"/>
      <c r="I1" s="20"/>
      <c r="J1" s="20"/>
      <c r="K1" s="20"/>
      <c r="L1" s="20"/>
      <c r="M1" s="20"/>
      <c r="N1" s="20"/>
      <c r="O1" s="20"/>
      <c r="P1" s="20"/>
      <c r="Q1" s="20"/>
      <c r="R1" s="20"/>
    </row>
    <row r="2" customFormat="false" ht="4.5" hidden="false" customHeight="true" outlineLevel="0" collapsed="false">
      <c r="B2" s="21"/>
      <c r="C2" s="21"/>
      <c r="D2" s="21"/>
      <c r="E2" s="21"/>
      <c r="F2" s="21"/>
      <c r="G2" s="21"/>
      <c r="H2" s="21"/>
      <c r="I2" s="21"/>
      <c r="J2" s="21"/>
      <c r="K2" s="21"/>
      <c r="L2" s="21"/>
      <c r="M2" s="21"/>
      <c r="N2" s="21"/>
      <c r="O2" s="21"/>
      <c r="P2" s="21"/>
      <c r="Q2" s="21"/>
      <c r="R2" s="21"/>
    </row>
    <row r="3" customFormat="false" ht="16.5" hidden="false" customHeight="true" outlineLevel="0" collapsed="false">
      <c r="B3" s="22" t="str">
        <f aca="false">IF(COUNTIF(Estimate!$Q$9:$Q$208,"EXAMPLE*")+COUNTIF(Alternates!$N$9:$N$32,"EXAMPLE*")=0,"","EXAMPLE DATA - the priced rows are a worked example. Delete them and this banner clears.")</f>
        <v>EXAMPLE DATA - the priced rows are a worked example. Delete them and this banner clears.</v>
      </c>
      <c r="C3" s="22"/>
      <c r="D3" s="22"/>
      <c r="E3" s="22"/>
      <c r="F3" s="22"/>
      <c r="G3" s="22"/>
      <c r="H3" s="22"/>
      <c r="I3" s="22"/>
      <c r="J3" s="22"/>
      <c r="K3" s="22"/>
      <c r="L3" s="22"/>
    </row>
    <row r="4" customFormat="false" ht="25.5" hidden="false" customHeight="true" outlineLevel="0" collapsed="false">
      <c r="B4" s="23" t="s">
        <v>100</v>
      </c>
      <c r="C4" s="23"/>
      <c r="D4" s="23"/>
      <c r="E4" s="23"/>
      <c r="F4" s="23"/>
      <c r="G4" s="23"/>
      <c r="H4" s="23"/>
      <c r="I4" s="23"/>
      <c r="J4" s="23"/>
      <c r="K4" s="23"/>
      <c r="L4" s="23"/>
    </row>
    <row r="8" customFormat="false" ht="42" hidden="false" customHeight="true" outlineLevel="0" collapsed="false">
      <c r="B8" s="9" t="s">
        <v>101</v>
      </c>
      <c r="C8" s="9" t="s">
        <v>102</v>
      </c>
      <c r="D8" s="9" t="s">
        <v>103</v>
      </c>
      <c r="E8" s="9" t="s">
        <v>104</v>
      </c>
      <c r="F8" s="9" t="s">
        <v>105</v>
      </c>
      <c r="G8" s="9" t="s">
        <v>106</v>
      </c>
      <c r="H8" s="9" t="s">
        <v>107</v>
      </c>
      <c r="I8" s="9" t="s">
        <v>108</v>
      </c>
      <c r="J8" s="9" t="s">
        <v>109</v>
      </c>
      <c r="K8" s="9" t="s">
        <v>110</v>
      </c>
      <c r="L8" s="9" t="s">
        <v>111</v>
      </c>
      <c r="M8" s="9" t="s">
        <v>112</v>
      </c>
      <c r="N8" s="9" t="s">
        <v>113</v>
      </c>
      <c r="O8" s="9" t="s">
        <v>114</v>
      </c>
      <c r="P8" s="9" t="s">
        <v>115</v>
      </c>
      <c r="Q8" s="9" t="s">
        <v>116</v>
      </c>
    </row>
    <row r="9" customFormat="false" ht="31.5" hidden="false" customHeight="true" outlineLevel="0" collapsed="false">
      <c r="B9" s="35" t="n">
        <f aca="false">IF($D9="","",ROW()-8)</f>
        <v>1</v>
      </c>
      <c r="C9" s="36" t="s">
        <v>117</v>
      </c>
      <c r="D9" s="36" t="s">
        <v>118</v>
      </c>
      <c r="E9" s="37" t="s">
        <v>119</v>
      </c>
      <c r="F9" s="38" t="n">
        <v>12</v>
      </c>
      <c r="G9" s="37" t="s">
        <v>120</v>
      </c>
      <c r="H9" s="39"/>
      <c r="I9" s="40" t="n">
        <v>24</v>
      </c>
      <c r="J9" s="39" t="n">
        <v>95</v>
      </c>
      <c r="K9" s="39"/>
      <c r="L9" s="39"/>
      <c r="M9" s="41" t="n">
        <f aca="false">IF($D9="","",N($H9)+N($I9)*N($J9)+N($K9)+N($L9))</f>
        <v>2280</v>
      </c>
      <c r="N9" s="42" t="n">
        <f aca="false">IF($D9="","",N($F9)*$M9)</f>
        <v>27360</v>
      </c>
      <c r="O9" s="36" t="s">
        <v>121</v>
      </c>
      <c r="P9" s="36" t="s">
        <v>121</v>
      </c>
      <c r="Q9" s="43" t="s">
        <v>122</v>
      </c>
    </row>
    <row r="10" customFormat="false" ht="31.5" hidden="false" customHeight="true" outlineLevel="0" collapsed="false">
      <c r="B10" s="35" t="n">
        <f aca="false">IF($D10="","",ROW()-8)</f>
        <v>2</v>
      </c>
      <c r="C10" s="44" t="s">
        <v>117</v>
      </c>
      <c r="D10" s="44" t="s">
        <v>123</v>
      </c>
      <c r="E10" s="45" t="s">
        <v>119</v>
      </c>
      <c r="F10" s="46" t="n">
        <v>1</v>
      </c>
      <c r="G10" s="45" t="s">
        <v>124</v>
      </c>
      <c r="H10" s="47"/>
      <c r="I10" s="48"/>
      <c r="J10" s="47"/>
      <c r="K10" s="47" t="n">
        <v>6800</v>
      </c>
      <c r="L10" s="47"/>
      <c r="M10" s="41" t="n">
        <f aca="false">IF($D10="","",N($H10)+N($I10)*N($J10)+N($K10)+N($L10))</f>
        <v>6800</v>
      </c>
      <c r="N10" s="42" t="n">
        <f aca="false">IF($D10="","",N($F10)*$M10)</f>
        <v>6800</v>
      </c>
      <c r="O10" s="44" t="s">
        <v>121</v>
      </c>
      <c r="P10" s="44" t="s">
        <v>121</v>
      </c>
      <c r="Q10" s="49" t="s">
        <v>125</v>
      </c>
    </row>
    <row r="11" customFormat="false" ht="31.5" hidden="false" customHeight="true" outlineLevel="0" collapsed="false">
      <c r="B11" s="35" t="n">
        <f aca="false">IF($D11="","",ROW()-8)</f>
        <v>3</v>
      </c>
      <c r="C11" s="36" t="s">
        <v>117</v>
      </c>
      <c r="D11" s="36" t="s">
        <v>126</v>
      </c>
      <c r="E11" s="37" t="s">
        <v>119</v>
      </c>
      <c r="F11" s="38" t="n">
        <v>12</v>
      </c>
      <c r="G11" s="37" t="s">
        <v>120</v>
      </c>
      <c r="H11" s="39"/>
      <c r="I11" s="40"/>
      <c r="J11" s="39"/>
      <c r="K11" s="39" t="n">
        <v>240</v>
      </c>
      <c r="L11" s="39"/>
      <c r="M11" s="41" t="n">
        <f aca="false">IF($D11="","",N($H11)+N($I11)*N($J11)+N($K11)+N($L11))</f>
        <v>240</v>
      </c>
      <c r="N11" s="42" t="n">
        <f aca="false">IF($D11="","",N($F11)*$M11)</f>
        <v>2880</v>
      </c>
      <c r="O11" s="36" t="s">
        <v>121</v>
      </c>
      <c r="P11" s="36" t="s">
        <v>121</v>
      </c>
      <c r="Q11" s="43" t="s">
        <v>125</v>
      </c>
    </row>
    <row r="12" customFormat="false" ht="31.5" hidden="false" customHeight="true" outlineLevel="0" collapsed="false">
      <c r="B12" s="35" t="n">
        <f aca="false">IF($D12="","",ROW()-8)</f>
        <v>4</v>
      </c>
      <c r="C12" s="44" t="s">
        <v>117</v>
      </c>
      <c r="D12" s="44" t="s">
        <v>127</v>
      </c>
      <c r="E12" s="45" t="s">
        <v>119</v>
      </c>
      <c r="F12" s="46" t="n">
        <v>1</v>
      </c>
      <c r="G12" s="45" t="s">
        <v>124</v>
      </c>
      <c r="H12" s="47"/>
      <c r="I12" s="48"/>
      <c r="J12" s="47"/>
      <c r="K12" s="47"/>
      <c r="L12" s="47" t="n">
        <v>4900</v>
      </c>
      <c r="M12" s="41" t="n">
        <f aca="false">IF($D12="","",N($H12)+N($I12)*N($J12)+N($K12)+N($L12))</f>
        <v>4900</v>
      </c>
      <c r="N12" s="42" t="n">
        <f aca="false">IF($D12="","",N($F12)*$M12)</f>
        <v>4900</v>
      </c>
      <c r="O12" s="44" t="s">
        <v>121</v>
      </c>
      <c r="P12" s="44" t="s">
        <v>128</v>
      </c>
      <c r="Q12" s="49" t="s">
        <v>125</v>
      </c>
    </row>
    <row r="13" customFormat="false" ht="31.5" hidden="false" customHeight="true" outlineLevel="0" collapsed="false">
      <c r="B13" s="35" t="n">
        <f aca="false">IF($D13="","",ROW()-8)</f>
        <v>5</v>
      </c>
      <c r="C13" s="36" t="s">
        <v>129</v>
      </c>
      <c r="D13" s="36" t="s">
        <v>130</v>
      </c>
      <c r="E13" s="37" t="s">
        <v>119</v>
      </c>
      <c r="F13" s="38" t="n">
        <v>650</v>
      </c>
      <c r="G13" s="37" t="s">
        <v>131</v>
      </c>
      <c r="H13" s="39"/>
      <c r="I13" s="40"/>
      <c r="J13" s="39"/>
      <c r="K13" s="39"/>
      <c r="L13" s="39" t="n">
        <v>25</v>
      </c>
      <c r="M13" s="41" t="n">
        <f aca="false">IF($D13="","",N($H13)+N($I13)*N($J13)+N($K13)+N($L13))</f>
        <v>25</v>
      </c>
      <c r="N13" s="42" t="n">
        <f aca="false">IF($D13="","",N($F13)*$M13)</f>
        <v>16250</v>
      </c>
      <c r="O13" s="36" t="s">
        <v>132</v>
      </c>
      <c r="P13" s="36" t="s">
        <v>128</v>
      </c>
      <c r="Q13" s="43" t="s">
        <v>133</v>
      </c>
    </row>
    <row r="14" customFormat="false" ht="36" hidden="false" customHeight="true" outlineLevel="0" collapsed="false">
      <c r="B14" s="35" t="n">
        <f aca="false">IF($D14="","",ROW()-8)</f>
        <v>6</v>
      </c>
      <c r="C14" s="44" t="s">
        <v>134</v>
      </c>
      <c r="D14" s="44" t="s">
        <v>135</v>
      </c>
      <c r="E14" s="45" t="s">
        <v>119</v>
      </c>
      <c r="F14" s="46" t="n">
        <v>1</v>
      </c>
      <c r="G14" s="45" t="s">
        <v>124</v>
      </c>
      <c r="H14" s="47"/>
      <c r="I14" s="48"/>
      <c r="J14" s="47"/>
      <c r="K14" s="47"/>
      <c r="L14" s="47" t="n">
        <v>18000</v>
      </c>
      <c r="M14" s="41" t="n">
        <f aca="false">IF($D14="","",N($H14)+N($I14)*N($J14)+N($K14)+N($L14))</f>
        <v>18000</v>
      </c>
      <c r="N14" s="42" t="n">
        <f aca="false">IF($D14="","",N($F14)*$M14)</f>
        <v>18000</v>
      </c>
      <c r="O14" s="44" t="s">
        <v>132</v>
      </c>
      <c r="P14" s="44" t="s">
        <v>128</v>
      </c>
      <c r="Q14" s="49" t="s">
        <v>136</v>
      </c>
    </row>
    <row r="15" customFormat="false" ht="31.5" hidden="false" customHeight="true" outlineLevel="0" collapsed="false">
      <c r="B15" s="35" t="n">
        <f aca="false">IF($D15="","",ROW()-8)</f>
        <v>7</v>
      </c>
      <c r="C15" s="36" t="s">
        <v>137</v>
      </c>
      <c r="D15" s="36" t="s">
        <v>138</v>
      </c>
      <c r="E15" s="37" t="s">
        <v>119</v>
      </c>
      <c r="F15" s="38" t="n">
        <v>14</v>
      </c>
      <c r="G15" s="37" t="s">
        <v>139</v>
      </c>
      <c r="H15" s="39" t="n">
        <v>950</v>
      </c>
      <c r="I15" s="40" t="n">
        <v>4.5</v>
      </c>
      <c r="J15" s="39" t="n">
        <v>88</v>
      </c>
      <c r="K15" s="39"/>
      <c r="L15" s="39"/>
      <c r="M15" s="41" t="n">
        <f aca="false">IF($D15="","",N($H15)+N($I15)*N($J15)+N($K15)+N($L15))</f>
        <v>1346</v>
      </c>
      <c r="N15" s="42" t="n">
        <f aca="false">IF($D15="","",N($F15)*$M15)</f>
        <v>18844</v>
      </c>
      <c r="O15" s="36" t="s">
        <v>132</v>
      </c>
      <c r="P15" s="36" t="s">
        <v>140</v>
      </c>
      <c r="Q15" s="43" t="s">
        <v>125</v>
      </c>
    </row>
    <row r="16" customFormat="false" ht="31.5" hidden="false" customHeight="true" outlineLevel="0" collapsed="false">
      <c r="B16" s="35" t="n">
        <f aca="false">IF($D16="","",ROW()-8)</f>
        <v>8</v>
      </c>
      <c r="C16" s="44" t="s">
        <v>141</v>
      </c>
      <c r="D16" s="44" t="s">
        <v>142</v>
      </c>
      <c r="E16" s="45" t="s">
        <v>119</v>
      </c>
      <c r="F16" s="46" t="n">
        <v>380</v>
      </c>
      <c r="G16" s="45" t="s">
        <v>131</v>
      </c>
      <c r="H16" s="47" t="n">
        <v>42</v>
      </c>
      <c r="I16" s="48" t="n">
        <v>0.6</v>
      </c>
      <c r="J16" s="47" t="n">
        <v>88</v>
      </c>
      <c r="K16" s="47"/>
      <c r="L16" s="47"/>
      <c r="M16" s="41" t="n">
        <f aca="false">IF($D16="","",N($H16)+N($I16)*N($J16)+N($K16)+N($L16))</f>
        <v>94.8</v>
      </c>
      <c r="N16" s="42" t="n">
        <f aca="false">IF($D16="","",N($F16)*$M16)</f>
        <v>36024</v>
      </c>
      <c r="O16" s="44" t="s">
        <v>132</v>
      </c>
      <c r="P16" s="44" t="s">
        <v>121</v>
      </c>
      <c r="Q16" s="49" t="s">
        <v>125</v>
      </c>
    </row>
    <row r="17" customFormat="false" ht="31.5" hidden="false" customHeight="true" outlineLevel="0" collapsed="false">
      <c r="B17" s="35" t="n">
        <f aca="false">IF($D17="","",ROW()-8)</f>
        <v>9</v>
      </c>
      <c r="C17" s="36" t="s">
        <v>141</v>
      </c>
      <c r="D17" s="36" t="s">
        <v>143</v>
      </c>
      <c r="E17" s="37" t="s">
        <v>119</v>
      </c>
      <c r="F17" s="38" t="n">
        <v>45</v>
      </c>
      <c r="G17" s="37" t="s">
        <v>131</v>
      </c>
      <c r="H17" s="39"/>
      <c r="I17" s="40"/>
      <c r="J17" s="39"/>
      <c r="K17" s="39"/>
      <c r="L17" s="39" t="n">
        <v>520</v>
      </c>
      <c r="M17" s="41" t="n">
        <f aca="false">IF($D17="","",N($H17)+N($I17)*N($J17)+N($K17)+N($L17))</f>
        <v>520</v>
      </c>
      <c r="N17" s="42" t="n">
        <f aca="false">IF($D17="","",N($F17)*$M17)</f>
        <v>23400</v>
      </c>
      <c r="O17" s="36" t="s">
        <v>132</v>
      </c>
      <c r="P17" s="36" t="s">
        <v>128</v>
      </c>
      <c r="Q17" s="43" t="s">
        <v>125</v>
      </c>
    </row>
    <row r="18" customFormat="false" ht="31.5" hidden="false" customHeight="true" outlineLevel="0" collapsed="false">
      <c r="B18" s="35" t="n">
        <f aca="false">IF($D18="","",ROW()-8)</f>
        <v>10</v>
      </c>
      <c r="C18" s="44" t="s">
        <v>141</v>
      </c>
      <c r="D18" s="44" t="s">
        <v>144</v>
      </c>
      <c r="E18" s="45" t="s">
        <v>119</v>
      </c>
      <c r="F18" s="46" t="n">
        <v>600</v>
      </c>
      <c r="G18" s="45" t="s">
        <v>131</v>
      </c>
      <c r="H18" s="47" t="n">
        <v>30</v>
      </c>
      <c r="I18" s="48" t="n">
        <v>0.42</v>
      </c>
      <c r="J18" s="47" t="n">
        <v>90</v>
      </c>
      <c r="K18" s="47"/>
      <c r="L18" s="47"/>
      <c r="M18" s="41" t="n">
        <f aca="false">IF($D18="","",N($H18)+N($I18)*N($J18)+N($K18)+N($L18))</f>
        <v>67.8</v>
      </c>
      <c r="N18" s="42" t="n">
        <f aca="false">IF($D18="","",N($F18)*$M18)</f>
        <v>40680</v>
      </c>
      <c r="O18" s="44" t="s">
        <v>132</v>
      </c>
      <c r="P18" s="44" t="s">
        <v>121</v>
      </c>
      <c r="Q18" s="49" t="s">
        <v>125</v>
      </c>
    </row>
    <row r="19" customFormat="false" ht="31.5" hidden="false" customHeight="true" outlineLevel="0" collapsed="false">
      <c r="B19" s="35" t="n">
        <f aca="false">IF($D19="","",ROW()-8)</f>
        <v>11</v>
      </c>
      <c r="C19" s="36" t="s">
        <v>141</v>
      </c>
      <c r="D19" s="36" t="s">
        <v>145</v>
      </c>
      <c r="E19" s="37" t="s">
        <v>119</v>
      </c>
      <c r="F19" s="38" t="n">
        <v>520</v>
      </c>
      <c r="G19" s="37" t="s">
        <v>131</v>
      </c>
      <c r="H19" s="39" t="n">
        <v>48</v>
      </c>
      <c r="I19" s="40" t="n">
        <v>0.25</v>
      </c>
      <c r="J19" s="39" t="n">
        <v>96</v>
      </c>
      <c r="K19" s="39"/>
      <c r="L19" s="39"/>
      <c r="M19" s="41" t="n">
        <f aca="false">IF($D19="","",N($H19)+N($I19)*N($J19)+N($K19)+N($L19))</f>
        <v>72</v>
      </c>
      <c r="N19" s="42" t="n">
        <f aca="false">IF($D19="","",N($F19)*$M19)</f>
        <v>37440</v>
      </c>
      <c r="O19" s="36" t="s">
        <v>132</v>
      </c>
      <c r="P19" s="36" t="s">
        <v>140</v>
      </c>
      <c r="Q19" s="43" t="s">
        <v>125</v>
      </c>
    </row>
    <row r="20" customFormat="false" ht="31.5" hidden="false" customHeight="true" outlineLevel="0" collapsed="false">
      <c r="B20" s="35" t="n">
        <f aca="false">IF($D20="","",ROW()-8)</f>
        <v>12</v>
      </c>
      <c r="C20" s="44" t="s">
        <v>141</v>
      </c>
      <c r="D20" s="44" t="s">
        <v>146</v>
      </c>
      <c r="E20" s="45" t="s">
        <v>119</v>
      </c>
      <c r="F20" s="46" t="n">
        <v>80</v>
      </c>
      <c r="G20" s="45" t="s">
        <v>131</v>
      </c>
      <c r="H20" s="47" t="n">
        <v>52</v>
      </c>
      <c r="I20" s="48" t="n">
        <v>0.36</v>
      </c>
      <c r="J20" s="47" t="n">
        <v>92</v>
      </c>
      <c r="K20" s="47"/>
      <c r="L20" s="47"/>
      <c r="M20" s="41" t="n">
        <f aca="false">IF($D20="","",N($H20)+N($I20)*N($J20)+N($K20)+N($L20))</f>
        <v>85.12</v>
      </c>
      <c r="N20" s="42" t="n">
        <f aca="false">IF($D20="","",N($F20)*$M20)</f>
        <v>6809.6</v>
      </c>
      <c r="O20" s="44" t="s">
        <v>132</v>
      </c>
      <c r="P20" s="44" t="s">
        <v>140</v>
      </c>
      <c r="Q20" s="49" t="s">
        <v>125</v>
      </c>
    </row>
    <row r="21" customFormat="false" ht="31.5" hidden="false" customHeight="true" outlineLevel="0" collapsed="false">
      <c r="B21" s="35" t="n">
        <f aca="false">IF($D21="","",ROW()-8)</f>
        <v>13</v>
      </c>
      <c r="C21" s="36" t="s">
        <v>141</v>
      </c>
      <c r="D21" s="36" t="s">
        <v>147</v>
      </c>
      <c r="E21" s="37" t="s">
        <v>119</v>
      </c>
      <c r="F21" s="38" t="n">
        <v>1100</v>
      </c>
      <c r="G21" s="37" t="s">
        <v>131</v>
      </c>
      <c r="H21" s="39" t="n">
        <v>3.5</v>
      </c>
      <c r="I21" s="40" t="n">
        <v>0.12</v>
      </c>
      <c r="J21" s="39" t="n">
        <v>88</v>
      </c>
      <c r="K21" s="39"/>
      <c r="L21" s="39"/>
      <c r="M21" s="41" t="n">
        <f aca="false">IF($D21="","",N($H21)+N($I21)*N($J21)+N($K21)+N($L21))</f>
        <v>14.06</v>
      </c>
      <c r="N21" s="42" t="n">
        <f aca="false">IF($D21="","",N($F21)*$M21)</f>
        <v>15466</v>
      </c>
      <c r="O21" s="36" t="s">
        <v>132</v>
      </c>
      <c r="P21" s="36" t="s">
        <v>121</v>
      </c>
      <c r="Q21" s="43" t="s">
        <v>148</v>
      </c>
    </row>
    <row r="22" customFormat="false" ht="31.5" hidden="false" customHeight="true" outlineLevel="0" collapsed="false">
      <c r="B22" s="35" t="n">
        <f aca="false">IF($D22="","",ROW()-8)</f>
        <v>14</v>
      </c>
      <c r="C22" s="44" t="s">
        <v>149</v>
      </c>
      <c r="D22" s="44" t="s">
        <v>150</v>
      </c>
      <c r="E22" s="45" t="s">
        <v>119</v>
      </c>
      <c r="F22" s="46" t="n">
        <v>2</v>
      </c>
      <c r="G22" s="45" t="s">
        <v>139</v>
      </c>
      <c r="H22" s="47" t="n">
        <v>9800</v>
      </c>
      <c r="I22" s="48" t="n">
        <v>30</v>
      </c>
      <c r="J22" s="47" t="n">
        <v>90</v>
      </c>
      <c r="K22" s="47"/>
      <c r="L22" s="47"/>
      <c r="M22" s="41" t="n">
        <f aca="false">IF($D22="","",N($H22)+N($I22)*N($J22)+N($K22)+N($L22))</f>
        <v>12500</v>
      </c>
      <c r="N22" s="42" t="n">
        <f aca="false">IF($D22="","",N($F22)*$M22)</f>
        <v>25000</v>
      </c>
      <c r="O22" s="44" t="s">
        <v>132</v>
      </c>
      <c r="P22" s="44" t="s">
        <v>128</v>
      </c>
      <c r="Q22" s="49" t="s">
        <v>125</v>
      </c>
    </row>
    <row r="23" customFormat="false" ht="31.5" hidden="false" customHeight="true" outlineLevel="0" collapsed="false">
      <c r="B23" s="35" t="n">
        <f aca="false">IF($D23="","",ROW()-8)</f>
        <v>15</v>
      </c>
      <c r="C23" s="36" t="s">
        <v>151</v>
      </c>
      <c r="D23" s="36" t="s">
        <v>152</v>
      </c>
      <c r="E23" s="37" t="s">
        <v>119</v>
      </c>
      <c r="F23" s="38" t="n">
        <v>600</v>
      </c>
      <c r="G23" s="37" t="s">
        <v>131</v>
      </c>
      <c r="H23" s="39"/>
      <c r="I23" s="40"/>
      <c r="J23" s="39"/>
      <c r="K23" s="39"/>
      <c r="L23" s="39" t="n">
        <v>22</v>
      </c>
      <c r="M23" s="41" t="n">
        <f aca="false">IF($D23="","",N($H23)+N($I23)*N($J23)+N($K23)+N($L23))</f>
        <v>22</v>
      </c>
      <c r="N23" s="42" t="n">
        <f aca="false">IF($D23="","",N($F23)*$M23)</f>
        <v>13200</v>
      </c>
      <c r="O23" s="36" t="s">
        <v>132</v>
      </c>
      <c r="P23" s="36" t="s">
        <v>128</v>
      </c>
      <c r="Q23" s="43" t="s">
        <v>125</v>
      </c>
    </row>
    <row r="24" customFormat="false" ht="31.5" hidden="false" customHeight="true" outlineLevel="0" collapsed="false">
      <c r="B24" s="35" t="n">
        <f aca="false">IF($D24="","",ROW()-8)</f>
        <v>16</v>
      </c>
      <c r="C24" s="44" t="s">
        <v>153</v>
      </c>
      <c r="D24" s="44" t="s">
        <v>154</v>
      </c>
      <c r="E24" s="45" t="s">
        <v>155</v>
      </c>
      <c r="F24" s="46" t="n">
        <v>1</v>
      </c>
      <c r="G24" s="45" t="s">
        <v>156</v>
      </c>
      <c r="H24" s="47"/>
      <c r="I24" s="48"/>
      <c r="J24" s="47"/>
      <c r="K24" s="47"/>
      <c r="L24" s="47" t="n">
        <v>28000</v>
      </c>
      <c r="M24" s="41" t="n">
        <f aca="false">IF($D24="","",N($H24)+N($I24)*N($J24)+N($K24)+N($L24))</f>
        <v>28000</v>
      </c>
      <c r="N24" s="42" t="n">
        <f aca="false">IF($D24="","",N($F24)*$M24)</f>
        <v>28000</v>
      </c>
      <c r="O24" s="44" t="s">
        <v>155</v>
      </c>
      <c r="P24" s="44" t="s">
        <v>155</v>
      </c>
      <c r="Q24" s="49" t="s">
        <v>157</v>
      </c>
    </row>
    <row r="25" customFormat="false" ht="36" hidden="false" customHeight="true" outlineLevel="0" collapsed="false">
      <c r="B25" s="35" t="n">
        <f aca="false">IF($D25="","",ROW()-8)</f>
        <v>17</v>
      </c>
      <c r="C25" s="36" t="s">
        <v>158</v>
      </c>
      <c r="D25" s="36" t="s">
        <v>159</v>
      </c>
      <c r="E25" s="37" t="s">
        <v>119</v>
      </c>
      <c r="F25" s="38" t="n">
        <v>650</v>
      </c>
      <c r="G25" s="37" t="s">
        <v>131</v>
      </c>
      <c r="H25" s="39"/>
      <c r="I25" s="40"/>
      <c r="J25" s="39"/>
      <c r="K25" s="39"/>
      <c r="L25" s="39" t="n">
        <v>95</v>
      </c>
      <c r="M25" s="41" t="n">
        <f aca="false">IF($D25="","",N($H25)+N($I25)*N($J25)+N($K25)+N($L25))</f>
        <v>95</v>
      </c>
      <c r="N25" s="42" t="n">
        <f aca="false">IF($D25="","",N($F25)*$M25)</f>
        <v>61750</v>
      </c>
      <c r="O25" s="36" t="s">
        <v>132</v>
      </c>
      <c r="P25" s="36" t="s">
        <v>128</v>
      </c>
      <c r="Q25" s="43" t="s">
        <v>125</v>
      </c>
    </row>
    <row r="26" customFormat="false" ht="31.5" hidden="false" customHeight="true" outlineLevel="0" collapsed="false">
      <c r="B26" s="35" t="n">
        <f aca="false">IF($D26="","",ROW()-8)</f>
        <v>18</v>
      </c>
      <c r="C26" s="44" t="s">
        <v>160</v>
      </c>
      <c r="D26" s="44" t="s">
        <v>161</v>
      </c>
      <c r="E26" s="45" t="s">
        <v>119</v>
      </c>
      <c r="F26" s="46" t="n">
        <v>650</v>
      </c>
      <c r="G26" s="45" t="s">
        <v>131</v>
      </c>
      <c r="H26" s="47"/>
      <c r="I26" s="48"/>
      <c r="J26" s="47"/>
      <c r="K26" s="47"/>
      <c r="L26" s="47" t="n">
        <v>110</v>
      </c>
      <c r="M26" s="41" t="n">
        <f aca="false">IF($D26="","",N($H26)+N($I26)*N($J26)+N($K26)+N($L26))</f>
        <v>110</v>
      </c>
      <c r="N26" s="42" t="n">
        <f aca="false">IF($D26="","",N($F26)*$M26)</f>
        <v>71500</v>
      </c>
      <c r="O26" s="44" t="s">
        <v>132</v>
      </c>
      <c r="P26" s="44" t="s">
        <v>128</v>
      </c>
      <c r="Q26" s="49" t="s">
        <v>125</v>
      </c>
    </row>
    <row r="27" customFormat="false" ht="31.5" hidden="false" customHeight="true" outlineLevel="0" collapsed="false">
      <c r="B27" s="35" t="n">
        <f aca="false">IF($D27="","",ROW()-8)</f>
        <v>19</v>
      </c>
      <c r="C27" s="36" t="s">
        <v>162</v>
      </c>
      <c r="D27" s="36" t="s">
        <v>163</v>
      </c>
      <c r="E27" s="37" t="s">
        <v>119</v>
      </c>
      <c r="F27" s="38" t="n">
        <v>120</v>
      </c>
      <c r="G27" s="37" t="s">
        <v>139</v>
      </c>
      <c r="H27" s="39"/>
      <c r="I27" s="40"/>
      <c r="J27" s="39"/>
      <c r="K27" s="39"/>
      <c r="L27" s="39" t="n">
        <v>185</v>
      </c>
      <c r="M27" s="41" t="n">
        <f aca="false">IF($D27="","",N($H27)+N($I27)*N($J27)+N($K27)+N($L27))</f>
        <v>185</v>
      </c>
      <c r="N27" s="42" t="n">
        <f aca="false">IF($D27="","",N($F27)*$M27)</f>
        <v>22200</v>
      </c>
      <c r="O27" s="36" t="s">
        <v>164</v>
      </c>
      <c r="P27" s="36" t="s">
        <v>128</v>
      </c>
      <c r="Q27" s="43" t="s">
        <v>125</v>
      </c>
    </row>
    <row r="28" customFormat="false" ht="36" hidden="false" customHeight="true" outlineLevel="0" collapsed="false">
      <c r="B28" s="35" t="n">
        <f aca="false">IF($D28="","",ROW()-8)</f>
        <v>20</v>
      </c>
      <c r="C28" s="44" t="s">
        <v>165</v>
      </c>
      <c r="D28" s="44" t="s">
        <v>166</v>
      </c>
      <c r="E28" s="45" t="s">
        <v>119</v>
      </c>
      <c r="F28" s="46" t="n">
        <v>1</v>
      </c>
      <c r="G28" s="45" t="s">
        <v>124</v>
      </c>
      <c r="H28" s="47"/>
      <c r="I28" s="48"/>
      <c r="J28" s="47"/>
      <c r="K28" s="47"/>
      <c r="L28" s="47" t="n">
        <v>16500</v>
      </c>
      <c r="M28" s="41" t="n">
        <f aca="false">IF($D28="","",N($H28)+N($I28)*N($J28)+N($K28)+N($L28))</f>
        <v>16500</v>
      </c>
      <c r="N28" s="42" t="n">
        <f aca="false">IF($D28="","",N($F28)*$M28)</f>
        <v>16500</v>
      </c>
      <c r="O28" s="44" t="s">
        <v>132</v>
      </c>
      <c r="P28" s="44" t="s">
        <v>128</v>
      </c>
      <c r="Q28" s="49" t="s">
        <v>125</v>
      </c>
    </row>
    <row r="29" customFormat="false" ht="25.5" hidden="false" customHeight="true" outlineLevel="0" collapsed="false">
      <c r="B29" s="35" t="str">
        <f aca="false">IF($D29="","",ROW()-8)</f>
        <v/>
      </c>
      <c r="C29" s="36"/>
      <c r="D29" s="36"/>
      <c r="E29" s="37"/>
      <c r="F29" s="38"/>
      <c r="G29" s="37"/>
      <c r="H29" s="39"/>
      <c r="I29" s="40"/>
      <c r="J29" s="39"/>
      <c r="K29" s="39"/>
      <c r="L29" s="39"/>
      <c r="M29" s="41" t="str">
        <f aca="false">IF($D29="","",N($H29)+N($I29)*N($J29)+N($K29)+N($L29))</f>
        <v/>
      </c>
      <c r="N29" s="42" t="str">
        <f aca="false">IF($D29="","",N($F29)*$M29)</f>
        <v/>
      </c>
      <c r="O29" s="36"/>
      <c r="P29" s="36"/>
      <c r="Q29" s="36"/>
    </row>
    <row r="30" customFormat="false" ht="25.5" hidden="false" customHeight="true" outlineLevel="0" collapsed="false">
      <c r="B30" s="35" t="str">
        <f aca="false">IF($D30="","",ROW()-8)</f>
        <v/>
      </c>
      <c r="C30" s="44"/>
      <c r="D30" s="44"/>
      <c r="E30" s="45"/>
      <c r="F30" s="46"/>
      <c r="G30" s="45"/>
      <c r="H30" s="47"/>
      <c r="I30" s="48"/>
      <c r="J30" s="47"/>
      <c r="K30" s="47"/>
      <c r="L30" s="47"/>
      <c r="M30" s="41" t="str">
        <f aca="false">IF($D30="","",N($H30)+N($I30)*N($J30)+N($K30)+N($L30))</f>
        <v/>
      </c>
      <c r="N30" s="42" t="str">
        <f aca="false">IF($D30="","",N($F30)*$M30)</f>
        <v/>
      </c>
      <c r="O30" s="44"/>
      <c r="P30" s="44"/>
      <c r="Q30" s="44"/>
    </row>
    <row r="31" customFormat="false" ht="25.5" hidden="false" customHeight="true" outlineLevel="0" collapsed="false">
      <c r="B31" s="35" t="str">
        <f aca="false">IF($D31="","",ROW()-8)</f>
        <v/>
      </c>
      <c r="C31" s="36"/>
      <c r="D31" s="36"/>
      <c r="E31" s="37"/>
      <c r="F31" s="38"/>
      <c r="G31" s="37"/>
      <c r="H31" s="39"/>
      <c r="I31" s="40"/>
      <c r="J31" s="39"/>
      <c r="K31" s="39"/>
      <c r="L31" s="39"/>
      <c r="M31" s="41" t="str">
        <f aca="false">IF($D31="","",N($H31)+N($I31)*N($J31)+N($K31)+N($L31))</f>
        <v/>
      </c>
      <c r="N31" s="42" t="str">
        <f aca="false">IF($D31="","",N($F31)*$M31)</f>
        <v/>
      </c>
      <c r="O31" s="36"/>
      <c r="P31" s="36"/>
      <c r="Q31" s="36"/>
    </row>
    <row r="32" customFormat="false" ht="25.5" hidden="false" customHeight="true" outlineLevel="0" collapsed="false">
      <c r="B32" s="35" t="str">
        <f aca="false">IF($D32="","",ROW()-8)</f>
        <v/>
      </c>
      <c r="C32" s="44"/>
      <c r="D32" s="44"/>
      <c r="E32" s="45"/>
      <c r="F32" s="46"/>
      <c r="G32" s="45"/>
      <c r="H32" s="47"/>
      <c r="I32" s="48"/>
      <c r="J32" s="47"/>
      <c r="K32" s="47"/>
      <c r="L32" s="47"/>
      <c r="M32" s="41" t="str">
        <f aca="false">IF($D32="","",N($H32)+N($I32)*N($J32)+N($K32)+N($L32))</f>
        <v/>
      </c>
      <c r="N32" s="42" t="str">
        <f aca="false">IF($D32="","",N($F32)*$M32)</f>
        <v/>
      </c>
      <c r="O32" s="44"/>
      <c r="P32" s="44"/>
      <c r="Q32" s="44"/>
    </row>
    <row r="33" customFormat="false" ht="25.5" hidden="false" customHeight="true" outlineLevel="0" collapsed="false">
      <c r="B33" s="35" t="str">
        <f aca="false">IF($D33="","",ROW()-8)</f>
        <v/>
      </c>
      <c r="C33" s="36"/>
      <c r="D33" s="36"/>
      <c r="E33" s="37"/>
      <c r="F33" s="38"/>
      <c r="G33" s="37"/>
      <c r="H33" s="39"/>
      <c r="I33" s="40"/>
      <c r="J33" s="39"/>
      <c r="K33" s="39"/>
      <c r="L33" s="39"/>
      <c r="M33" s="41" t="str">
        <f aca="false">IF($D33="","",N($H33)+N($I33)*N($J33)+N($K33)+N($L33))</f>
        <v/>
      </c>
      <c r="N33" s="42" t="str">
        <f aca="false">IF($D33="","",N($F33)*$M33)</f>
        <v/>
      </c>
      <c r="O33" s="36"/>
      <c r="P33" s="36"/>
      <c r="Q33" s="36"/>
    </row>
    <row r="34" customFormat="false" ht="25.5" hidden="false" customHeight="true" outlineLevel="0" collapsed="false">
      <c r="B34" s="35" t="str">
        <f aca="false">IF($D34="","",ROW()-8)</f>
        <v/>
      </c>
      <c r="C34" s="44"/>
      <c r="D34" s="44"/>
      <c r="E34" s="45"/>
      <c r="F34" s="46"/>
      <c r="G34" s="45"/>
      <c r="H34" s="47"/>
      <c r="I34" s="48"/>
      <c r="J34" s="47"/>
      <c r="K34" s="47"/>
      <c r="L34" s="47"/>
      <c r="M34" s="41" t="str">
        <f aca="false">IF($D34="","",N($H34)+N($I34)*N($J34)+N($K34)+N($L34))</f>
        <v/>
      </c>
      <c r="N34" s="42" t="str">
        <f aca="false">IF($D34="","",N($F34)*$M34)</f>
        <v/>
      </c>
      <c r="O34" s="44"/>
      <c r="P34" s="44"/>
      <c r="Q34" s="44"/>
    </row>
    <row r="35" customFormat="false" ht="25.5" hidden="false" customHeight="true" outlineLevel="0" collapsed="false">
      <c r="B35" s="35" t="str">
        <f aca="false">IF($D35="","",ROW()-8)</f>
        <v/>
      </c>
      <c r="C35" s="36"/>
      <c r="D35" s="36"/>
      <c r="E35" s="37"/>
      <c r="F35" s="38"/>
      <c r="G35" s="37"/>
      <c r="H35" s="39"/>
      <c r="I35" s="40"/>
      <c r="J35" s="39"/>
      <c r="K35" s="39"/>
      <c r="L35" s="39"/>
      <c r="M35" s="41" t="str">
        <f aca="false">IF($D35="","",N($H35)+N($I35)*N($J35)+N($K35)+N($L35))</f>
        <v/>
      </c>
      <c r="N35" s="42" t="str">
        <f aca="false">IF($D35="","",N($F35)*$M35)</f>
        <v/>
      </c>
      <c r="O35" s="36"/>
      <c r="P35" s="36"/>
      <c r="Q35" s="36"/>
    </row>
    <row r="36" customFormat="false" ht="25.5" hidden="false" customHeight="true" outlineLevel="0" collapsed="false">
      <c r="B36" s="35" t="str">
        <f aca="false">IF($D36="","",ROW()-8)</f>
        <v/>
      </c>
      <c r="C36" s="44"/>
      <c r="D36" s="44"/>
      <c r="E36" s="45"/>
      <c r="F36" s="46"/>
      <c r="G36" s="45"/>
      <c r="H36" s="47"/>
      <c r="I36" s="48"/>
      <c r="J36" s="47"/>
      <c r="K36" s="47"/>
      <c r="L36" s="47"/>
      <c r="M36" s="41" t="str">
        <f aca="false">IF($D36="","",N($H36)+N($I36)*N($J36)+N($K36)+N($L36))</f>
        <v/>
      </c>
      <c r="N36" s="42" t="str">
        <f aca="false">IF($D36="","",N($F36)*$M36)</f>
        <v/>
      </c>
      <c r="O36" s="44"/>
      <c r="P36" s="44"/>
      <c r="Q36" s="44"/>
    </row>
    <row r="37" customFormat="false" ht="25.5" hidden="false" customHeight="true" outlineLevel="0" collapsed="false">
      <c r="B37" s="35" t="str">
        <f aca="false">IF($D37="","",ROW()-8)</f>
        <v/>
      </c>
      <c r="C37" s="36"/>
      <c r="D37" s="36"/>
      <c r="E37" s="37"/>
      <c r="F37" s="38"/>
      <c r="G37" s="37"/>
      <c r="H37" s="39"/>
      <c r="I37" s="40"/>
      <c r="J37" s="39"/>
      <c r="K37" s="39"/>
      <c r="L37" s="39"/>
      <c r="M37" s="41" t="str">
        <f aca="false">IF($D37="","",N($H37)+N($I37)*N($J37)+N($K37)+N($L37))</f>
        <v/>
      </c>
      <c r="N37" s="42" t="str">
        <f aca="false">IF($D37="","",N($F37)*$M37)</f>
        <v/>
      </c>
      <c r="O37" s="36"/>
      <c r="P37" s="36"/>
      <c r="Q37" s="36"/>
    </row>
    <row r="38" customFormat="false" ht="25.5" hidden="false" customHeight="true" outlineLevel="0" collapsed="false">
      <c r="B38" s="35" t="str">
        <f aca="false">IF($D38="","",ROW()-8)</f>
        <v/>
      </c>
      <c r="C38" s="44"/>
      <c r="D38" s="44"/>
      <c r="E38" s="45"/>
      <c r="F38" s="46"/>
      <c r="G38" s="45"/>
      <c r="H38" s="47"/>
      <c r="I38" s="48"/>
      <c r="J38" s="47"/>
      <c r="K38" s="47"/>
      <c r="L38" s="47"/>
      <c r="M38" s="41" t="str">
        <f aca="false">IF($D38="","",N($H38)+N($I38)*N($J38)+N($K38)+N($L38))</f>
        <v/>
      </c>
      <c r="N38" s="42" t="str">
        <f aca="false">IF($D38="","",N($F38)*$M38)</f>
        <v/>
      </c>
      <c r="O38" s="44"/>
      <c r="P38" s="44"/>
      <c r="Q38" s="44"/>
    </row>
    <row r="39" customFormat="false" ht="25.5" hidden="false" customHeight="true" outlineLevel="0" collapsed="false">
      <c r="B39" s="35" t="str">
        <f aca="false">IF($D39="","",ROW()-8)</f>
        <v/>
      </c>
      <c r="C39" s="36"/>
      <c r="D39" s="36"/>
      <c r="E39" s="37"/>
      <c r="F39" s="38"/>
      <c r="G39" s="37"/>
      <c r="H39" s="39"/>
      <c r="I39" s="40"/>
      <c r="J39" s="39"/>
      <c r="K39" s="39"/>
      <c r="L39" s="39"/>
      <c r="M39" s="41" t="str">
        <f aca="false">IF($D39="","",N($H39)+N($I39)*N($J39)+N($K39)+N($L39))</f>
        <v/>
      </c>
      <c r="N39" s="42" t="str">
        <f aca="false">IF($D39="","",N($F39)*$M39)</f>
        <v/>
      </c>
      <c r="O39" s="36"/>
      <c r="P39" s="36"/>
      <c r="Q39" s="36"/>
    </row>
    <row r="40" customFormat="false" ht="25.5" hidden="false" customHeight="true" outlineLevel="0" collapsed="false">
      <c r="B40" s="35" t="str">
        <f aca="false">IF($D40="","",ROW()-8)</f>
        <v/>
      </c>
      <c r="C40" s="44"/>
      <c r="D40" s="44"/>
      <c r="E40" s="45"/>
      <c r="F40" s="46"/>
      <c r="G40" s="45"/>
      <c r="H40" s="47"/>
      <c r="I40" s="48"/>
      <c r="J40" s="47"/>
      <c r="K40" s="47"/>
      <c r="L40" s="47"/>
      <c r="M40" s="41" t="str">
        <f aca="false">IF($D40="","",N($H40)+N($I40)*N($J40)+N($K40)+N($L40))</f>
        <v/>
      </c>
      <c r="N40" s="42" t="str">
        <f aca="false">IF($D40="","",N($F40)*$M40)</f>
        <v/>
      </c>
      <c r="O40" s="44"/>
      <c r="P40" s="44"/>
      <c r="Q40" s="44"/>
    </row>
    <row r="41" customFormat="false" ht="25.5" hidden="false" customHeight="true" outlineLevel="0" collapsed="false">
      <c r="B41" s="35" t="str">
        <f aca="false">IF($D41="","",ROW()-8)</f>
        <v/>
      </c>
      <c r="C41" s="36"/>
      <c r="D41" s="36"/>
      <c r="E41" s="37"/>
      <c r="F41" s="38"/>
      <c r="G41" s="37"/>
      <c r="H41" s="39"/>
      <c r="I41" s="40"/>
      <c r="J41" s="39"/>
      <c r="K41" s="39"/>
      <c r="L41" s="39"/>
      <c r="M41" s="41" t="str">
        <f aca="false">IF($D41="","",N($H41)+N($I41)*N($J41)+N($K41)+N($L41))</f>
        <v/>
      </c>
      <c r="N41" s="42" t="str">
        <f aca="false">IF($D41="","",N($F41)*$M41)</f>
        <v/>
      </c>
      <c r="O41" s="36"/>
      <c r="P41" s="36"/>
      <c r="Q41" s="36"/>
    </row>
    <row r="42" customFormat="false" ht="25.5" hidden="false" customHeight="true" outlineLevel="0" collapsed="false">
      <c r="B42" s="35" t="str">
        <f aca="false">IF($D42="","",ROW()-8)</f>
        <v/>
      </c>
      <c r="C42" s="44"/>
      <c r="D42" s="44"/>
      <c r="E42" s="45"/>
      <c r="F42" s="46"/>
      <c r="G42" s="45"/>
      <c r="H42" s="47"/>
      <c r="I42" s="48"/>
      <c r="J42" s="47"/>
      <c r="K42" s="47"/>
      <c r="L42" s="47"/>
      <c r="M42" s="41" t="str">
        <f aca="false">IF($D42="","",N($H42)+N($I42)*N($J42)+N($K42)+N($L42))</f>
        <v/>
      </c>
      <c r="N42" s="42" t="str">
        <f aca="false">IF($D42="","",N($F42)*$M42)</f>
        <v/>
      </c>
      <c r="O42" s="44"/>
      <c r="P42" s="44"/>
      <c r="Q42" s="44"/>
    </row>
    <row r="43" customFormat="false" ht="25.5" hidden="false" customHeight="true" outlineLevel="0" collapsed="false">
      <c r="B43" s="35" t="str">
        <f aca="false">IF($D43="","",ROW()-8)</f>
        <v/>
      </c>
      <c r="C43" s="36"/>
      <c r="D43" s="36"/>
      <c r="E43" s="37"/>
      <c r="F43" s="38"/>
      <c r="G43" s="37"/>
      <c r="H43" s="39"/>
      <c r="I43" s="40"/>
      <c r="J43" s="39"/>
      <c r="K43" s="39"/>
      <c r="L43" s="39"/>
      <c r="M43" s="41" t="str">
        <f aca="false">IF($D43="","",N($H43)+N($I43)*N($J43)+N($K43)+N($L43))</f>
        <v/>
      </c>
      <c r="N43" s="42" t="str">
        <f aca="false">IF($D43="","",N($F43)*$M43)</f>
        <v/>
      </c>
      <c r="O43" s="36"/>
      <c r="P43" s="36"/>
      <c r="Q43" s="36"/>
    </row>
    <row r="44" customFormat="false" ht="25.5" hidden="false" customHeight="true" outlineLevel="0" collapsed="false">
      <c r="B44" s="35" t="str">
        <f aca="false">IF($D44="","",ROW()-8)</f>
        <v/>
      </c>
      <c r="C44" s="44"/>
      <c r="D44" s="44"/>
      <c r="E44" s="45"/>
      <c r="F44" s="46"/>
      <c r="G44" s="45"/>
      <c r="H44" s="47"/>
      <c r="I44" s="48"/>
      <c r="J44" s="47"/>
      <c r="K44" s="47"/>
      <c r="L44" s="47"/>
      <c r="M44" s="41" t="str">
        <f aca="false">IF($D44="","",N($H44)+N($I44)*N($J44)+N($K44)+N($L44))</f>
        <v/>
      </c>
      <c r="N44" s="42" t="str">
        <f aca="false">IF($D44="","",N($F44)*$M44)</f>
        <v/>
      </c>
      <c r="O44" s="44"/>
      <c r="P44" s="44"/>
      <c r="Q44" s="44"/>
    </row>
    <row r="45" customFormat="false" ht="25.5" hidden="false" customHeight="true" outlineLevel="0" collapsed="false">
      <c r="B45" s="35" t="str">
        <f aca="false">IF($D45="","",ROW()-8)</f>
        <v/>
      </c>
      <c r="C45" s="36"/>
      <c r="D45" s="36"/>
      <c r="E45" s="37"/>
      <c r="F45" s="38"/>
      <c r="G45" s="37"/>
      <c r="H45" s="39"/>
      <c r="I45" s="40"/>
      <c r="J45" s="39"/>
      <c r="K45" s="39"/>
      <c r="L45" s="39"/>
      <c r="M45" s="41" t="str">
        <f aca="false">IF($D45="","",N($H45)+N($I45)*N($J45)+N($K45)+N($L45))</f>
        <v/>
      </c>
      <c r="N45" s="42" t="str">
        <f aca="false">IF($D45="","",N($F45)*$M45)</f>
        <v/>
      </c>
      <c r="O45" s="36"/>
      <c r="P45" s="36"/>
      <c r="Q45" s="36"/>
    </row>
    <row r="46" customFormat="false" ht="25.5" hidden="false" customHeight="true" outlineLevel="0" collapsed="false">
      <c r="B46" s="35" t="str">
        <f aca="false">IF($D46="","",ROW()-8)</f>
        <v/>
      </c>
      <c r="C46" s="44"/>
      <c r="D46" s="44"/>
      <c r="E46" s="45"/>
      <c r="F46" s="46"/>
      <c r="G46" s="45"/>
      <c r="H46" s="47"/>
      <c r="I46" s="48"/>
      <c r="J46" s="47"/>
      <c r="K46" s="47"/>
      <c r="L46" s="47"/>
      <c r="M46" s="41" t="str">
        <f aca="false">IF($D46="","",N($H46)+N($I46)*N($J46)+N($K46)+N($L46))</f>
        <v/>
      </c>
      <c r="N46" s="42" t="str">
        <f aca="false">IF($D46="","",N($F46)*$M46)</f>
        <v/>
      </c>
      <c r="O46" s="44"/>
      <c r="P46" s="44"/>
      <c r="Q46" s="44"/>
    </row>
    <row r="47" customFormat="false" ht="25.5" hidden="false" customHeight="true" outlineLevel="0" collapsed="false">
      <c r="B47" s="35" t="str">
        <f aca="false">IF($D47="","",ROW()-8)</f>
        <v/>
      </c>
      <c r="C47" s="36"/>
      <c r="D47" s="36"/>
      <c r="E47" s="37"/>
      <c r="F47" s="38"/>
      <c r="G47" s="37"/>
      <c r="H47" s="39"/>
      <c r="I47" s="40"/>
      <c r="J47" s="39"/>
      <c r="K47" s="39"/>
      <c r="L47" s="39"/>
      <c r="M47" s="41" t="str">
        <f aca="false">IF($D47="","",N($H47)+N($I47)*N($J47)+N($K47)+N($L47))</f>
        <v/>
      </c>
      <c r="N47" s="42" t="str">
        <f aca="false">IF($D47="","",N($F47)*$M47)</f>
        <v/>
      </c>
      <c r="O47" s="36"/>
      <c r="P47" s="36"/>
      <c r="Q47" s="36"/>
    </row>
    <row r="48" customFormat="false" ht="25.5" hidden="false" customHeight="true" outlineLevel="0" collapsed="false">
      <c r="B48" s="35" t="str">
        <f aca="false">IF($D48="","",ROW()-8)</f>
        <v/>
      </c>
      <c r="C48" s="44"/>
      <c r="D48" s="44"/>
      <c r="E48" s="45"/>
      <c r="F48" s="46"/>
      <c r="G48" s="45"/>
      <c r="H48" s="47"/>
      <c r="I48" s="48"/>
      <c r="J48" s="47"/>
      <c r="K48" s="47"/>
      <c r="L48" s="47"/>
      <c r="M48" s="41" t="str">
        <f aca="false">IF($D48="","",N($H48)+N($I48)*N($J48)+N($K48)+N($L48))</f>
        <v/>
      </c>
      <c r="N48" s="42" t="str">
        <f aca="false">IF($D48="","",N($F48)*$M48)</f>
        <v/>
      </c>
      <c r="O48" s="44"/>
      <c r="P48" s="44"/>
      <c r="Q48" s="44"/>
    </row>
    <row r="49" customFormat="false" ht="25.5" hidden="false" customHeight="true" outlineLevel="0" collapsed="false">
      <c r="B49" s="35" t="str">
        <f aca="false">IF($D49="","",ROW()-8)</f>
        <v/>
      </c>
      <c r="C49" s="36"/>
      <c r="D49" s="36"/>
      <c r="E49" s="37"/>
      <c r="F49" s="38"/>
      <c r="G49" s="37"/>
      <c r="H49" s="39"/>
      <c r="I49" s="40"/>
      <c r="J49" s="39"/>
      <c r="K49" s="39"/>
      <c r="L49" s="39"/>
      <c r="M49" s="41" t="str">
        <f aca="false">IF($D49="","",N($H49)+N($I49)*N($J49)+N($K49)+N($L49))</f>
        <v/>
      </c>
      <c r="N49" s="42" t="str">
        <f aca="false">IF($D49="","",N($F49)*$M49)</f>
        <v/>
      </c>
      <c r="O49" s="36"/>
      <c r="P49" s="36"/>
      <c r="Q49" s="36"/>
    </row>
    <row r="50" customFormat="false" ht="25.5" hidden="false" customHeight="true" outlineLevel="0" collapsed="false">
      <c r="B50" s="35" t="str">
        <f aca="false">IF($D50="","",ROW()-8)</f>
        <v/>
      </c>
      <c r="C50" s="44"/>
      <c r="D50" s="44"/>
      <c r="E50" s="45"/>
      <c r="F50" s="46"/>
      <c r="G50" s="45"/>
      <c r="H50" s="47"/>
      <c r="I50" s="48"/>
      <c r="J50" s="47"/>
      <c r="K50" s="47"/>
      <c r="L50" s="47"/>
      <c r="M50" s="41" t="str">
        <f aca="false">IF($D50="","",N($H50)+N($I50)*N($J50)+N($K50)+N($L50))</f>
        <v/>
      </c>
      <c r="N50" s="42" t="str">
        <f aca="false">IF($D50="","",N($F50)*$M50)</f>
        <v/>
      </c>
      <c r="O50" s="44"/>
      <c r="P50" s="44"/>
      <c r="Q50" s="44"/>
    </row>
    <row r="51" customFormat="false" ht="25.5" hidden="false" customHeight="true" outlineLevel="0" collapsed="false">
      <c r="B51" s="35" t="str">
        <f aca="false">IF($D51="","",ROW()-8)</f>
        <v/>
      </c>
      <c r="C51" s="36"/>
      <c r="D51" s="36"/>
      <c r="E51" s="37"/>
      <c r="F51" s="38"/>
      <c r="G51" s="37"/>
      <c r="H51" s="39"/>
      <c r="I51" s="40"/>
      <c r="J51" s="39"/>
      <c r="K51" s="39"/>
      <c r="L51" s="39"/>
      <c r="M51" s="41" t="str">
        <f aca="false">IF($D51="","",N($H51)+N($I51)*N($J51)+N($K51)+N($L51))</f>
        <v/>
      </c>
      <c r="N51" s="42" t="str">
        <f aca="false">IF($D51="","",N($F51)*$M51)</f>
        <v/>
      </c>
      <c r="O51" s="36"/>
      <c r="P51" s="36"/>
      <c r="Q51" s="36"/>
    </row>
    <row r="52" customFormat="false" ht="25.5" hidden="false" customHeight="true" outlineLevel="0" collapsed="false">
      <c r="B52" s="35" t="str">
        <f aca="false">IF($D52="","",ROW()-8)</f>
        <v/>
      </c>
      <c r="C52" s="44"/>
      <c r="D52" s="44"/>
      <c r="E52" s="45"/>
      <c r="F52" s="46"/>
      <c r="G52" s="45"/>
      <c r="H52" s="47"/>
      <c r="I52" s="48"/>
      <c r="J52" s="47"/>
      <c r="K52" s="47"/>
      <c r="L52" s="47"/>
      <c r="M52" s="41" t="str">
        <f aca="false">IF($D52="","",N($H52)+N($I52)*N($J52)+N($K52)+N($L52))</f>
        <v/>
      </c>
      <c r="N52" s="42" t="str">
        <f aca="false">IF($D52="","",N($F52)*$M52)</f>
        <v/>
      </c>
      <c r="O52" s="44"/>
      <c r="P52" s="44"/>
      <c r="Q52" s="44"/>
    </row>
    <row r="53" customFormat="false" ht="25.5" hidden="false" customHeight="true" outlineLevel="0" collapsed="false">
      <c r="B53" s="35" t="str">
        <f aca="false">IF($D53="","",ROW()-8)</f>
        <v/>
      </c>
      <c r="C53" s="36"/>
      <c r="D53" s="36"/>
      <c r="E53" s="37"/>
      <c r="F53" s="38"/>
      <c r="G53" s="37"/>
      <c r="H53" s="39"/>
      <c r="I53" s="40"/>
      <c r="J53" s="39"/>
      <c r="K53" s="39"/>
      <c r="L53" s="39"/>
      <c r="M53" s="41" t="str">
        <f aca="false">IF($D53="","",N($H53)+N($I53)*N($J53)+N($K53)+N($L53))</f>
        <v/>
      </c>
      <c r="N53" s="42" t="str">
        <f aca="false">IF($D53="","",N($F53)*$M53)</f>
        <v/>
      </c>
      <c r="O53" s="36"/>
      <c r="P53" s="36"/>
      <c r="Q53" s="36"/>
    </row>
    <row r="54" customFormat="false" ht="25.5" hidden="false" customHeight="true" outlineLevel="0" collapsed="false">
      <c r="B54" s="35" t="str">
        <f aca="false">IF($D54="","",ROW()-8)</f>
        <v/>
      </c>
      <c r="C54" s="44"/>
      <c r="D54" s="44"/>
      <c r="E54" s="45"/>
      <c r="F54" s="46"/>
      <c r="G54" s="45"/>
      <c r="H54" s="47"/>
      <c r="I54" s="48"/>
      <c r="J54" s="47"/>
      <c r="K54" s="47"/>
      <c r="L54" s="47"/>
      <c r="M54" s="41" t="str">
        <f aca="false">IF($D54="","",N($H54)+N($I54)*N($J54)+N($K54)+N($L54))</f>
        <v/>
      </c>
      <c r="N54" s="42" t="str">
        <f aca="false">IF($D54="","",N($F54)*$M54)</f>
        <v/>
      </c>
      <c r="O54" s="44"/>
      <c r="P54" s="44"/>
      <c r="Q54" s="44"/>
    </row>
    <row r="55" customFormat="false" ht="25.5" hidden="false" customHeight="true" outlineLevel="0" collapsed="false">
      <c r="B55" s="35" t="str">
        <f aca="false">IF($D55="","",ROW()-8)</f>
        <v/>
      </c>
      <c r="C55" s="36"/>
      <c r="D55" s="36"/>
      <c r="E55" s="37"/>
      <c r="F55" s="38"/>
      <c r="G55" s="37"/>
      <c r="H55" s="39"/>
      <c r="I55" s="40"/>
      <c r="J55" s="39"/>
      <c r="K55" s="39"/>
      <c r="L55" s="39"/>
      <c r="M55" s="41" t="str">
        <f aca="false">IF($D55="","",N($H55)+N($I55)*N($J55)+N($K55)+N($L55))</f>
        <v/>
      </c>
      <c r="N55" s="42" t="str">
        <f aca="false">IF($D55="","",N($F55)*$M55)</f>
        <v/>
      </c>
      <c r="O55" s="36"/>
      <c r="P55" s="36"/>
      <c r="Q55" s="36"/>
    </row>
    <row r="56" customFormat="false" ht="25.5" hidden="false" customHeight="true" outlineLevel="0" collapsed="false">
      <c r="B56" s="35" t="str">
        <f aca="false">IF($D56="","",ROW()-8)</f>
        <v/>
      </c>
      <c r="C56" s="44"/>
      <c r="D56" s="44"/>
      <c r="E56" s="45"/>
      <c r="F56" s="46"/>
      <c r="G56" s="45"/>
      <c r="H56" s="47"/>
      <c r="I56" s="48"/>
      <c r="J56" s="47"/>
      <c r="K56" s="47"/>
      <c r="L56" s="47"/>
      <c r="M56" s="41" t="str">
        <f aca="false">IF($D56="","",N($H56)+N($I56)*N($J56)+N($K56)+N($L56))</f>
        <v/>
      </c>
      <c r="N56" s="42" t="str">
        <f aca="false">IF($D56="","",N($F56)*$M56)</f>
        <v/>
      </c>
      <c r="O56" s="44"/>
      <c r="P56" s="44"/>
      <c r="Q56" s="44"/>
    </row>
    <row r="57" customFormat="false" ht="25.5" hidden="false" customHeight="true" outlineLevel="0" collapsed="false">
      <c r="B57" s="35" t="str">
        <f aca="false">IF($D57="","",ROW()-8)</f>
        <v/>
      </c>
      <c r="C57" s="36"/>
      <c r="D57" s="36"/>
      <c r="E57" s="37"/>
      <c r="F57" s="38"/>
      <c r="G57" s="37"/>
      <c r="H57" s="39"/>
      <c r="I57" s="40"/>
      <c r="J57" s="39"/>
      <c r="K57" s="39"/>
      <c r="L57" s="39"/>
      <c r="M57" s="41" t="str">
        <f aca="false">IF($D57="","",N($H57)+N($I57)*N($J57)+N($K57)+N($L57))</f>
        <v/>
      </c>
      <c r="N57" s="42" t="str">
        <f aca="false">IF($D57="","",N($F57)*$M57)</f>
        <v/>
      </c>
      <c r="O57" s="36"/>
      <c r="P57" s="36"/>
      <c r="Q57" s="36"/>
    </row>
    <row r="58" customFormat="false" ht="25.5" hidden="false" customHeight="true" outlineLevel="0" collapsed="false">
      <c r="B58" s="35" t="str">
        <f aca="false">IF($D58="","",ROW()-8)</f>
        <v/>
      </c>
      <c r="C58" s="44"/>
      <c r="D58" s="44"/>
      <c r="E58" s="45"/>
      <c r="F58" s="46"/>
      <c r="G58" s="45"/>
      <c r="H58" s="47"/>
      <c r="I58" s="48"/>
      <c r="J58" s="47"/>
      <c r="K58" s="47"/>
      <c r="L58" s="47"/>
      <c r="M58" s="41" t="str">
        <f aca="false">IF($D58="","",N($H58)+N($I58)*N($J58)+N($K58)+N($L58))</f>
        <v/>
      </c>
      <c r="N58" s="42" t="str">
        <f aca="false">IF($D58="","",N($F58)*$M58)</f>
        <v/>
      </c>
      <c r="O58" s="44"/>
      <c r="P58" s="44"/>
      <c r="Q58" s="44"/>
    </row>
    <row r="59" customFormat="false" ht="25.5" hidden="false" customHeight="true" outlineLevel="0" collapsed="false">
      <c r="B59" s="35" t="str">
        <f aca="false">IF($D59="","",ROW()-8)</f>
        <v/>
      </c>
      <c r="C59" s="36"/>
      <c r="D59" s="36"/>
      <c r="E59" s="37"/>
      <c r="F59" s="38"/>
      <c r="G59" s="37"/>
      <c r="H59" s="39"/>
      <c r="I59" s="40"/>
      <c r="J59" s="39"/>
      <c r="K59" s="39"/>
      <c r="L59" s="39"/>
      <c r="M59" s="41" t="str">
        <f aca="false">IF($D59="","",N($H59)+N($I59)*N($J59)+N($K59)+N($L59))</f>
        <v/>
      </c>
      <c r="N59" s="42" t="str">
        <f aca="false">IF($D59="","",N($F59)*$M59)</f>
        <v/>
      </c>
      <c r="O59" s="36"/>
      <c r="P59" s="36"/>
      <c r="Q59" s="36"/>
    </row>
    <row r="60" customFormat="false" ht="25.5" hidden="false" customHeight="true" outlineLevel="0" collapsed="false">
      <c r="B60" s="35" t="str">
        <f aca="false">IF($D60="","",ROW()-8)</f>
        <v/>
      </c>
      <c r="C60" s="44"/>
      <c r="D60" s="44"/>
      <c r="E60" s="45"/>
      <c r="F60" s="46"/>
      <c r="G60" s="45"/>
      <c r="H60" s="47"/>
      <c r="I60" s="48"/>
      <c r="J60" s="47"/>
      <c r="K60" s="47"/>
      <c r="L60" s="47"/>
      <c r="M60" s="41" t="str">
        <f aca="false">IF($D60="","",N($H60)+N($I60)*N($J60)+N($K60)+N($L60))</f>
        <v/>
      </c>
      <c r="N60" s="42" t="str">
        <f aca="false">IF($D60="","",N($F60)*$M60)</f>
        <v/>
      </c>
      <c r="O60" s="44"/>
      <c r="P60" s="44"/>
      <c r="Q60" s="44"/>
    </row>
    <row r="61" customFormat="false" ht="25.5" hidden="false" customHeight="true" outlineLevel="0" collapsed="false">
      <c r="B61" s="35" t="str">
        <f aca="false">IF($D61="","",ROW()-8)</f>
        <v/>
      </c>
      <c r="C61" s="36"/>
      <c r="D61" s="36"/>
      <c r="E61" s="37"/>
      <c r="F61" s="38"/>
      <c r="G61" s="37"/>
      <c r="H61" s="39"/>
      <c r="I61" s="40"/>
      <c r="J61" s="39"/>
      <c r="K61" s="39"/>
      <c r="L61" s="39"/>
      <c r="M61" s="41" t="str">
        <f aca="false">IF($D61="","",N($H61)+N($I61)*N($J61)+N($K61)+N($L61))</f>
        <v/>
      </c>
      <c r="N61" s="42" t="str">
        <f aca="false">IF($D61="","",N($F61)*$M61)</f>
        <v/>
      </c>
      <c r="O61" s="36"/>
      <c r="P61" s="36"/>
      <c r="Q61" s="36"/>
    </row>
    <row r="62" customFormat="false" ht="25.5" hidden="false" customHeight="true" outlineLevel="0" collapsed="false">
      <c r="B62" s="35" t="str">
        <f aca="false">IF($D62="","",ROW()-8)</f>
        <v/>
      </c>
      <c r="C62" s="44"/>
      <c r="D62" s="44"/>
      <c r="E62" s="45"/>
      <c r="F62" s="46"/>
      <c r="G62" s="45"/>
      <c r="H62" s="47"/>
      <c r="I62" s="48"/>
      <c r="J62" s="47"/>
      <c r="K62" s="47"/>
      <c r="L62" s="47"/>
      <c r="M62" s="41" t="str">
        <f aca="false">IF($D62="","",N($H62)+N($I62)*N($J62)+N($K62)+N($L62))</f>
        <v/>
      </c>
      <c r="N62" s="42" t="str">
        <f aca="false">IF($D62="","",N($F62)*$M62)</f>
        <v/>
      </c>
      <c r="O62" s="44"/>
      <c r="P62" s="44"/>
      <c r="Q62" s="44"/>
    </row>
    <row r="63" customFormat="false" ht="25.5" hidden="false" customHeight="true" outlineLevel="0" collapsed="false">
      <c r="B63" s="35" t="str">
        <f aca="false">IF($D63="","",ROW()-8)</f>
        <v/>
      </c>
      <c r="C63" s="36"/>
      <c r="D63" s="36"/>
      <c r="E63" s="37"/>
      <c r="F63" s="38"/>
      <c r="G63" s="37"/>
      <c r="H63" s="39"/>
      <c r="I63" s="40"/>
      <c r="J63" s="39"/>
      <c r="K63" s="39"/>
      <c r="L63" s="39"/>
      <c r="M63" s="41" t="str">
        <f aca="false">IF($D63="","",N($H63)+N($I63)*N($J63)+N($K63)+N($L63))</f>
        <v/>
      </c>
      <c r="N63" s="42" t="str">
        <f aca="false">IF($D63="","",N($F63)*$M63)</f>
        <v/>
      </c>
      <c r="O63" s="36"/>
      <c r="P63" s="36"/>
      <c r="Q63" s="36"/>
    </row>
    <row r="64" customFormat="false" ht="25.5" hidden="false" customHeight="true" outlineLevel="0" collapsed="false">
      <c r="B64" s="35" t="str">
        <f aca="false">IF($D64="","",ROW()-8)</f>
        <v/>
      </c>
      <c r="C64" s="44"/>
      <c r="D64" s="44"/>
      <c r="E64" s="45"/>
      <c r="F64" s="46"/>
      <c r="G64" s="45"/>
      <c r="H64" s="47"/>
      <c r="I64" s="48"/>
      <c r="J64" s="47"/>
      <c r="K64" s="47"/>
      <c r="L64" s="47"/>
      <c r="M64" s="41" t="str">
        <f aca="false">IF($D64="","",N($H64)+N($I64)*N($J64)+N($K64)+N($L64))</f>
        <v/>
      </c>
      <c r="N64" s="42" t="str">
        <f aca="false">IF($D64="","",N($F64)*$M64)</f>
        <v/>
      </c>
      <c r="O64" s="44"/>
      <c r="P64" s="44"/>
      <c r="Q64" s="44"/>
    </row>
    <row r="65" customFormat="false" ht="25.5" hidden="false" customHeight="true" outlineLevel="0" collapsed="false">
      <c r="B65" s="35" t="str">
        <f aca="false">IF($D65="","",ROW()-8)</f>
        <v/>
      </c>
      <c r="C65" s="36"/>
      <c r="D65" s="36"/>
      <c r="E65" s="37"/>
      <c r="F65" s="38"/>
      <c r="G65" s="37"/>
      <c r="H65" s="39"/>
      <c r="I65" s="40"/>
      <c r="J65" s="39"/>
      <c r="K65" s="39"/>
      <c r="L65" s="39"/>
      <c r="M65" s="41" t="str">
        <f aca="false">IF($D65="","",N($H65)+N($I65)*N($J65)+N($K65)+N($L65))</f>
        <v/>
      </c>
      <c r="N65" s="42" t="str">
        <f aca="false">IF($D65="","",N($F65)*$M65)</f>
        <v/>
      </c>
      <c r="O65" s="36"/>
      <c r="P65" s="36"/>
      <c r="Q65" s="36"/>
    </row>
    <row r="66" customFormat="false" ht="25.5" hidden="false" customHeight="true" outlineLevel="0" collapsed="false">
      <c r="B66" s="35" t="str">
        <f aca="false">IF($D66="","",ROW()-8)</f>
        <v/>
      </c>
      <c r="C66" s="44"/>
      <c r="D66" s="44"/>
      <c r="E66" s="45"/>
      <c r="F66" s="46"/>
      <c r="G66" s="45"/>
      <c r="H66" s="47"/>
      <c r="I66" s="48"/>
      <c r="J66" s="47"/>
      <c r="K66" s="47"/>
      <c r="L66" s="47"/>
      <c r="M66" s="41" t="str">
        <f aca="false">IF($D66="","",N($H66)+N($I66)*N($J66)+N($K66)+N($L66))</f>
        <v/>
      </c>
      <c r="N66" s="42" t="str">
        <f aca="false">IF($D66="","",N($F66)*$M66)</f>
        <v/>
      </c>
      <c r="O66" s="44"/>
      <c r="P66" s="44"/>
      <c r="Q66" s="44"/>
    </row>
    <row r="67" customFormat="false" ht="25.5" hidden="false" customHeight="true" outlineLevel="0" collapsed="false">
      <c r="B67" s="35" t="str">
        <f aca="false">IF($D67="","",ROW()-8)</f>
        <v/>
      </c>
      <c r="C67" s="36"/>
      <c r="D67" s="36"/>
      <c r="E67" s="37"/>
      <c r="F67" s="38"/>
      <c r="G67" s="37"/>
      <c r="H67" s="39"/>
      <c r="I67" s="40"/>
      <c r="J67" s="39"/>
      <c r="K67" s="39"/>
      <c r="L67" s="39"/>
      <c r="M67" s="41" t="str">
        <f aca="false">IF($D67="","",N($H67)+N($I67)*N($J67)+N($K67)+N($L67))</f>
        <v/>
      </c>
      <c r="N67" s="42" t="str">
        <f aca="false">IF($D67="","",N($F67)*$M67)</f>
        <v/>
      </c>
      <c r="O67" s="36"/>
      <c r="P67" s="36"/>
      <c r="Q67" s="36"/>
    </row>
    <row r="68" customFormat="false" ht="25.5" hidden="false" customHeight="true" outlineLevel="0" collapsed="false">
      <c r="B68" s="35" t="str">
        <f aca="false">IF($D68="","",ROW()-8)</f>
        <v/>
      </c>
      <c r="C68" s="44"/>
      <c r="D68" s="44"/>
      <c r="E68" s="45"/>
      <c r="F68" s="46"/>
      <c r="G68" s="45"/>
      <c r="H68" s="47"/>
      <c r="I68" s="48"/>
      <c r="J68" s="47"/>
      <c r="K68" s="47"/>
      <c r="L68" s="47"/>
      <c r="M68" s="41" t="str">
        <f aca="false">IF($D68="","",N($H68)+N($I68)*N($J68)+N($K68)+N($L68))</f>
        <v/>
      </c>
      <c r="N68" s="42" t="str">
        <f aca="false">IF($D68="","",N($F68)*$M68)</f>
        <v/>
      </c>
      <c r="O68" s="44"/>
      <c r="P68" s="44"/>
      <c r="Q68" s="44"/>
    </row>
    <row r="69" customFormat="false" ht="25.5" hidden="false" customHeight="true" outlineLevel="0" collapsed="false">
      <c r="B69" s="35" t="str">
        <f aca="false">IF($D69="","",ROW()-8)</f>
        <v/>
      </c>
      <c r="C69" s="36"/>
      <c r="D69" s="36"/>
      <c r="E69" s="37"/>
      <c r="F69" s="38"/>
      <c r="G69" s="37"/>
      <c r="H69" s="39"/>
      <c r="I69" s="40"/>
      <c r="J69" s="39"/>
      <c r="K69" s="39"/>
      <c r="L69" s="39"/>
      <c r="M69" s="41" t="str">
        <f aca="false">IF($D69="","",N($H69)+N($I69)*N($J69)+N($K69)+N($L69))</f>
        <v/>
      </c>
      <c r="N69" s="42" t="str">
        <f aca="false">IF($D69="","",N($F69)*$M69)</f>
        <v/>
      </c>
      <c r="O69" s="36"/>
      <c r="P69" s="36"/>
      <c r="Q69" s="36"/>
    </row>
    <row r="70" customFormat="false" ht="25.5" hidden="false" customHeight="true" outlineLevel="0" collapsed="false">
      <c r="B70" s="35" t="str">
        <f aca="false">IF($D70="","",ROW()-8)</f>
        <v/>
      </c>
      <c r="C70" s="44"/>
      <c r="D70" s="44"/>
      <c r="E70" s="45"/>
      <c r="F70" s="46"/>
      <c r="G70" s="45"/>
      <c r="H70" s="47"/>
      <c r="I70" s="48"/>
      <c r="J70" s="47"/>
      <c r="K70" s="47"/>
      <c r="L70" s="47"/>
      <c r="M70" s="41" t="str">
        <f aca="false">IF($D70="","",N($H70)+N($I70)*N($J70)+N($K70)+N($L70))</f>
        <v/>
      </c>
      <c r="N70" s="42" t="str">
        <f aca="false">IF($D70="","",N($F70)*$M70)</f>
        <v/>
      </c>
      <c r="O70" s="44"/>
      <c r="P70" s="44"/>
      <c r="Q70" s="44"/>
    </row>
    <row r="71" customFormat="false" ht="25.5" hidden="false" customHeight="true" outlineLevel="0" collapsed="false">
      <c r="B71" s="35" t="str">
        <f aca="false">IF($D71="","",ROW()-8)</f>
        <v/>
      </c>
      <c r="C71" s="36"/>
      <c r="D71" s="36"/>
      <c r="E71" s="37"/>
      <c r="F71" s="38"/>
      <c r="G71" s="37"/>
      <c r="H71" s="39"/>
      <c r="I71" s="40"/>
      <c r="J71" s="39"/>
      <c r="K71" s="39"/>
      <c r="L71" s="39"/>
      <c r="M71" s="41" t="str">
        <f aca="false">IF($D71="","",N($H71)+N($I71)*N($J71)+N($K71)+N($L71))</f>
        <v/>
      </c>
      <c r="N71" s="42" t="str">
        <f aca="false">IF($D71="","",N($F71)*$M71)</f>
        <v/>
      </c>
      <c r="O71" s="36"/>
      <c r="P71" s="36"/>
      <c r="Q71" s="36"/>
    </row>
    <row r="72" customFormat="false" ht="25.5" hidden="false" customHeight="true" outlineLevel="0" collapsed="false">
      <c r="B72" s="35" t="str">
        <f aca="false">IF($D72="","",ROW()-8)</f>
        <v/>
      </c>
      <c r="C72" s="44"/>
      <c r="D72" s="44"/>
      <c r="E72" s="45"/>
      <c r="F72" s="46"/>
      <c r="G72" s="45"/>
      <c r="H72" s="47"/>
      <c r="I72" s="48"/>
      <c r="J72" s="47"/>
      <c r="K72" s="47"/>
      <c r="L72" s="47"/>
      <c r="M72" s="41" t="str">
        <f aca="false">IF($D72="","",N($H72)+N($I72)*N($J72)+N($K72)+N($L72))</f>
        <v/>
      </c>
      <c r="N72" s="42" t="str">
        <f aca="false">IF($D72="","",N($F72)*$M72)</f>
        <v/>
      </c>
      <c r="O72" s="44"/>
      <c r="P72" s="44"/>
      <c r="Q72" s="44"/>
    </row>
    <row r="73" customFormat="false" ht="25.5" hidden="false" customHeight="true" outlineLevel="0" collapsed="false">
      <c r="B73" s="35" t="str">
        <f aca="false">IF($D73="","",ROW()-8)</f>
        <v/>
      </c>
      <c r="C73" s="36"/>
      <c r="D73" s="36"/>
      <c r="E73" s="37"/>
      <c r="F73" s="38"/>
      <c r="G73" s="37"/>
      <c r="H73" s="39"/>
      <c r="I73" s="40"/>
      <c r="J73" s="39"/>
      <c r="K73" s="39"/>
      <c r="L73" s="39"/>
      <c r="M73" s="41" t="str">
        <f aca="false">IF($D73="","",N($H73)+N($I73)*N($J73)+N($K73)+N($L73))</f>
        <v/>
      </c>
      <c r="N73" s="42" t="str">
        <f aca="false">IF($D73="","",N($F73)*$M73)</f>
        <v/>
      </c>
      <c r="O73" s="36"/>
      <c r="P73" s="36"/>
      <c r="Q73" s="36"/>
    </row>
    <row r="74" customFormat="false" ht="25.5" hidden="false" customHeight="true" outlineLevel="0" collapsed="false">
      <c r="B74" s="35" t="str">
        <f aca="false">IF($D74="","",ROW()-8)</f>
        <v/>
      </c>
      <c r="C74" s="44"/>
      <c r="D74" s="44"/>
      <c r="E74" s="45"/>
      <c r="F74" s="46"/>
      <c r="G74" s="45"/>
      <c r="H74" s="47"/>
      <c r="I74" s="48"/>
      <c r="J74" s="47"/>
      <c r="K74" s="47"/>
      <c r="L74" s="47"/>
      <c r="M74" s="41" t="str">
        <f aca="false">IF($D74="","",N($H74)+N($I74)*N($J74)+N($K74)+N($L74))</f>
        <v/>
      </c>
      <c r="N74" s="42" t="str">
        <f aca="false">IF($D74="","",N($F74)*$M74)</f>
        <v/>
      </c>
      <c r="O74" s="44"/>
      <c r="P74" s="44"/>
      <c r="Q74" s="44"/>
    </row>
    <row r="75" customFormat="false" ht="25.5" hidden="false" customHeight="true" outlineLevel="0" collapsed="false">
      <c r="B75" s="35" t="str">
        <f aca="false">IF($D75="","",ROW()-8)</f>
        <v/>
      </c>
      <c r="C75" s="36"/>
      <c r="D75" s="36"/>
      <c r="E75" s="37"/>
      <c r="F75" s="38"/>
      <c r="G75" s="37"/>
      <c r="H75" s="39"/>
      <c r="I75" s="40"/>
      <c r="J75" s="39"/>
      <c r="K75" s="39"/>
      <c r="L75" s="39"/>
      <c r="M75" s="41" t="str">
        <f aca="false">IF($D75="","",N($H75)+N($I75)*N($J75)+N($K75)+N($L75))</f>
        <v/>
      </c>
      <c r="N75" s="42" t="str">
        <f aca="false">IF($D75="","",N($F75)*$M75)</f>
        <v/>
      </c>
      <c r="O75" s="36"/>
      <c r="P75" s="36"/>
      <c r="Q75" s="36"/>
    </row>
    <row r="76" customFormat="false" ht="25.5" hidden="false" customHeight="true" outlineLevel="0" collapsed="false">
      <c r="B76" s="35" t="str">
        <f aca="false">IF($D76="","",ROW()-8)</f>
        <v/>
      </c>
      <c r="C76" s="44"/>
      <c r="D76" s="44"/>
      <c r="E76" s="45"/>
      <c r="F76" s="46"/>
      <c r="G76" s="45"/>
      <c r="H76" s="47"/>
      <c r="I76" s="48"/>
      <c r="J76" s="47"/>
      <c r="K76" s="47"/>
      <c r="L76" s="47"/>
      <c r="M76" s="41" t="str">
        <f aca="false">IF($D76="","",N($H76)+N($I76)*N($J76)+N($K76)+N($L76))</f>
        <v/>
      </c>
      <c r="N76" s="42" t="str">
        <f aca="false">IF($D76="","",N($F76)*$M76)</f>
        <v/>
      </c>
      <c r="O76" s="44"/>
      <c r="P76" s="44"/>
      <c r="Q76" s="44"/>
    </row>
    <row r="77" customFormat="false" ht="25.5" hidden="false" customHeight="true" outlineLevel="0" collapsed="false">
      <c r="B77" s="35" t="str">
        <f aca="false">IF($D77="","",ROW()-8)</f>
        <v/>
      </c>
      <c r="C77" s="36"/>
      <c r="D77" s="36"/>
      <c r="E77" s="37"/>
      <c r="F77" s="38"/>
      <c r="G77" s="37"/>
      <c r="H77" s="39"/>
      <c r="I77" s="40"/>
      <c r="J77" s="39"/>
      <c r="K77" s="39"/>
      <c r="L77" s="39"/>
      <c r="M77" s="41" t="str">
        <f aca="false">IF($D77="","",N($H77)+N($I77)*N($J77)+N($K77)+N($L77))</f>
        <v/>
      </c>
      <c r="N77" s="42" t="str">
        <f aca="false">IF($D77="","",N($F77)*$M77)</f>
        <v/>
      </c>
      <c r="O77" s="36"/>
      <c r="P77" s="36"/>
      <c r="Q77" s="36"/>
    </row>
    <row r="78" customFormat="false" ht="25.5" hidden="false" customHeight="true" outlineLevel="0" collapsed="false">
      <c r="B78" s="35" t="str">
        <f aca="false">IF($D78="","",ROW()-8)</f>
        <v/>
      </c>
      <c r="C78" s="44"/>
      <c r="D78" s="44"/>
      <c r="E78" s="45"/>
      <c r="F78" s="46"/>
      <c r="G78" s="45"/>
      <c r="H78" s="47"/>
      <c r="I78" s="48"/>
      <c r="J78" s="47"/>
      <c r="K78" s="47"/>
      <c r="L78" s="47"/>
      <c r="M78" s="41" t="str">
        <f aca="false">IF($D78="","",N($H78)+N($I78)*N($J78)+N($K78)+N($L78))</f>
        <v/>
      </c>
      <c r="N78" s="42" t="str">
        <f aca="false">IF($D78="","",N($F78)*$M78)</f>
        <v/>
      </c>
      <c r="O78" s="44"/>
      <c r="P78" s="44"/>
      <c r="Q78" s="44"/>
    </row>
    <row r="79" customFormat="false" ht="25.5" hidden="false" customHeight="true" outlineLevel="0" collapsed="false">
      <c r="B79" s="35" t="str">
        <f aca="false">IF($D79="","",ROW()-8)</f>
        <v/>
      </c>
      <c r="C79" s="36"/>
      <c r="D79" s="36"/>
      <c r="E79" s="37"/>
      <c r="F79" s="38"/>
      <c r="G79" s="37"/>
      <c r="H79" s="39"/>
      <c r="I79" s="40"/>
      <c r="J79" s="39"/>
      <c r="K79" s="39"/>
      <c r="L79" s="39"/>
      <c r="M79" s="41" t="str">
        <f aca="false">IF($D79="","",N($H79)+N($I79)*N($J79)+N($K79)+N($L79))</f>
        <v/>
      </c>
      <c r="N79" s="42" t="str">
        <f aca="false">IF($D79="","",N($F79)*$M79)</f>
        <v/>
      </c>
      <c r="O79" s="36"/>
      <c r="P79" s="36"/>
      <c r="Q79" s="36"/>
    </row>
    <row r="80" customFormat="false" ht="25.5" hidden="false" customHeight="true" outlineLevel="0" collapsed="false">
      <c r="B80" s="35" t="str">
        <f aca="false">IF($D80="","",ROW()-8)</f>
        <v/>
      </c>
      <c r="C80" s="44"/>
      <c r="D80" s="44"/>
      <c r="E80" s="45"/>
      <c r="F80" s="46"/>
      <c r="G80" s="45"/>
      <c r="H80" s="47"/>
      <c r="I80" s="48"/>
      <c r="J80" s="47"/>
      <c r="K80" s="47"/>
      <c r="L80" s="47"/>
      <c r="M80" s="41" t="str">
        <f aca="false">IF($D80="","",N($H80)+N($I80)*N($J80)+N($K80)+N($L80))</f>
        <v/>
      </c>
      <c r="N80" s="42" t="str">
        <f aca="false">IF($D80="","",N($F80)*$M80)</f>
        <v/>
      </c>
      <c r="O80" s="44"/>
      <c r="P80" s="44"/>
      <c r="Q80" s="44"/>
    </row>
    <row r="81" customFormat="false" ht="25.5" hidden="false" customHeight="true" outlineLevel="0" collapsed="false">
      <c r="B81" s="35" t="str">
        <f aca="false">IF($D81="","",ROW()-8)</f>
        <v/>
      </c>
      <c r="C81" s="36"/>
      <c r="D81" s="36"/>
      <c r="E81" s="37"/>
      <c r="F81" s="38"/>
      <c r="G81" s="37"/>
      <c r="H81" s="39"/>
      <c r="I81" s="40"/>
      <c r="J81" s="39"/>
      <c r="K81" s="39"/>
      <c r="L81" s="39"/>
      <c r="M81" s="41" t="str">
        <f aca="false">IF($D81="","",N($H81)+N($I81)*N($J81)+N($K81)+N($L81))</f>
        <v/>
      </c>
      <c r="N81" s="42" t="str">
        <f aca="false">IF($D81="","",N($F81)*$M81)</f>
        <v/>
      </c>
      <c r="O81" s="36"/>
      <c r="P81" s="36"/>
      <c r="Q81" s="36"/>
    </row>
    <row r="82" customFormat="false" ht="25.5" hidden="false" customHeight="true" outlineLevel="0" collapsed="false">
      <c r="B82" s="35" t="str">
        <f aca="false">IF($D82="","",ROW()-8)</f>
        <v/>
      </c>
      <c r="C82" s="44"/>
      <c r="D82" s="44"/>
      <c r="E82" s="45"/>
      <c r="F82" s="46"/>
      <c r="G82" s="45"/>
      <c r="H82" s="47"/>
      <c r="I82" s="48"/>
      <c r="J82" s="47"/>
      <c r="K82" s="47"/>
      <c r="L82" s="47"/>
      <c r="M82" s="41" t="str">
        <f aca="false">IF($D82="","",N($H82)+N($I82)*N($J82)+N($K82)+N($L82))</f>
        <v/>
      </c>
      <c r="N82" s="42" t="str">
        <f aca="false">IF($D82="","",N($F82)*$M82)</f>
        <v/>
      </c>
      <c r="O82" s="44"/>
      <c r="P82" s="44"/>
      <c r="Q82" s="44"/>
    </row>
    <row r="83" customFormat="false" ht="25.5" hidden="false" customHeight="true" outlineLevel="0" collapsed="false">
      <c r="B83" s="35" t="str">
        <f aca="false">IF($D83="","",ROW()-8)</f>
        <v/>
      </c>
      <c r="C83" s="36"/>
      <c r="D83" s="36"/>
      <c r="E83" s="37"/>
      <c r="F83" s="38"/>
      <c r="G83" s="37"/>
      <c r="H83" s="39"/>
      <c r="I83" s="40"/>
      <c r="J83" s="39"/>
      <c r="K83" s="39"/>
      <c r="L83" s="39"/>
      <c r="M83" s="41" t="str">
        <f aca="false">IF($D83="","",N($H83)+N($I83)*N($J83)+N($K83)+N($L83))</f>
        <v/>
      </c>
      <c r="N83" s="42" t="str">
        <f aca="false">IF($D83="","",N($F83)*$M83)</f>
        <v/>
      </c>
      <c r="O83" s="36"/>
      <c r="P83" s="36"/>
      <c r="Q83" s="36"/>
    </row>
    <row r="84" customFormat="false" ht="25.5" hidden="false" customHeight="true" outlineLevel="0" collapsed="false">
      <c r="B84" s="35" t="str">
        <f aca="false">IF($D84="","",ROW()-8)</f>
        <v/>
      </c>
      <c r="C84" s="44"/>
      <c r="D84" s="44"/>
      <c r="E84" s="45"/>
      <c r="F84" s="46"/>
      <c r="G84" s="45"/>
      <c r="H84" s="47"/>
      <c r="I84" s="48"/>
      <c r="J84" s="47"/>
      <c r="K84" s="47"/>
      <c r="L84" s="47"/>
      <c r="M84" s="41" t="str">
        <f aca="false">IF($D84="","",N($H84)+N($I84)*N($J84)+N($K84)+N($L84))</f>
        <v/>
      </c>
      <c r="N84" s="42" t="str">
        <f aca="false">IF($D84="","",N($F84)*$M84)</f>
        <v/>
      </c>
      <c r="O84" s="44"/>
      <c r="P84" s="44"/>
      <c r="Q84" s="44"/>
    </row>
    <row r="85" customFormat="false" ht="25.5" hidden="false" customHeight="true" outlineLevel="0" collapsed="false">
      <c r="B85" s="35" t="str">
        <f aca="false">IF($D85="","",ROW()-8)</f>
        <v/>
      </c>
      <c r="C85" s="36"/>
      <c r="D85" s="36"/>
      <c r="E85" s="37"/>
      <c r="F85" s="38"/>
      <c r="G85" s="37"/>
      <c r="H85" s="39"/>
      <c r="I85" s="40"/>
      <c r="J85" s="39"/>
      <c r="K85" s="39"/>
      <c r="L85" s="39"/>
      <c r="M85" s="41" t="str">
        <f aca="false">IF($D85="","",N($H85)+N($I85)*N($J85)+N($K85)+N($L85))</f>
        <v/>
      </c>
      <c r="N85" s="42" t="str">
        <f aca="false">IF($D85="","",N($F85)*$M85)</f>
        <v/>
      </c>
      <c r="O85" s="36"/>
      <c r="P85" s="36"/>
      <c r="Q85" s="36"/>
    </row>
    <row r="86" customFormat="false" ht="25.5" hidden="false" customHeight="true" outlineLevel="0" collapsed="false">
      <c r="B86" s="35" t="str">
        <f aca="false">IF($D86="","",ROW()-8)</f>
        <v/>
      </c>
      <c r="C86" s="44"/>
      <c r="D86" s="44"/>
      <c r="E86" s="45"/>
      <c r="F86" s="46"/>
      <c r="G86" s="45"/>
      <c r="H86" s="47"/>
      <c r="I86" s="48"/>
      <c r="J86" s="47"/>
      <c r="K86" s="47"/>
      <c r="L86" s="47"/>
      <c r="M86" s="41" t="str">
        <f aca="false">IF($D86="","",N($H86)+N($I86)*N($J86)+N($K86)+N($L86))</f>
        <v/>
      </c>
      <c r="N86" s="42" t="str">
        <f aca="false">IF($D86="","",N($F86)*$M86)</f>
        <v/>
      </c>
      <c r="O86" s="44"/>
      <c r="P86" s="44"/>
      <c r="Q86" s="44"/>
    </row>
    <row r="87" customFormat="false" ht="25.5" hidden="false" customHeight="true" outlineLevel="0" collapsed="false">
      <c r="B87" s="35" t="str">
        <f aca="false">IF($D87="","",ROW()-8)</f>
        <v/>
      </c>
      <c r="C87" s="36"/>
      <c r="D87" s="36"/>
      <c r="E87" s="37"/>
      <c r="F87" s="38"/>
      <c r="G87" s="37"/>
      <c r="H87" s="39"/>
      <c r="I87" s="40"/>
      <c r="J87" s="39"/>
      <c r="K87" s="39"/>
      <c r="L87" s="39"/>
      <c r="M87" s="41" t="str">
        <f aca="false">IF($D87="","",N($H87)+N($I87)*N($J87)+N($K87)+N($L87))</f>
        <v/>
      </c>
      <c r="N87" s="42" t="str">
        <f aca="false">IF($D87="","",N($F87)*$M87)</f>
        <v/>
      </c>
      <c r="O87" s="36"/>
      <c r="P87" s="36"/>
      <c r="Q87" s="36"/>
    </row>
    <row r="88" customFormat="false" ht="25.5" hidden="false" customHeight="true" outlineLevel="0" collapsed="false">
      <c r="B88" s="35" t="str">
        <f aca="false">IF($D88="","",ROW()-8)</f>
        <v/>
      </c>
      <c r="C88" s="44"/>
      <c r="D88" s="44"/>
      <c r="E88" s="45"/>
      <c r="F88" s="46"/>
      <c r="G88" s="45"/>
      <c r="H88" s="47"/>
      <c r="I88" s="48"/>
      <c r="J88" s="47"/>
      <c r="K88" s="47"/>
      <c r="L88" s="47"/>
      <c r="M88" s="41" t="str">
        <f aca="false">IF($D88="","",N($H88)+N($I88)*N($J88)+N($K88)+N($L88))</f>
        <v/>
      </c>
      <c r="N88" s="42" t="str">
        <f aca="false">IF($D88="","",N($F88)*$M88)</f>
        <v/>
      </c>
      <c r="O88" s="44"/>
      <c r="P88" s="44"/>
      <c r="Q88" s="44"/>
    </row>
    <row r="89" customFormat="false" ht="25.5" hidden="false" customHeight="true" outlineLevel="0" collapsed="false">
      <c r="B89" s="35" t="str">
        <f aca="false">IF($D89="","",ROW()-8)</f>
        <v/>
      </c>
      <c r="C89" s="36"/>
      <c r="D89" s="36"/>
      <c r="E89" s="37"/>
      <c r="F89" s="38"/>
      <c r="G89" s="37"/>
      <c r="H89" s="39"/>
      <c r="I89" s="40"/>
      <c r="J89" s="39"/>
      <c r="K89" s="39"/>
      <c r="L89" s="39"/>
      <c r="M89" s="41" t="str">
        <f aca="false">IF($D89="","",N($H89)+N($I89)*N($J89)+N($K89)+N($L89))</f>
        <v/>
      </c>
      <c r="N89" s="42" t="str">
        <f aca="false">IF($D89="","",N($F89)*$M89)</f>
        <v/>
      </c>
      <c r="O89" s="36"/>
      <c r="P89" s="36"/>
      <c r="Q89" s="36"/>
    </row>
    <row r="90" customFormat="false" ht="25.5" hidden="false" customHeight="true" outlineLevel="0" collapsed="false">
      <c r="B90" s="35" t="str">
        <f aca="false">IF($D90="","",ROW()-8)</f>
        <v/>
      </c>
      <c r="C90" s="44"/>
      <c r="D90" s="44"/>
      <c r="E90" s="45"/>
      <c r="F90" s="46"/>
      <c r="G90" s="45"/>
      <c r="H90" s="47"/>
      <c r="I90" s="48"/>
      <c r="J90" s="47"/>
      <c r="K90" s="47"/>
      <c r="L90" s="47"/>
      <c r="M90" s="41" t="str">
        <f aca="false">IF($D90="","",N($H90)+N($I90)*N($J90)+N($K90)+N($L90))</f>
        <v/>
      </c>
      <c r="N90" s="42" t="str">
        <f aca="false">IF($D90="","",N($F90)*$M90)</f>
        <v/>
      </c>
      <c r="O90" s="44"/>
      <c r="P90" s="44"/>
      <c r="Q90" s="44"/>
    </row>
    <row r="91" customFormat="false" ht="25.5" hidden="false" customHeight="true" outlineLevel="0" collapsed="false">
      <c r="B91" s="35" t="str">
        <f aca="false">IF($D91="","",ROW()-8)</f>
        <v/>
      </c>
      <c r="C91" s="36"/>
      <c r="D91" s="36"/>
      <c r="E91" s="37"/>
      <c r="F91" s="38"/>
      <c r="G91" s="37"/>
      <c r="H91" s="39"/>
      <c r="I91" s="40"/>
      <c r="J91" s="39"/>
      <c r="K91" s="39"/>
      <c r="L91" s="39"/>
      <c r="M91" s="41" t="str">
        <f aca="false">IF($D91="","",N($H91)+N($I91)*N($J91)+N($K91)+N($L91))</f>
        <v/>
      </c>
      <c r="N91" s="42" t="str">
        <f aca="false">IF($D91="","",N($F91)*$M91)</f>
        <v/>
      </c>
      <c r="O91" s="36"/>
      <c r="P91" s="36"/>
      <c r="Q91" s="36"/>
    </row>
    <row r="92" customFormat="false" ht="25.5" hidden="false" customHeight="true" outlineLevel="0" collapsed="false">
      <c r="B92" s="35" t="str">
        <f aca="false">IF($D92="","",ROW()-8)</f>
        <v/>
      </c>
      <c r="C92" s="44"/>
      <c r="D92" s="44"/>
      <c r="E92" s="45"/>
      <c r="F92" s="46"/>
      <c r="G92" s="45"/>
      <c r="H92" s="47"/>
      <c r="I92" s="48"/>
      <c r="J92" s="47"/>
      <c r="K92" s="47"/>
      <c r="L92" s="47"/>
      <c r="M92" s="41" t="str">
        <f aca="false">IF($D92="","",N($H92)+N($I92)*N($J92)+N($K92)+N($L92))</f>
        <v/>
      </c>
      <c r="N92" s="42" t="str">
        <f aca="false">IF($D92="","",N($F92)*$M92)</f>
        <v/>
      </c>
      <c r="O92" s="44"/>
      <c r="P92" s="44"/>
      <c r="Q92" s="44"/>
    </row>
    <row r="93" customFormat="false" ht="25.5" hidden="false" customHeight="true" outlineLevel="0" collapsed="false">
      <c r="B93" s="35" t="str">
        <f aca="false">IF($D93="","",ROW()-8)</f>
        <v/>
      </c>
      <c r="C93" s="36"/>
      <c r="D93" s="36"/>
      <c r="E93" s="37"/>
      <c r="F93" s="38"/>
      <c r="G93" s="37"/>
      <c r="H93" s="39"/>
      <c r="I93" s="40"/>
      <c r="J93" s="39"/>
      <c r="K93" s="39"/>
      <c r="L93" s="39"/>
      <c r="M93" s="41" t="str">
        <f aca="false">IF($D93="","",N($H93)+N($I93)*N($J93)+N($K93)+N($L93))</f>
        <v/>
      </c>
      <c r="N93" s="42" t="str">
        <f aca="false">IF($D93="","",N($F93)*$M93)</f>
        <v/>
      </c>
      <c r="O93" s="36"/>
      <c r="P93" s="36"/>
      <c r="Q93" s="36"/>
    </row>
    <row r="94" customFormat="false" ht="25.5" hidden="false" customHeight="true" outlineLevel="0" collapsed="false">
      <c r="B94" s="35" t="str">
        <f aca="false">IF($D94="","",ROW()-8)</f>
        <v/>
      </c>
      <c r="C94" s="44"/>
      <c r="D94" s="44"/>
      <c r="E94" s="45"/>
      <c r="F94" s="46"/>
      <c r="G94" s="45"/>
      <c r="H94" s="47"/>
      <c r="I94" s="48"/>
      <c r="J94" s="47"/>
      <c r="K94" s="47"/>
      <c r="L94" s="47"/>
      <c r="M94" s="41" t="str">
        <f aca="false">IF($D94="","",N($H94)+N($I94)*N($J94)+N($K94)+N($L94))</f>
        <v/>
      </c>
      <c r="N94" s="42" t="str">
        <f aca="false">IF($D94="","",N($F94)*$M94)</f>
        <v/>
      </c>
      <c r="O94" s="44"/>
      <c r="P94" s="44"/>
      <c r="Q94" s="44"/>
    </row>
    <row r="95" customFormat="false" ht="25.5" hidden="false" customHeight="true" outlineLevel="0" collapsed="false">
      <c r="B95" s="35" t="str">
        <f aca="false">IF($D95="","",ROW()-8)</f>
        <v/>
      </c>
      <c r="C95" s="36"/>
      <c r="D95" s="36"/>
      <c r="E95" s="37"/>
      <c r="F95" s="38"/>
      <c r="G95" s="37"/>
      <c r="H95" s="39"/>
      <c r="I95" s="40"/>
      <c r="J95" s="39"/>
      <c r="K95" s="39"/>
      <c r="L95" s="39"/>
      <c r="M95" s="41" t="str">
        <f aca="false">IF($D95="","",N($H95)+N($I95)*N($J95)+N($K95)+N($L95))</f>
        <v/>
      </c>
      <c r="N95" s="42" t="str">
        <f aca="false">IF($D95="","",N($F95)*$M95)</f>
        <v/>
      </c>
      <c r="O95" s="36"/>
      <c r="P95" s="36"/>
      <c r="Q95" s="36"/>
    </row>
    <row r="96" customFormat="false" ht="25.5" hidden="false" customHeight="true" outlineLevel="0" collapsed="false">
      <c r="B96" s="35" t="str">
        <f aca="false">IF($D96="","",ROW()-8)</f>
        <v/>
      </c>
      <c r="C96" s="44"/>
      <c r="D96" s="44"/>
      <c r="E96" s="45"/>
      <c r="F96" s="46"/>
      <c r="G96" s="45"/>
      <c r="H96" s="47"/>
      <c r="I96" s="48"/>
      <c r="J96" s="47"/>
      <c r="K96" s="47"/>
      <c r="L96" s="47"/>
      <c r="M96" s="41" t="str">
        <f aca="false">IF($D96="","",N($H96)+N($I96)*N($J96)+N($K96)+N($L96))</f>
        <v/>
      </c>
      <c r="N96" s="42" t="str">
        <f aca="false">IF($D96="","",N($F96)*$M96)</f>
        <v/>
      </c>
      <c r="O96" s="44"/>
      <c r="P96" s="44"/>
      <c r="Q96" s="44"/>
    </row>
    <row r="97" customFormat="false" ht="25.5" hidden="false" customHeight="true" outlineLevel="0" collapsed="false">
      <c r="B97" s="35" t="str">
        <f aca="false">IF($D97="","",ROW()-8)</f>
        <v/>
      </c>
      <c r="C97" s="36"/>
      <c r="D97" s="36"/>
      <c r="E97" s="37"/>
      <c r="F97" s="38"/>
      <c r="G97" s="37"/>
      <c r="H97" s="39"/>
      <c r="I97" s="40"/>
      <c r="J97" s="39"/>
      <c r="K97" s="39"/>
      <c r="L97" s="39"/>
      <c r="M97" s="41" t="str">
        <f aca="false">IF($D97="","",N($H97)+N($I97)*N($J97)+N($K97)+N($L97))</f>
        <v/>
      </c>
      <c r="N97" s="42" t="str">
        <f aca="false">IF($D97="","",N($F97)*$M97)</f>
        <v/>
      </c>
      <c r="O97" s="36"/>
      <c r="P97" s="36"/>
      <c r="Q97" s="36"/>
    </row>
    <row r="98" customFormat="false" ht="25.5" hidden="false" customHeight="true" outlineLevel="0" collapsed="false">
      <c r="B98" s="35" t="str">
        <f aca="false">IF($D98="","",ROW()-8)</f>
        <v/>
      </c>
      <c r="C98" s="44"/>
      <c r="D98" s="44"/>
      <c r="E98" s="45"/>
      <c r="F98" s="46"/>
      <c r="G98" s="45"/>
      <c r="H98" s="47"/>
      <c r="I98" s="48"/>
      <c r="J98" s="47"/>
      <c r="K98" s="47"/>
      <c r="L98" s="47"/>
      <c r="M98" s="41" t="str">
        <f aca="false">IF($D98="","",N($H98)+N($I98)*N($J98)+N($K98)+N($L98))</f>
        <v/>
      </c>
      <c r="N98" s="42" t="str">
        <f aca="false">IF($D98="","",N($F98)*$M98)</f>
        <v/>
      </c>
      <c r="O98" s="44"/>
      <c r="P98" s="44"/>
      <c r="Q98" s="44"/>
    </row>
    <row r="99" customFormat="false" ht="25.5" hidden="false" customHeight="true" outlineLevel="0" collapsed="false">
      <c r="B99" s="35" t="str">
        <f aca="false">IF($D99="","",ROW()-8)</f>
        <v/>
      </c>
      <c r="C99" s="36"/>
      <c r="D99" s="36"/>
      <c r="E99" s="37"/>
      <c r="F99" s="38"/>
      <c r="G99" s="37"/>
      <c r="H99" s="39"/>
      <c r="I99" s="40"/>
      <c r="J99" s="39"/>
      <c r="K99" s="39"/>
      <c r="L99" s="39"/>
      <c r="M99" s="41" t="str">
        <f aca="false">IF($D99="","",N($H99)+N($I99)*N($J99)+N($K99)+N($L99))</f>
        <v/>
      </c>
      <c r="N99" s="42" t="str">
        <f aca="false">IF($D99="","",N($F99)*$M99)</f>
        <v/>
      </c>
      <c r="O99" s="36"/>
      <c r="P99" s="36"/>
      <c r="Q99" s="36"/>
    </row>
    <row r="100" customFormat="false" ht="25.5" hidden="false" customHeight="true" outlineLevel="0" collapsed="false">
      <c r="B100" s="35" t="str">
        <f aca="false">IF($D100="","",ROW()-8)</f>
        <v/>
      </c>
      <c r="C100" s="44"/>
      <c r="D100" s="44"/>
      <c r="E100" s="45"/>
      <c r="F100" s="46"/>
      <c r="G100" s="45"/>
      <c r="H100" s="47"/>
      <c r="I100" s="48"/>
      <c r="J100" s="47"/>
      <c r="K100" s="47"/>
      <c r="L100" s="47"/>
      <c r="M100" s="41" t="str">
        <f aca="false">IF($D100="","",N($H100)+N($I100)*N($J100)+N($K100)+N($L100))</f>
        <v/>
      </c>
      <c r="N100" s="42" t="str">
        <f aca="false">IF($D100="","",N($F100)*$M100)</f>
        <v/>
      </c>
      <c r="O100" s="44"/>
      <c r="P100" s="44"/>
      <c r="Q100" s="44"/>
    </row>
    <row r="101" customFormat="false" ht="25.5" hidden="false" customHeight="true" outlineLevel="0" collapsed="false">
      <c r="B101" s="35" t="str">
        <f aca="false">IF($D101="","",ROW()-8)</f>
        <v/>
      </c>
      <c r="C101" s="36"/>
      <c r="D101" s="36"/>
      <c r="E101" s="37"/>
      <c r="F101" s="38"/>
      <c r="G101" s="37"/>
      <c r="H101" s="39"/>
      <c r="I101" s="40"/>
      <c r="J101" s="39"/>
      <c r="K101" s="39"/>
      <c r="L101" s="39"/>
      <c r="M101" s="41" t="str">
        <f aca="false">IF($D101="","",N($H101)+N($I101)*N($J101)+N($K101)+N($L101))</f>
        <v/>
      </c>
      <c r="N101" s="42" t="str">
        <f aca="false">IF($D101="","",N($F101)*$M101)</f>
        <v/>
      </c>
      <c r="O101" s="36"/>
      <c r="P101" s="36"/>
      <c r="Q101" s="36"/>
    </row>
    <row r="102" customFormat="false" ht="25.5" hidden="false" customHeight="true" outlineLevel="0" collapsed="false">
      <c r="B102" s="35" t="str">
        <f aca="false">IF($D102="","",ROW()-8)</f>
        <v/>
      </c>
      <c r="C102" s="44"/>
      <c r="D102" s="44"/>
      <c r="E102" s="45"/>
      <c r="F102" s="46"/>
      <c r="G102" s="45"/>
      <c r="H102" s="47"/>
      <c r="I102" s="48"/>
      <c r="J102" s="47"/>
      <c r="K102" s="47"/>
      <c r="L102" s="47"/>
      <c r="M102" s="41" t="str">
        <f aca="false">IF($D102="","",N($H102)+N($I102)*N($J102)+N($K102)+N($L102))</f>
        <v/>
      </c>
      <c r="N102" s="42" t="str">
        <f aca="false">IF($D102="","",N($F102)*$M102)</f>
        <v/>
      </c>
      <c r="O102" s="44"/>
      <c r="P102" s="44"/>
      <c r="Q102" s="44"/>
    </row>
    <row r="103" customFormat="false" ht="25.5" hidden="false" customHeight="true" outlineLevel="0" collapsed="false">
      <c r="B103" s="35" t="str">
        <f aca="false">IF($D103="","",ROW()-8)</f>
        <v/>
      </c>
      <c r="C103" s="36"/>
      <c r="D103" s="36"/>
      <c r="E103" s="37"/>
      <c r="F103" s="38"/>
      <c r="G103" s="37"/>
      <c r="H103" s="39"/>
      <c r="I103" s="40"/>
      <c r="J103" s="39"/>
      <c r="K103" s="39"/>
      <c r="L103" s="39"/>
      <c r="M103" s="41" t="str">
        <f aca="false">IF($D103="","",N($H103)+N($I103)*N($J103)+N($K103)+N($L103))</f>
        <v/>
      </c>
      <c r="N103" s="42" t="str">
        <f aca="false">IF($D103="","",N($F103)*$M103)</f>
        <v/>
      </c>
      <c r="O103" s="36"/>
      <c r="P103" s="36"/>
      <c r="Q103" s="36"/>
    </row>
    <row r="104" customFormat="false" ht="25.5" hidden="false" customHeight="true" outlineLevel="0" collapsed="false">
      <c r="B104" s="35" t="str">
        <f aca="false">IF($D104="","",ROW()-8)</f>
        <v/>
      </c>
      <c r="C104" s="44"/>
      <c r="D104" s="44"/>
      <c r="E104" s="45"/>
      <c r="F104" s="46"/>
      <c r="G104" s="45"/>
      <c r="H104" s="47"/>
      <c r="I104" s="48"/>
      <c r="J104" s="47"/>
      <c r="K104" s="47"/>
      <c r="L104" s="47"/>
      <c r="M104" s="41" t="str">
        <f aca="false">IF($D104="","",N($H104)+N($I104)*N($J104)+N($K104)+N($L104))</f>
        <v/>
      </c>
      <c r="N104" s="42" t="str">
        <f aca="false">IF($D104="","",N($F104)*$M104)</f>
        <v/>
      </c>
      <c r="O104" s="44"/>
      <c r="P104" s="44"/>
      <c r="Q104" s="44"/>
    </row>
    <row r="105" customFormat="false" ht="25.5" hidden="false" customHeight="true" outlineLevel="0" collapsed="false">
      <c r="B105" s="35" t="str">
        <f aca="false">IF($D105="","",ROW()-8)</f>
        <v/>
      </c>
      <c r="C105" s="36"/>
      <c r="D105" s="36"/>
      <c r="E105" s="37"/>
      <c r="F105" s="38"/>
      <c r="G105" s="37"/>
      <c r="H105" s="39"/>
      <c r="I105" s="40"/>
      <c r="J105" s="39"/>
      <c r="K105" s="39"/>
      <c r="L105" s="39"/>
      <c r="M105" s="41" t="str">
        <f aca="false">IF($D105="","",N($H105)+N($I105)*N($J105)+N($K105)+N($L105))</f>
        <v/>
      </c>
      <c r="N105" s="42" t="str">
        <f aca="false">IF($D105="","",N($F105)*$M105)</f>
        <v/>
      </c>
      <c r="O105" s="36"/>
      <c r="P105" s="36"/>
      <c r="Q105" s="36"/>
    </row>
    <row r="106" customFormat="false" ht="25.5" hidden="false" customHeight="true" outlineLevel="0" collapsed="false">
      <c r="B106" s="35" t="str">
        <f aca="false">IF($D106="","",ROW()-8)</f>
        <v/>
      </c>
      <c r="C106" s="44"/>
      <c r="D106" s="44"/>
      <c r="E106" s="45"/>
      <c r="F106" s="46"/>
      <c r="G106" s="45"/>
      <c r="H106" s="47"/>
      <c r="I106" s="48"/>
      <c r="J106" s="47"/>
      <c r="K106" s="47"/>
      <c r="L106" s="47"/>
      <c r="M106" s="41" t="str">
        <f aca="false">IF($D106="","",N($H106)+N($I106)*N($J106)+N($K106)+N($L106))</f>
        <v/>
      </c>
      <c r="N106" s="42" t="str">
        <f aca="false">IF($D106="","",N($F106)*$M106)</f>
        <v/>
      </c>
      <c r="O106" s="44"/>
      <c r="P106" s="44"/>
      <c r="Q106" s="44"/>
    </row>
    <row r="107" customFormat="false" ht="25.5" hidden="false" customHeight="true" outlineLevel="0" collapsed="false">
      <c r="B107" s="35" t="str">
        <f aca="false">IF($D107="","",ROW()-8)</f>
        <v/>
      </c>
      <c r="C107" s="36"/>
      <c r="D107" s="36"/>
      <c r="E107" s="37"/>
      <c r="F107" s="38"/>
      <c r="G107" s="37"/>
      <c r="H107" s="39"/>
      <c r="I107" s="40"/>
      <c r="J107" s="39"/>
      <c r="K107" s="39"/>
      <c r="L107" s="39"/>
      <c r="M107" s="41" t="str">
        <f aca="false">IF($D107="","",N($H107)+N($I107)*N($J107)+N($K107)+N($L107))</f>
        <v/>
      </c>
      <c r="N107" s="42" t="str">
        <f aca="false">IF($D107="","",N($F107)*$M107)</f>
        <v/>
      </c>
      <c r="O107" s="36"/>
      <c r="P107" s="36"/>
      <c r="Q107" s="36"/>
    </row>
    <row r="108" customFormat="false" ht="25.5" hidden="false" customHeight="true" outlineLevel="0" collapsed="false">
      <c r="B108" s="35" t="str">
        <f aca="false">IF($D108="","",ROW()-8)</f>
        <v/>
      </c>
      <c r="C108" s="44"/>
      <c r="D108" s="44"/>
      <c r="E108" s="45"/>
      <c r="F108" s="46"/>
      <c r="G108" s="45"/>
      <c r="H108" s="47"/>
      <c r="I108" s="48"/>
      <c r="J108" s="47"/>
      <c r="K108" s="47"/>
      <c r="L108" s="47"/>
      <c r="M108" s="41" t="str">
        <f aca="false">IF($D108="","",N($H108)+N($I108)*N($J108)+N($K108)+N($L108))</f>
        <v/>
      </c>
      <c r="N108" s="42" t="str">
        <f aca="false">IF($D108="","",N($F108)*$M108)</f>
        <v/>
      </c>
      <c r="O108" s="44"/>
      <c r="P108" s="44"/>
      <c r="Q108" s="44"/>
    </row>
    <row r="109" customFormat="false" ht="25.5" hidden="false" customHeight="true" outlineLevel="0" collapsed="false">
      <c r="B109" s="35" t="str">
        <f aca="false">IF($D109="","",ROW()-8)</f>
        <v/>
      </c>
      <c r="C109" s="36"/>
      <c r="D109" s="36"/>
      <c r="E109" s="37"/>
      <c r="F109" s="38"/>
      <c r="G109" s="37"/>
      <c r="H109" s="39"/>
      <c r="I109" s="40"/>
      <c r="J109" s="39"/>
      <c r="K109" s="39"/>
      <c r="L109" s="39"/>
      <c r="M109" s="41" t="str">
        <f aca="false">IF($D109="","",N($H109)+N($I109)*N($J109)+N($K109)+N($L109))</f>
        <v/>
      </c>
      <c r="N109" s="42" t="str">
        <f aca="false">IF($D109="","",N($F109)*$M109)</f>
        <v/>
      </c>
      <c r="O109" s="36"/>
      <c r="P109" s="36"/>
      <c r="Q109" s="36"/>
    </row>
    <row r="110" customFormat="false" ht="25.5" hidden="false" customHeight="true" outlineLevel="0" collapsed="false">
      <c r="B110" s="35" t="str">
        <f aca="false">IF($D110="","",ROW()-8)</f>
        <v/>
      </c>
      <c r="C110" s="44"/>
      <c r="D110" s="44"/>
      <c r="E110" s="45"/>
      <c r="F110" s="46"/>
      <c r="G110" s="45"/>
      <c r="H110" s="47"/>
      <c r="I110" s="48"/>
      <c r="J110" s="47"/>
      <c r="K110" s="47"/>
      <c r="L110" s="47"/>
      <c r="M110" s="41" t="str">
        <f aca="false">IF($D110="","",N($H110)+N($I110)*N($J110)+N($K110)+N($L110))</f>
        <v/>
      </c>
      <c r="N110" s="42" t="str">
        <f aca="false">IF($D110="","",N($F110)*$M110)</f>
        <v/>
      </c>
      <c r="O110" s="44"/>
      <c r="P110" s="44"/>
      <c r="Q110" s="44"/>
    </row>
    <row r="111" customFormat="false" ht="25.5" hidden="false" customHeight="true" outlineLevel="0" collapsed="false">
      <c r="B111" s="35" t="str">
        <f aca="false">IF($D111="","",ROW()-8)</f>
        <v/>
      </c>
      <c r="C111" s="36"/>
      <c r="D111" s="36"/>
      <c r="E111" s="37"/>
      <c r="F111" s="38"/>
      <c r="G111" s="37"/>
      <c r="H111" s="39"/>
      <c r="I111" s="40"/>
      <c r="J111" s="39"/>
      <c r="K111" s="39"/>
      <c r="L111" s="39"/>
      <c r="M111" s="41" t="str">
        <f aca="false">IF($D111="","",N($H111)+N($I111)*N($J111)+N($K111)+N($L111))</f>
        <v/>
      </c>
      <c r="N111" s="42" t="str">
        <f aca="false">IF($D111="","",N($F111)*$M111)</f>
        <v/>
      </c>
      <c r="O111" s="36"/>
      <c r="P111" s="36"/>
      <c r="Q111" s="36"/>
    </row>
    <row r="112" customFormat="false" ht="25.5" hidden="false" customHeight="true" outlineLevel="0" collapsed="false">
      <c r="B112" s="35" t="str">
        <f aca="false">IF($D112="","",ROW()-8)</f>
        <v/>
      </c>
      <c r="C112" s="44"/>
      <c r="D112" s="44"/>
      <c r="E112" s="45"/>
      <c r="F112" s="46"/>
      <c r="G112" s="45"/>
      <c r="H112" s="47"/>
      <c r="I112" s="48"/>
      <c r="J112" s="47"/>
      <c r="K112" s="47"/>
      <c r="L112" s="47"/>
      <c r="M112" s="41" t="str">
        <f aca="false">IF($D112="","",N($H112)+N($I112)*N($J112)+N($K112)+N($L112))</f>
        <v/>
      </c>
      <c r="N112" s="42" t="str">
        <f aca="false">IF($D112="","",N($F112)*$M112)</f>
        <v/>
      </c>
      <c r="O112" s="44"/>
      <c r="P112" s="44"/>
      <c r="Q112" s="44"/>
    </row>
    <row r="113" customFormat="false" ht="25.5" hidden="false" customHeight="true" outlineLevel="0" collapsed="false">
      <c r="B113" s="35" t="str">
        <f aca="false">IF($D113="","",ROW()-8)</f>
        <v/>
      </c>
      <c r="C113" s="36"/>
      <c r="D113" s="36"/>
      <c r="E113" s="37"/>
      <c r="F113" s="38"/>
      <c r="G113" s="37"/>
      <c r="H113" s="39"/>
      <c r="I113" s="40"/>
      <c r="J113" s="39"/>
      <c r="K113" s="39"/>
      <c r="L113" s="39"/>
      <c r="M113" s="41" t="str">
        <f aca="false">IF($D113="","",N($H113)+N($I113)*N($J113)+N($K113)+N($L113))</f>
        <v/>
      </c>
      <c r="N113" s="42" t="str">
        <f aca="false">IF($D113="","",N($F113)*$M113)</f>
        <v/>
      </c>
      <c r="O113" s="36"/>
      <c r="P113" s="36"/>
      <c r="Q113" s="36"/>
    </row>
    <row r="114" customFormat="false" ht="25.5" hidden="false" customHeight="true" outlineLevel="0" collapsed="false">
      <c r="B114" s="35" t="str">
        <f aca="false">IF($D114="","",ROW()-8)</f>
        <v/>
      </c>
      <c r="C114" s="44"/>
      <c r="D114" s="44"/>
      <c r="E114" s="45"/>
      <c r="F114" s="46"/>
      <c r="G114" s="45"/>
      <c r="H114" s="47"/>
      <c r="I114" s="48"/>
      <c r="J114" s="47"/>
      <c r="K114" s="47"/>
      <c r="L114" s="47"/>
      <c r="M114" s="41" t="str">
        <f aca="false">IF($D114="","",N($H114)+N($I114)*N($J114)+N($K114)+N($L114))</f>
        <v/>
      </c>
      <c r="N114" s="42" t="str">
        <f aca="false">IF($D114="","",N($F114)*$M114)</f>
        <v/>
      </c>
      <c r="O114" s="44"/>
      <c r="P114" s="44"/>
      <c r="Q114" s="44"/>
    </row>
    <row r="115" customFormat="false" ht="25.5" hidden="false" customHeight="true" outlineLevel="0" collapsed="false">
      <c r="B115" s="35" t="str">
        <f aca="false">IF($D115="","",ROW()-8)</f>
        <v/>
      </c>
      <c r="C115" s="36"/>
      <c r="D115" s="36"/>
      <c r="E115" s="37"/>
      <c r="F115" s="38"/>
      <c r="G115" s="37"/>
      <c r="H115" s="39"/>
      <c r="I115" s="40"/>
      <c r="J115" s="39"/>
      <c r="K115" s="39"/>
      <c r="L115" s="39"/>
      <c r="M115" s="41" t="str">
        <f aca="false">IF($D115="","",N($H115)+N($I115)*N($J115)+N($K115)+N($L115))</f>
        <v/>
      </c>
      <c r="N115" s="42" t="str">
        <f aca="false">IF($D115="","",N($F115)*$M115)</f>
        <v/>
      </c>
      <c r="O115" s="36"/>
      <c r="P115" s="36"/>
      <c r="Q115" s="36"/>
    </row>
    <row r="116" customFormat="false" ht="25.5" hidden="false" customHeight="true" outlineLevel="0" collapsed="false">
      <c r="B116" s="35" t="str">
        <f aca="false">IF($D116="","",ROW()-8)</f>
        <v/>
      </c>
      <c r="C116" s="44"/>
      <c r="D116" s="44"/>
      <c r="E116" s="45"/>
      <c r="F116" s="46"/>
      <c r="G116" s="45"/>
      <c r="H116" s="47"/>
      <c r="I116" s="48"/>
      <c r="J116" s="47"/>
      <c r="K116" s="47"/>
      <c r="L116" s="47"/>
      <c r="M116" s="41" t="str">
        <f aca="false">IF($D116="","",N($H116)+N($I116)*N($J116)+N($K116)+N($L116))</f>
        <v/>
      </c>
      <c r="N116" s="42" t="str">
        <f aca="false">IF($D116="","",N($F116)*$M116)</f>
        <v/>
      </c>
      <c r="O116" s="44"/>
      <c r="P116" s="44"/>
      <c r="Q116" s="44"/>
    </row>
    <row r="117" customFormat="false" ht="25.5" hidden="false" customHeight="true" outlineLevel="0" collapsed="false">
      <c r="B117" s="35" t="str">
        <f aca="false">IF($D117="","",ROW()-8)</f>
        <v/>
      </c>
      <c r="C117" s="36"/>
      <c r="D117" s="36"/>
      <c r="E117" s="37"/>
      <c r="F117" s="38"/>
      <c r="G117" s="37"/>
      <c r="H117" s="39"/>
      <c r="I117" s="40"/>
      <c r="J117" s="39"/>
      <c r="K117" s="39"/>
      <c r="L117" s="39"/>
      <c r="M117" s="41" t="str">
        <f aca="false">IF($D117="","",N($H117)+N($I117)*N($J117)+N($K117)+N($L117))</f>
        <v/>
      </c>
      <c r="N117" s="42" t="str">
        <f aca="false">IF($D117="","",N($F117)*$M117)</f>
        <v/>
      </c>
      <c r="O117" s="36"/>
      <c r="P117" s="36"/>
      <c r="Q117" s="36"/>
    </row>
    <row r="118" customFormat="false" ht="25.5" hidden="false" customHeight="true" outlineLevel="0" collapsed="false">
      <c r="B118" s="35" t="str">
        <f aca="false">IF($D118="","",ROW()-8)</f>
        <v/>
      </c>
      <c r="C118" s="44"/>
      <c r="D118" s="44"/>
      <c r="E118" s="45"/>
      <c r="F118" s="46"/>
      <c r="G118" s="45"/>
      <c r="H118" s="47"/>
      <c r="I118" s="48"/>
      <c r="J118" s="47"/>
      <c r="K118" s="47"/>
      <c r="L118" s="47"/>
      <c r="M118" s="41" t="str">
        <f aca="false">IF($D118="","",N($H118)+N($I118)*N($J118)+N($K118)+N($L118))</f>
        <v/>
      </c>
      <c r="N118" s="42" t="str">
        <f aca="false">IF($D118="","",N($F118)*$M118)</f>
        <v/>
      </c>
      <c r="O118" s="44"/>
      <c r="P118" s="44"/>
      <c r="Q118" s="44"/>
    </row>
    <row r="119" customFormat="false" ht="25.5" hidden="false" customHeight="true" outlineLevel="0" collapsed="false">
      <c r="B119" s="35" t="str">
        <f aca="false">IF($D119="","",ROW()-8)</f>
        <v/>
      </c>
      <c r="C119" s="36"/>
      <c r="D119" s="36"/>
      <c r="E119" s="37"/>
      <c r="F119" s="38"/>
      <c r="G119" s="37"/>
      <c r="H119" s="39"/>
      <c r="I119" s="40"/>
      <c r="J119" s="39"/>
      <c r="K119" s="39"/>
      <c r="L119" s="39"/>
      <c r="M119" s="41" t="str">
        <f aca="false">IF($D119="","",N($H119)+N($I119)*N($J119)+N($K119)+N($L119))</f>
        <v/>
      </c>
      <c r="N119" s="42" t="str">
        <f aca="false">IF($D119="","",N($F119)*$M119)</f>
        <v/>
      </c>
      <c r="O119" s="36"/>
      <c r="P119" s="36"/>
      <c r="Q119" s="36"/>
    </row>
    <row r="120" customFormat="false" ht="25.5" hidden="false" customHeight="true" outlineLevel="0" collapsed="false">
      <c r="B120" s="35" t="str">
        <f aca="false">IF($D120="","",ROW()-8)</f>
        <v/>
      </c>
      <c r="C120" s="44"/>
      <c r="D120" s="44"/>
      <c r="E120" s="45"/>
      <c r="F120" s="46"/>
      <c r="G120" s="45"/>
      <c r="H120" s="47"/>
      <c r="I120" s="48"/>
      <c r="J120" s="47"/>
      <c r="K120" s="47"/>
      <c r="L120" s="47"/>
      <c r="M120" s="41" t="str">
        <f aca="false">IF($D120="","",N($H120)+N($I120)*N($J120)+N($K120)+N($L120))</f>
        <v/>
      </c>
      <c r="N120" s="42" t="str">
        <f aca="false">IF($D120="","",N($F120)*$M120)</f>
        <v/>
      </c>
      <c r="O120" s="44"/>
      <c r="P120" s="44"/>
      <c r="Q120" s="44"/>
    </row>
    <row r="121" customFormat="false" ht="25.5" hidden="false" customHeight="true" outlineLevel="0" collapsed="false">
      <c r="B121" s="35" t="str">
        <f aca="false">IF($D121="","",ROW()-8)</f>
        <v/>
      </c>
      <c r="C121" s="36"/>
      <c r="D121" s="36"/>
      <c r="E121" s="37"/>
      <c r="F121" s="38"/>
      <c r="G121" s="37"/>
      <c r="H121" s="39"/>
      <c r="I121" s="40"/>
      <c r="J121" s="39"/>
      <c r="K121" s="39"/>
      <c r="L121" s="39"/>
      <c r="M121" s="41" t="str">
        <f aca="false">IF($D121="","",N($H121)+N($I121)*N($J121)+N($K121)+N($L121))</f>
        <v/>
      </c>
      <c r="N121" s="42" t="str">
        <f aca="false">IF($D121="","",N($F121)*$M121)</f>
        <v/>
      </c>
      <c r="O121" s="36"/>
      <c r="P121" s="36"/>
      <c r="Q121" s="36"/>
    </row>
    <row r="122" customFormat="false" ht="25.5" hidden="false" customHeight="true" outlineLevel="0" collapsed="false">
      <c r="B122" s="35" t="str">
        <f aca="false">IF($D122="","",ROW()-8)</f>
        <v/>
      </c>
      <c r="C122" s="44"/>
      <c r="D122" s="44"/>
      <c r="E122" s="45"/>
      <c r="F122" s="46"/>
      <c r="G122" s="45"/>
      <c r="H122" s="47"/>
      <c r="I122" s="48"/>
      <c r="J122" s="47"/>
      <c r="K122" s="47"/>
      <c r="L122" s="47"/>
      <c r="M122" s="41" t="str">
        <f aca="false">IF($D122="","",N($H122)+N($I122)*N($J122)+N($K122)+N($L122))</f>
        <v/>
      </c>
      <c r="N122" s="42" t="str">
        <f aca="false">IF($D122="","",N($F122)*$M122)</f>
        <v/>
      </c>
      <c r="O122" s="44"/>
      <c r="P122" s="44"/>
      <c r="Q122" s="44"/>
    </row>
    <row r="123" customFormat="false" ht="25.5" hidden="false" customHeight="true" outlineLevel="0" collapsed="false">
      <c r="B123" s="35" t="str">
        <f aca="false">IF($D123="","",ROW()-8)</f>
        <v/>
      </c>
      <c r="C123" s="36"/>
      <c r="D123" s="36"/>
      <c r="E123" s="37"/>
      <c r="F123" s="38"/>
      <c r="G123" s="37"/>
      <c r="H123" s="39"/>
      <c r="I123" s="40"/>
      <c r="J123" s="39"/>
      <c r="K123" s="39"/>
      <c r="L123" s="39"/>
      <c r="M123" s="41" t="str">
        <f aca="false">IF($D123="","",N($H123)+N($I123)*N($J123)+N($K123)+N($L123))</f>
        <v/>
      </c>
      <c r="N123" s="42" t="str">
        <f aca="false">IF($D123="","",N($F123)*$M123)</f>
        <v/>
      </c>
      <c r="O123" s="36"/>
      <c r="P123" s="36"/>
      <c r="Q123" s="36"/>
    </row>
    <row r="124" customFormat="false" ht="25.5" hidden="false" customHeight="true" outlineLevel="0" collapsed="false">
      <c r="B124" s="35" t="str">
        <f aca="false">IF($D124="","",ROW()-8)</f>
        <v/>
      </c>
      <c r="C124" s="44"/>
      <c r="D124" s="44"/>
      <c r="E124" s="45"/>
      <c r="F124" s="46"/>
      <c r="G124" s="45"/>
      <c r="H124" s="47"/>
      <c r="I124" s="48"/>
      <c r="J124" s="47"/>
      <c r="K124" s="47"/>
      <c r="L124" s="47"/>
      <c r="M124" s="41" t="str">
        <f aca="false">IF($D124="","",N($H124)+N($I124)*N($J124)+N($K124)+N($L124))</f>
        <v/>
      </c>
      <c r="N124" s="42" t="str">
        <f aca="false">IF($D124="","",N($F124)*$M124)</f>
        <v/>
      </c>
      <c r="O124" s="44"/>
      <c r="P124" s="44"/>
      <c r="Q124" s="44"/>
    </row>
    <row r="125" customFormat="false" ht="25.5" hidden="false" customHeight="true" outlineLevel="0" collapsed="false">
      <c r="B125" s="35" t="str">
        <f aca="false">IF($D125="","",ROW()-8)</f>
        <v/>
      </c>
      <c r="C125" s="36"/>
      <c r="D125" s="36"/>
      <c r="E125" s="37"/>
      <c r="F125" s="38"/>
      <c r="G125" s="37"/>
      <c r="H125" s="39"/>
      <c r="I125" s="40"/>
      <c r="J125" s="39"/>
      <c r="K125" s="39"/>
      <c r="L125" s="39"/>
      <c r="M125" s="41" t="str">
        <f aca="false">IF($D125="","",N($H125)+N($I125)*N($J125)+N($K125)+N($L125))</f>
        <v/>
      </c>
      <c r="N125" s="42" t="str">
        <f aca="false">IF($D125="","",N($F125)*$M125)</f>
        <v/>
      </c>
      <c r="O125" s="36"/>
      <c r="P125" s="36"/>
      <c r="Q125" s="36"/>
    </row>
    <row r="126" customFormat="false" ht="25.5" hidden="false" customHeight="true" outlineLevel="0" collapsed="false">
      <c r="B126" s="35" t="str">
        <f aca="false">IF($D126="","",ROW()-8)</f>
        <v/>
      </c>
      <c r="C126" s="44"/>
      <c r="D126" s="44"/>
      <c r="E126" s="45"/>
      <c r="F126" s="46"/>
      <c r="G126" s="45"/>
      <c r="H126" s="47"/>
      <c r="I126" s="48"/>
      <c r="J126" s="47"/>
      <c r="K126" s="47"/>
      <c r="L126" s="47"/>
      <c r="M126" s="41" t="str">
        <f aca="false">IF($D126="","",N($H126)+N($I126)*N($J126)+N($K126)+N($L126))</f>
        <v/>
      </c>
      <c r="N126" s="42" t="str">
        <f aca="false">IF($D126="","",N($F126)*$M126)</f>
        <v/>
      </c>
      <c r="O126" s="44"/>
      <c r="P126" s="44"/>
      <c r="Q126" s="44"/>
    </row>
    <row r="127" customFormat="false" ht="25.5" hidden="false" customHeight="true" outlineLevel="0" collapsed="false">
      <c r="B127" s="35" t="str">
        <f aca="false">IF($D127="","",ROW()-8)</f>
        <v/>
      </c>
      <c r="C127" s="36"/>
      <c r="D127" s="36"/>
      <c r="E127" s="37"/>
      <c r="F127" s="38"/>
      <c r="G127" s="37"/>
      <c r="H127" s="39"/>
      <c r="I127" s="40"/>
      <c r="J127" s="39"/>
      <c r="K127" s="39"/>
      <c r="L127" s="39"/>
      <c r="M127" s="41" t="str">
        <f aca="false">IF($D127="","",N($H127)+N($I127)*N($J127)+N($K127)+N($L127))</f>
        <v/>
      </c>
      <c r="N127" s="42" t="str">
        <f aca="false">IF($D127="","",N($F127)*$M127)</f>
        <v/>
      </c>
      <c r="O127" s="36"/>
      <c r="P127" s="36"/>
      <c r="Q127" s="36"/>
    </row>
    <row r="128" customFormat="false" ht="25.5" hidden="false" customHeight="true" outlineLevel="0" collapsed="false">
      <c r="B128" s="35" t="str">
        <f aca="false">IF($D128="","",ROW()-8)</f>
        <v/>
      </c>
      <c r="C128" s="44"/>
      <c r="D128" s="44"/>
      <c r="E128" s="45"/>
      <c r="F128" s="46"/>
      <c r="G128" s="45"/>
      <c r="H128" s="47"/>
      <c r="I128" s="48"/>
      <c r="J128" s="47"/>
      <c r="K128" s="47"/>
      <c r="L128" s="47"/>
      <c r="M128" s="41" t="str">
        <f aca="false">IF($D128="","",N($H128)+N($I128)*N($J128)+N($K128)+N($L128))</f>
        <v/>
      </c>
      <c r="N128" s="42" t="str">
        <f aca="false">IF($D128="","",N($F128)*$M128)</f>
        <v/>
      </c>
      <c r="O128" s="44"/>
      <c r="P128" s="44"/>
      <c r="Q128" s="44"/>
    </row>
    <row r="129" customFormat="false" ht="25.5" hidden="false" customHeight="true" outlineLevel="0" collapsed="false">
      <c r="B129" s="35" t="str">
        <f aca="false">IF($D129="","",ROW()-8)</f>
        <v/>
      </c>
      <c r="C129" s="36"/>
      <c r="D129" s="36"/>
      <c r="E129" s="37"/>
      <c r="F129" s="38"/>
      <c r="G129" s="37"/>
      <c r="H129" s="39"/>
      <c r="I129" s="40"/>
      <c r="J129" s="39"/>
      <c r="K129" s="39"/>
      <c r="L129" s="39"/>
      <c r="M129" s="41" t="str">
        <f aca="false">IF($D129="","",N($H129)+N($I129)*N($J129)+N($K129)+N($L129))</f>
        <v/>
      </c>
      <c r="N129" s="42" t="str">
        <f aca="false">IF($D129="","",N($F129)*$M129)</f>
        <v/>
      </c>
      <c r="O129" s="36"/>
      <c r="P129" s="36"/>
      <c r="Q129" s="36"/>
    </row>
    <row r="130" customFormat="false" ht="25.5" hidden="false" customHeight="true" outlineLevel="0" collapsed="false">
      <c r="B130" s="35" t="str">
        <f aca="false">IF($D130="","",ROW()-8)</f>
        <v/>
      </c>
      <c r="C130" s="44"/>
      <c r="D130" s="44"/>
      <c r="E130" s="45"/>
      <c r="F130" s="46"/>
      <c r="G130" s="45"/>
      <c r="H130" s="47"/>
      <c r="I130" s="48"/>
      <c r="J130" s="47"/>
      <c r="K130" s="47"/>
      <c r="L130" s="47"/>
      <c r="M130" s="41" t="str">
        <f aca="false">IF($D130="","",N($H130)+N($I130)*N($J130)+N($K130)+N($L130))</f>
        <v/>
      </c>
      <c r="N130" s="42" t="str">
        <f aca="false">IF($D130="","",N($F130)*$M130)</f>
        <v/>
      </c>
      <c r="O130" s="44"/>
      <c r="P130" s="44"/>
      <c r="Q130" s="44"/>
    </row>
    <row r="131" customFormat="false" ht="25.5" hidden="false" customHeight="true" outlineLevel="0" collapsed="false">
      <c r="B131" s="35" t="str">
        <f aca="false">IF($D131="","",ROW()-8)</f>
        <v/>
      </c>
      <c r="C131" s="36"/>
      <c r="D131" s="36"/>
      <c r="E131" s="37"/>
      <c r="F131" s="38"/>
      <c r="G131" s="37"/>
      <c r="H131" s="39"/>
      <c r="I131" s="40"/>
      <c r="J131" s="39"/>
      <c r="K131" s="39"/>
      <c r="L131" s="39"/>
      <c r="M131" s="41" t="str">
        <f aca="false">IF($D131="","",N($H131)+N($I131)*N($J131)+N($K131)+N($L131))</f>
        <v/>
      </c>
      <c r="N131" s="42" t="str">
        <f aca="false">IF($D131="","",N($F131)*$M131)</f>
        <v/>
      </c>
      <c r="O131" s="36"/>
      <c r="P131" s="36"/>
      <c r="Q131" s="36"/>
    </row>
    <row r="132" customFormat="false" ht="25.5" hidden="false" customHeight="true" outlineLevel="0" collapsed="false">
      <c r="B132" s="35" t="str">
        <f aca="false">IF($D132="","",ROW()-8)</f>
        <v/>
      </c>
      <c r="C132" s="44"/>
      <c r="D132" s="44"/>
      <c r="E132" s="45"/>
      <c r="F132" s="46"/>
      <c r="G132" s="45"/>
      <c r="H132" s="47"/>
      <c r="I132" s="48"/>
      <c r="J132" s="47"/>
      <c r="K132" s="47"/>
      <c r="L132" s="47"/>
      <c r="M132" s="41" t="str">
        <f aca="false">IF($D132="","",N($H132)+N($I132)*N($J132)+N($K132)+N($L132))</f>
        <v/>
      </c>
      <c r="N132" s="42" t="str">
        <f aca="false">IF($D132="","",N($F132)*$M132)</f>
        <v/>
      </c>
      <c r="O132" s="44"/>
      <c r="P132" s="44"/>
      <c r="Q132" s="44"/>
    </row>
    <row r="133" customFormat="false" ht="25.5" hidden="false" customHeight="true" outlineLevel="0" collapsed="false">
      <c r="B133" s="35" t="str">
        <f aca="false">IF($D133="","",ROW()-8)</f>
        <v/>
      </c>
      <c r="C133" s="36"/>
      <c r="D133" s="36"/>
      <c r="E133" s="37"/>
      <c r="F133" s="38"/>
      <c r="G133" s="37"/>
      <c r="H133" s="39"/>
      <c r="I133" s="40"/>
      <c r="J133" s="39"/>
      <c r="K133" s="39"/>
      <c r="L133" s="39"/>
      <c r="M133" s="41" t="str">
        <f aca="false">IF($D133="","",N($H133)+N($I133)*N($J133)+N($K133)+N($L133))</f>
        <v/>
      </c>
      <c r="N133" s="42" t="str">
        <f aca="false">IF($D133="","",N($F133)*$M133)</f>
        <v/>
      </c>
      <c r="O133" s="36"/>
      <c r="P133" s="36"/>
      <c r="Q133" s="36"/>
    </row>
    <row r="134" customFormat="false" ht="25.5" hidden="false" customHeight="true" outlineLevel="0" collapsed="false">
      <c r="B134" s="35" t="str">
        <f aca="false">IF($D134="","",ROW()-8)</f>
        <v/>
      </c>
      <c r="C134" s="44"/>
      <c r="D134" s="44"/>
      <c r="E134" s="45"/>
      <c r="F134" s="46"/>
      <c r="G134" s="45"/>
      <c r="H134" s="47"/>
      <c r="I134" s="48"/>
      <c r="J134" s="47"/>
      <c r="K134" s="47"/>
      <c r="L134" s="47"/>
      <c r="M134" s="41" t="str">
        <f aca="false">IF($D134="","",N($H134)+N($I134)*N($J134)+N($K134)+N($L134))</f>
        <v/>
      </c>
      <c r="N134" s="42" t="str">
        <f aca="false">IF($D134="","",N($F134)*$M134)</f>
        <v/>
      </c>
      <c r="O134" s="44"/>
      <c r="P134" s="44"/>
      <c r="Q134" s="44"/>
    </row>
    <row r="135" customFormat="false" ht="25.5" hidden="false" customHeight="true" outlineLevel="0" collapsed="false">
      <c r="B135" s="35" t="str">
        <f aca="false">IF($D135="","",ROW()-8)</f>
        <v/>
      </c>
      <c r="C135" s="36"/>
      <c r="D135" s="36"/>
      <c r="E135" s="37"/>
      <c r="F135" s="38"/>
      <c r="G135" s="37"/>
      <c r="H135" s="39"/>
      <c r="I135" s="40"/>
      <c r="J135" s="39"/>
      <c r="K135" s="39"/>
      <c r="L135" s="39"/>
      <c r="M135" s="41" t="str">
        <f aca="false">IF($D135="","",N($H135)+N($I135)*N($J135)+N($K135)+N($L135))</f>
        <v/>
      </c>
      <c r="N135" s="42" t="str">
        <f aca="false">IF($D135="","",N($F135)*$M135)</f>
        <v/>
      </c>
      <c r="O135" s="36"/>
      <c r="P135" s="36"/>
      <c r="Q135" s="36"/>
    </row>
    <row r="136" customFormat="false" ht="25.5" hidden="false" customHeight="true" outlineLevel="0" collapsed="false">
      <c r="B136" s="35" t="str">
        <f aca="false">IF($D136="","",ROW()-8)</f>
        <v/>
      </c>
      <c r="C136" s="44"/>
      <c r="D136" s="44"/>
      <c r="E136" s="45"/>
      <c r="F136" s="46"/>
      <c r="G136" s="45"/>
      <c r="H136" s="47"/>
      <c r="I136" s="48"/>
      <c r="J136" s="47"/>
      <c r="K136" s="47"/>
      <c r="L136" s="47"/>
      <c r="M136" s="41" t="str">
        <f aca="false">IF($D136="","",N($H136)+N($I136)*N($J136)+N($K136)+N($L136))</f>
        <v/>
      </c>
      <c r="N136" s="42" t="str">
        <f aca="false">IF($D136="","",N($F136)*$M136)</f>
        <v/>
      </c>
      <c r="O136" s="44"/>
      <c r="P136" s="44"/>
      <c r="Q136" s="44"/>
    </row>
    <row r="137" customFormat="false" ht="25.5" hidden="false" customHeight="true" outlineLevel="0" collapsed="false">
      <c r="B137" s="35" t="str">
        <f aca="false">IF($D137="","",ROW()-8)</f>
        <v/>
      </c>
      <c r="C137" s="36"/>
      <c r="D137" s="36"/>
      <c r="E137" s="37"/>
      <c r="F137" s="38"/>
      <c r="G137" s="37"/>
      <c r="H137" s="39"/>
      <c r="I137" s="40"/>
      <c r="J137" s="39"/>
      <c r="K137" s="39"/>
      <c r="L137" s="39"/>
      <c r="M137" s="41" t="str">
        <f aca="false">IF($D137="","",N($H137)+N($I137)*N($J137)+N($K137)+N($L137))</f>
        <v/>
      </c>
      <c r="N137" s="42" t="str">
        <f aca="false">IF($D137="","",N($F137)*$M137)</f>
        <v/>
      </c>
      <c r="O137" s="36"/>
      <c r="P137" s="36"/>
      <c r="Q137" s="36"/>
    </row>
    <row r="138" customFormat="false" ht="25.5" hidden="false" customHeight="true" outlineLevel="0" collapsed="false">
      <c r="B138" s="35" t="str">
        <f aca="false">IF($D138="","",ROW()-8)</f>
        <v/>
      </c>
      <c r="C138" s="44"/>
      <c r="D138" s="44"/>
      <c r="E138" s="45"/>
      <c r="F138" s="46"/>
      <c r="G138" s="45"/>
      <c r="H138" s="47"/>
      <c r="I138" s="48"/>
      <c r="J138" s="47"/>
      <c r="K138" s="47"/>
      <c r="L138" s="47"/>
      <c r="M138" s="41" t="str">
        <f aca="false">IF($D138="","",N($H138)+N($I138)*N($J138)+N($K138)+N($L138))</f>
        <v/>
      </c>
      <c r="N138" s="42" t="str">
        <f aca="false">IF($D138="","",N($F138)*$M138)</f>
        <v/>
      </c>
      <c r="O138" s="44"/>
      <c r="P138" s="44"/>
      <c r="Q138" s="44"/>
    </row>
    <row r="139" customFormat="false" ht="25.5" hidden="false" customHeight="true" outlineLevel="0" collapsed="false">
      <c r="B139" s="35" t="str">
        <f aca="false">IF($D139="","",ROW()-8)</f>
        <v/>
      </c>
      <c r="C139" s="36"/>
      <c r="D139" s="36"/>
      <c r="E139" s="37"/>
      <c r="F139" s="38"/>
      <c r="G139" s="37"/>
      <c r="H139" s="39"/>
      <c r="I139" s="40"/>
      <c r="J139" s="39"/>
      <c r="K139" s="39"/>
      <c r="L139" s="39"/>
      <c r="M139" s="41" t="str">
        <f aca="false">IF($D139="","",N($H139)+N($I139)*N($J139)+N($K139)+N($L139))</f>
        <v/>
      </c>
      <c r="N139" s="42" t="str">
        <f aca="false">IF($D139="","",N($F139)*$M139)</f>
        <v/>
      </c>
      <c r="O139" s="36"/>
      <c r="P139" s="36"/>
      <c r="Q139" s="36"/>
    </row>
    <row r="140" customFormat="false" ht="25.5" hidden="false" customHeight="true" outlineLevel="0" collapsed="false">
      <c r="B140" s="35" t="str">
        <f aca="false">IF($D140="","",ROW()-8)</f>
        <v/>
      </c>
      <c r="C140" s="44"/>
      <c r="D140" s="44"/>
      <c r="E140" s="45"/>
      <c r="F140" s="46"/>
      <c r="G140" s="45"/>
      <c r="H140" s="47"/>
      <c r="I140" s="48"/>
      <c r="J140" s="47"/>
      <c r="K140" s="47"/>
      <c r="L140" s="47"/>
      <c r="M140" s="41" t="str">
        <f aca="false">IF($D140="","",N($H140)+N($I140)*N($J140)+N($K140)+N($L140))</f>
        <v/>
      </c>
      <c r="N140" s="42" t="str">
        <f aca="false">IF($D140="","",N($F140)*$M140)</f>
        <v/>
      </c>
      <c r="O140" s="44"/>
      <c r="P140" s="44"/>
      <c r="Q140" s="44"/>
    </row>
    <row r="141" customFormat="false" ht="25.5" hidden="false" customHeight="true" outlineLevel="0" collapsed="false">
      <c r="B141" s="35" t="str">
        <f aca="false">IF($D141="","",ROW()-8)</f>
        <v/>
      </c>
      <c r="C141" s="36"/>
      <c r="D141" s="36"/>
      <c r="E141" s="37"/>
      <c r="F141" s="38"/>
      <c r="G141" s="37"/>
      <c r="H141" s="39"/>
      <c r="I141" s="40"/>
      <c r="J141" s="39"/>
      <c r="K141" s="39"/>
      <c r="L141" s="39"/>
      <c r="M141" s="41" t="str">
        <f aca="false">IF($D141="","",N($H141)+N($I141)*N($J141)+N($K141)+N($L141))</f>
        <v/>
      </c>
      <c r="N141" s="42" t="str">
        <f aca="false">IF($D141="","",N($F141)*$M141)</f>
        <v/>
      </c>
      <c r="O141" s="36"/>
      <c r="P141" s="36"/>
      <c r="Q141" s="36"/>
    </row>
    <row r="142" customFormat="false" ht="25.5" hidden="false" customHeight="true" outlineLevel="0" collapsed="false">
      <c r="B142" s="35" t="str">
        <f aca="false">IF($D142="","",ROW()-8)</f>
        <v/>
      </c>
      <c r="C142" s="44"/>
      <c r="D142" s="44"/>
      <c r="E142" s="45"/>
      <c r="F142" s="46"/>
      <c r="G142" s="45"/>
      <c r="H142" s="47"/>
      <c r="I142" s="48"/>
      <c r="J142" s="47"/>
      <c r="K142" s="47"/>
      <c r="L142" s="47"/>
      <c r="M142" s="41" t="str">
        <f aca="false">IF($D142="","",N($H142)+N($I142)*N($J142)+N($K142)+N($L142))</f>
        <v/>
      </c>
      <c r="N142" s="42" t="str">
        <f aca="false">IF($D142="","",N($F142)*$M142)</f>
        <v/>
      </c>
      <c r="O142" s="44"/>
      <c r="P142" s="44"/>
      <c r="Q142" s="44"/>
    </row>
    <row r="143" customFormat="false" ht="25.5" hidden="false" customHeight="true" outlineLevel="0" collapsed="false">
      <c r="B143" s="35" t="str">
        <f aca="false">IF($D143="","",ROW()-8)</f>
        <v/>
      </c>
      <c r="C143" s="36"/>
      <c r="D143" s="36"/>
      <c r="E143" s="37"/>
      <c r="F143" s="38"/>
      <c r="G143" s="37"/>
      <c r="H143" s="39"/>
      <c r="I143" s="40"/>
      <c r="J143" s="39"/>
      <c r="K143" s="39"/>
      <c r="L143" s="39"/>
      <c r="M143" s="41" t="str">
        <f aca="false">IF($D143="","",N($H143)+N($I143)*N($J143)+N($K143)+N($L143))</f>
        <v/>
      </c>
      <c r="N143" s="42" t="str">
        <f aca="false">IF($D143="","",N($F143)*$M143)</f>
        <v/>
      </c>
      <c r="O143" s="36"/>
      <c r="P143" s="36"/>
      <c r="Q143" s="36"/>
    </row>
    <row r="144" customFormat="false" ht="25.5" hidden="false" customHeight="true" outlineLevel="0" collapsed="false">
      <c r="B144" s="35" t="str">
        <f aca="false">IF($D144="","",ROW()-8)</f>
        <v/>
      </c>
      <c r="C144" s="44"/>
      <c r="D144" s="44"/>
      <c r="E144" s="45"/>
      <c r="F144" s="46"/>
      <c r="G144" s="45"/>
      <c r="H144" s="47"/>
      <c r="I144" s="48"/>
      <c r="J144" s="47"/>
      <c r="K144" s="47"/>
      <c r="L144" s="47"/>
      <c r="M144" s="41" t="str">
        <f aca="false">IF($D144="","",N($H144)+N($I144)*N($J144)+N($K144)+N($L144))</f>
        <v/>
      </c>
      <c r="N144" s="42" t="str">
        <f aca="false">IF($D144="","",N($F144)*$M144)</f>
        <v/>
      </c>
      <c r="O144" s="44"/>
      <c r="P144" s="44"/>
      <c r="Q144" s="44"/>
    </row>
    <row r="145" customFormat="false" ht="25.5" hidden="false" customHeight="true" outlineLevel="0" collapsed="false">
      <c r="B145" s="35" t="str">
        <f aca="false">IF($D145="","",ROW()-8)</f>
        <v/>
      </c>
      <c r="C145" s="36"/>
      <c r="D145" s="36"/>
      <c r="E145" s="37"/>
      <c r="F145" s="38"/>
      <c r="G145" s="37"/>
      <c r="H145" s="39"/>
      <c r="I145" s="40"/>
      <c r="J145" s="39"/>
      <c r="K145" s="39"/>
      <c r="L145" s="39"/>
      <c r="M145" s="41" t="str">
        <f aca="false">IF($D145="","",N($H145)+N($I145)*N($J145)+N($K145)+N($L145))</f>
        <v/>
      </c>
      <c r="N145" s="42" t="str">
        <f aca="false">IF($D145="","",N($F145)*$M145)</f>
        <v/>
      </c>
      <c r="O145" s="36"/>
      <c r="P145" s="36"/>
      <c r="Q145" s="36"/>
    </row>
    <row r="146" customFormat="false" ht="25.5" hidden="false" customHeight="true" outlineLevel="0" collapsed="false">
      <c r="B146" s="35" t="str">
        <f aca="false">IF($D146="","",ROW()-8)</f>
        <v/>
      </c>
      <c r="C146" s="44"/>
      <c r="D146" s="44"/>
      <c r="E146" s="45"/>
      <c r="F146" s="46"/>
      <c r="G146" s="45"/>
      <c r="H146" s="47"/>
      <c r="I146" s="48"/>
      <c r="J146" s="47"/>
      <c r="K146" s="47"/>
      <c r="L146" s="47"/>
      <c r="M146" s="41" t="str">
        <f aca="false">IF($D146="","",N($H146)+N($I146)*N($J146)+N($K146)+N($L146))</f>
        <v/>
      </c>
      <c r="N146" s="42" t="str">
        <f aca="false">IF($D146="","",N($F146)*$M146)</f>
        <v/>
      </c>
      <c r="O146" s="44"/>
      <c r="P146" s="44"/>
      <c r="Q146" s="44"/>
    </row>
    <row r="147" customFormat="false" ht="25.5" hidden="false" customHeight="true" outlineLevel="0" collapsed="false">
      <c r="B147" s="35" t="str">
        <f aca="false">IF($D147="","",ROW()-8)</f>
        <v/>
      </c>
      <c r="C147" s="36"/>
      <c r="D147" s="36"/>
      <c r="E147" s="37"/>
      <c r="F147" s="38"/>
      <c r="G147" s="37"/>
      <c r="H147" s="39"/>
      <c r="I147" s="40"/>
      <c r="J147" s="39"/>
      <c r="K147" s="39"/>
      <c r="L147" s="39"/>
      <c r="M147" s="41" t="str">
        <f aca="false">IF($D147="","",N($H147)+N($I147)*N($J147)+N($K147)+N($L147))</f>
        <v/>
      </c>
      <c r="N147" s="42" t="str">
        <f aca="false">IF($D147="","",N($F147)*$M147)</f>
        <v/>
      </c>
      <c r="O147" s="36"/>
      <c r="P147" s="36"/>
      <c r="Q147" s="36"/>
    </row>
    <row r="148" customFormat="false" ht="25.5" hidden="false" customHeight="true" outlineLevel="0" collapsed="false">
      <c r="B148" s="35" t="str">
        <f aca="false">IF($D148="","",ROW()-8)</f>
        <v/>
      </c>
      <c r="C148" s="44"/>
      <c r="D148" s="44"/>
      <c r="E148" s="45"/>
      <c r="F148" s="46"/>
      <c r="G148" s="45"/>
      <c r="H148" s="47"/>
      <c r="I148" s="48"/>
      <c r="J148" s="47"/>
      <c r="K148" s="47"/>
      <c r="L148" s="47"/>
      <c r="M148" s="41" t="str">
        <f aca="false">IF($D148="","",N($H148)+N($I148)*N($J148)+N($K148)+N($L148))</f>
        <v/>
      </c>
      <c r="N148" s="42" t="str">
        <f aca="false">IF($D148="","",N($F148)*$M148)</f>
        <v/>
      </c>
      <c r="O148" s="44"/>
      <c r="P148" s="44"/>
      <c r="Q148" s="44"/>
    </row>
    <row r="149" customFormat="false" ht="25.5" hidden="false" customHeight="true" outlineLevel="0" collapsed="false">
      <c r="B149" s="35" t="str">
        <f aca="false">IF($D149="","",ROW()-8)</f>
        <v/>
      </c>
      <c r="C149" s="36"/>
      <c r="D149" s="36"/>
      <c r="E149" s="37"/>
      <c r="F149" s="38"/>
      <c r="G149" s="37"/>
      <c r="H149" s="39"/>
      <c r="I149" s="40"/>
      <c r="J149" s="39"/>
      <c r="K149" s="39"/>
      <c r="L149" s="39"/>
      <c r="M149" s="41" t="str">
        <f aca="false">IF($D149="","",N($H149)+N($I149)*N($J149)+N($K149)+N($L149))</f>
        <v/>
      </c>
      <c r="N149" s="42" t="str">
        <f aca="false">IF($D149="","",N($F149)*$M149)</f>
        <v/>
      </c>
      <c r="O149" s="36"/>
      <c r="P149" s="36"/>
      <c r="Q149" s="36"/>
    </row>
    <row r="150" customFormat="false" ht="25.5" hidden="false" customHeight="true" outlineLevel="0" collapsed="false">
      <c r="B150" s="35" t="str">
        <f aca="false">IF($D150="","",ROW()-8)</f>
        <v/>
      </c>
      <c r="C150" s="44"/>
      <c r="D150" s="44"/>
      <c r="E150" s="45"/>
      <c r="F150" s="46"/>
      <c r="G150" s="45"/>
      <c r="H150" s="47"/>
      <c r="I150" s="48"/>
      <c r="J150" s="47"/>
      <c r="K150" s="47"/>
      <c r="L150" s="47"/>
      <c r="M150" s="41" t="str">
        <f aca="false">IF($D150="","",N($H150)+N($I150)*N($J150)+N($K150)+N($L150))</f>
        <v/>
      </c>
      <c r="N150" s="42" t="str">
        <f aca="false">IF($D150="","",N($F150)*$M150)</f>
        <v/>
      </c>
      <c r="O150" s="44"/>
      <c r="P150" s="44"/>
      <c r="Q150" s="44"/>
    </row>
    <row r="151" customFormat="false" ht="25.5" hidden="false" customHeight="true" outlineLevel="0" collapsed="false">
      <c r="B151" s="35" t="str">
        <f aca="false">IF($D151="","",ROW()-8)</f>
        <v/>
      </c>
      <c r="C151" s="36"/>
      <c r="D151" s="36"/>
      <c r="E151" s="37"/>
      <c r="F151" s="38"/>
      <c r="G151" s="37"/>
      <c r="H151" s="39"/>
      <c r="I151" s="40"/>
      <c r="J151" s="39"/>
      <c r="K151" s="39"/>
      <c r="L151" s="39"/>
      <c r="M151" s="41" t="str">
        <f aca="false">IF($D151="","",N($H151)+N($I151)*N($J151)+N($K151)+N($L151))</f>
        <v/>
      </c>
      <c r="N151" s="42" t="str">
        <f aca="false">IF($D151="","",N($F151)*$M151)</f>
        <v/>
      </c>
      <c r="O151" s="36"/>
      <c r="P151" s="36"/>
      <c r="Q151" s="36"/>
    </row>
    <row r="152" customFormat="false" ht="25.5" hidden="false" customHeight="true" outlineLevel="0" collapsed="false">
      <c r="B152" s="35" t="str">
        <f aca="false">IF($D152="","",ROW()-8)</f>
        <v/>
      </c>
      <c r="C152" s="44"/>
      <c r="D152" s="44"/>
      <c r="E152" s="45"/>
      <c r="F152" s="46"/>
      <c r="G152" s="45"/>
      <c r="H152" s="47"/>
      <c r="I152" s="48"/>
      <c r="J152" s="47"/>
      <c r="K152" s="47"/>
      <c r="L152" s="47"/>
      <c r="M152" s="41" t="str">
        <f aca="false">IF($D152="","",N($H152)+N($I152)*N($J152)+N($K152)+N($L152))</f>
        <v/>
      </c>
      <c r="N152" s="42" t="str">
        <f aca="false">IF($D152="","",N($F152)*$M152)</f>
        <v/>
      </c>
      <c r="O152" s="44"/>
      <c r="P152" s="44"/>
      <c r="Q152" s="44"/>
    </row>
    <row r="153" customFormat="false" ht="25.5" hidden="false" customHeight="true" outlineLevel="0" collapsed="false">
      <c r="B153" s="35" t="str">
        <f aca="false">IF($D153="","",ROW()-8)</f>
        <v/>
      </c>
      <c r="C153" s="36"/>
      <c r="D153" s="36"/>
      <c r="E153" s="37"/>
      <c r="F153" s="38"/>
      <c r="G153" s="37"/>
      <c r="H153" s="39"/>
      <c r="I153" s="40"/>
      <c r="J153" s="39"/>
      <c r="K153" s="39"/>
      <c r="L153" s="39"/>
      <c r="M153" s="41" t="str">
        <f aca="false">IF($D153="","",N($H153)+N($I153)*N($J153)+N($K153)+N($L153))</f>
        <v/>
      </c>
      <c r="N153" s="42" t="str">
        <f aca="false">IF($D153="","",N($F153)*$M153)</f>
        <v/>
      </c>
      <c r="O153" s="36"/>
      <c r="P153" s="36"/>
      <c r="Q153" s="36"/>
    </row>
    <row r="154" customFormat="false" ht="25.5" hidden="false" customHeight="true" outlineLevel="0" collapsed="false">
      <c r="B154" s="35" t="str">
        <f aca="false">IF($D154="","",ROW()-8)</f>
        <v/>
      </c>
      <c r="C154" s="44"/>
      <c r="D154" s="44"/>
      <c r="E154" s="45"/>
      <c r="F154" s="46"/>
      <c r="G154" s="45"/>
      <c r="H154" s="47"/>
      <c r="I154" s="48"/>
      <c r="J154" s="47"/>
      <c r="K154" s="47"/>
      <c r="L154" s="47"/>
      <c r="M154" s="41" t="str">
        <f aca="false">IF($D154="","",N($H154)+N($I154)*N($J154)+N($K154)+N($L154))</f>
        <v/>
      </c>
      <c r="N154" s="42" t="str">
        <f aca="false">IF($D154="","",N($F154)*$M154)</f>
        <v/>
      </c>
      <c r="O154" s="44"/>
      <c r="P154" s="44"/>
      <c r="Q154" s="44"/>
    </row>
    <row r="155" customFormat="false" ht="25.5" hidden="false" customHeight="true" outlineLevel="0" collapsed="false">
      <c r="B155" s="35" t="str">
        <f aca="false">IF($D155="","",ROW()-8)</f>
        <v/>
      </c>
      <c r="C155" s="36"/>
      <c r="D155" s="36"/>
      <c r="E155" s="37"/>
      <c r="F155" s="38"/>
      <c r="G155" s="37"/>
      <c r="H155" s="39"/>
      <c r="I155" s="40"/>
      <c r="J155" s="39"/>
      <c r="K155" s="39"/>
      <c r="L155" s="39"/>
      <c r="M155" s="41" t="str">
        <f aca="false">IF($D155="","",N($H155)+N($I155)*N($J155)+N($K155)+N($L155))</f>
        <v/>
      </c>
      <c r="N155" s="42" t="str">
        <f aca="false">IF($D155="","",N($F155)*$M155)</f>
        <v/>
      </c>
      <c r="O155" s="36"/>
      <c r="P155" s="36"/>
      <c r="Q155" s="36"/>
    </row>
    <row r="156" customFormat="false" ht="25.5" hidden="false" customHeight="true" outlineLevel="0" collapsed="false">
      <c r="B156" s="35" t="str">
        <f aca="false">IF($D156="","",ROW()-8)</f>
        <v/>
      </c>
      <c r="C156" s="44"/>
      <c r="D156" s="44"/>
      <c r="E156" s="45"/>
      <c r="F156" s="46"/>
      <c r="G156" s="45"/>
      <c r="H156" s="47"/>
      <c r="I156" s="48"/>
      <c r="J156" s="47"/>
      <c r="K156" s="47"/>
      <c r="L156" s="47"/>
      <c r="M156" s="41" t="str">
        <f aca="false">IF($D156="","",N($H156)+N($I156)*N($J156)+N($K156)+N($L156))</f>
        <v/>
      </c>
      <c r="N156" s="42" t="str">
        <f aca="false">IF($D156="","",N($F156)*$M156)</f>
        <v/>
      </c>
      <c r="O156" s="44"/>
      <c r="P156" s="44"/>
      <c r="Q156" s="44"/>
    </row>
    <row r="157" customFormat="false" ht="25.5" hidden="false" customHeight="true" outlineLevel="0" collapsed="false">
      <c r="B157" s="35" t="str">
        <f aca="false">IF($D157="","",ROW()-8)</f>
        <v/>
      </c>
      <c r="C157" s="36"/>
      <c r="D157" s="36"/>
      <c r="E157" s="37"/>
      <c r="F157" s="38"/>
      <c r="G157" s="37"/>
      <c r="H157" s="39"/>
      <c r="I157" s="40"/>
      <c r="J157" s="39"/>
      <c r="K157" s="39"/>
      <c r="L157" s="39"/>
      <c r="M157" s="41" t="str">
        <f aca="false">IF($D157="","",N($H157)+N($I157)*N($J157)+N($K157)+N($L157))</f>
        <v/>
      </c>
      <c r="N157" s="42" t="str">
        <f aca="false">IF($D157="","",N($F157)*$M157)</f>
        <v/>
      </c>
      <c r="O157" s="36"/>
      <c r="P157" s="36"/>
      <c r="Q157" s="36"/>
    </row>
    <row r="158" customFormat="false" ht="25.5" hidden="false" customHeight="true" outlineLevel="0" collapsed="false">
      <c r="B158" s="35" t="str">
        <f aca="false">IF($D158="","",ROW()-8)</f>
        <v/>
      </c>
      <c r="C158" s="44"/>
      <c r="D158" s="44"/>
      <c r="E158" s="45"/>
      <c r="F158" s="46"/>
      <c r="G158" s="45"/>
      <c r="H158" s="47"/>
      <c r="I158" s="48"/>
      <c r="J158" s="47"/>
      <c r="K158" s="47"/>
      <c r="L158" s="47"/>
      <c r="M158" s="41" t="str">
        <f aca="false">IF($D158="","",N($H158)+N($I158)*N($J158)+N($K158)+N($L158))</f>
        <v/>
      </c>
      <c r="N158" s="42" t="str">
        <f aca="false">IF($D158="","",N($F158)*$M158)</f>
        <v/>
      </c>
      <c r="O158" s="44"/>
      <c r="P158" s="44"/>
      <c r="Q158" s="44"/>
    </row>
    <row r="159" customFormat="false" ht="25.5" hidden="false" customHeight="true" outlineLevel="0" collapsed="false">
      <c r="B159" s="35" t="str">
        <f aca="false">IF($D159="","",ROW()-8)</f>
        <v/>
      </c>
      <c r="C159" s="36"/>
      <c r="D159" s="36"/>
      <c r="E159" s="37"/>
      <c r="F159" s="38"/>
      <c r="G159" s="37"/>
      <c r="H159" s="39"/>
      <c r="I159" s="40"/>
      <c r="J159" s="39"/>
      <c r="K159" s="39"/>
      <c r="L159" s="39"/>
      <c r="M159" s="41" t="str">
        <f aca="false">IF($D159="","",N($H159)+N($I159)*N($J159)+N($K159)+N($L159))</f>
        <v/>
      </c>
      <c r="N159" s="42" t="str">
        <f aca="false">IF($D159="","",N($F159)*$M159)</f>
        <v/>
      </c>
      <c r="O159" s="36"/>
      <c r="P159" s="36"/>
      <c r="Q159" s="36"/>
    </row>
    <row r="160" customFormat="false" ht="25.5" hidden="false" customHeight="true" outlineLevel="0" collapsed="false">
      <c r="B160" s="35" t="str">
        <f aca="false">IF($D160="","",ROW()-8)</f>
        <v/>
      </c>
      <c r="C160" s="44"/>
      <c r="D160" s="44"/>
      <c r="E160" s="45"/>
      <c r="F160" s="46"/>
      <c r="G160" s="45"/>
      <c r="H160" s="47"/>
      <c r="I160" s="48"/>
      <c r="J160" s="47"/>
      <c r="K160" s="47"/>
      <c r="L160" s="47"/>
      <c r="M160" s="41" t="str">
        <f aca="false">IF($D160="","",N($H160)+N($I160)*N($J160)+N($K160)+N($L160))</f>
        <v/>
      </c>
      <c r="N160" s="42" t="str">
        <f aca="false">IF($D160="","",N($F160)*$M160)</f>
        <v/>
      </c>
      <c r="O160" s="44"/>
      <c r="P160" s="44"/>
      <c r="Q160" s="44"/>
    </row>
    <row r="161" customFormat="false" ht="25.5" hidden="false" customHeight="true" outlineLevel="0" collapsed="false">
      <c r="B161" s="35" t="str">
        <f aca="false">IF($D161="","",ROW()-8)</f>
        <v/>
      </c>
      <c r="C161" s="36"/>
      <c r="D161" s="36"/>
      <c r="E161" s="37"/>
      <c r="F161" s="38"/>
      <c r="G161" s="37"/>
      <c r="H161" s="39"/>
      <c r="I161" s="40"/>
      <c r="J161" s="39"/>
      <c r="K161" s="39"/>
      <c r="L161" s="39"/>
      <c r="M161" s="41" t="str">
        <f aca="false">IF($D161="","",N($H161)+N($I161)*N($J161)+N($K161)+N($L161))</f>
        <v/>
      </c>
      <c r="N161" s="42" t="str">
        <f aca="false">IF($D161="","",N($F161)*$M161)</f>
        <v/>
      </c>
      <c r="O161" s="36"/>
      <c r="P161" s="36"/>
      <c r="Q161" s="36"/>
    </row>
    <row r="162" customFormat="false" ht="25.5" hidden="false" customHeight="true" outlineLevel="0" collapsed="false">
      <c r="B162" s="35" t="str">
        <f aca="false">IF($D162="","",ROW()-8)</f>
        <v/>
      </c>
      <c r="C162" s="44"/>
      <c r="D162" s="44"/>
      <c r="E162" s="45"/>
      <c r="F162" s="46"/>
      <c r="G162" s="45"/>
      <c r="H162" s="47"/>
      <c r="I162" s="48"/>
      <c r="J162" s="47"/>
      <c r="K162" s="47"/>
      <c r="L162" s="47"/>
      <c r="M162" s="41" t="str">
        <f aca="false">IF($D162="","",N($H162)+N($I162)*N($J162)+N($K162)+N($L162))</f>
        <v/>
      </c>
      <c r="N162" s="42" t="str">
        <f aca="false">IF($D162="","",N($F162)*$M162)</f>
        <v/>
      </c>
      <c r="O162" s="44"/>
      <c r="P162" s="44"/>
      <c r="Q162" s="44"/>
    </row>
    <row r="163" customFormat="false" ht="25.5" hidden="false" customHeight="true" outlineLevel="0" collapsed="false">
      <c r="B163" s="35" t="str">
        <f aca="false">IF($D163="","",ROW()-8)</f>
        <v/>
      </c>
      <c r="C163" s="36"/>
      <c r="D163" s="36"/>
      <c r="E163" s="37"/>
      <c r="F163" s="38"/>
      <c r="G163" s="37"/>
      <c r="H163" s="39"/>
      <c r="I163" s="40"/>
      <c r="J163" s="39"/>
      <c r="K163" s="39"/>
      <c r="L163" s="39"/>
      <c r="M163" s="41" t="str">
        <f aca="false">IF($D163="","",N($H163)+N($I163)*N($J163)+N($K163)+N($L163))</f>
        <v/>
      </c>
      <c r="N163" s="42" t="str">
        <f aca="false">IF($D163="","",N($F163)*$M163)</f>
        <v/>
      </c>
      <c r="O163" s="36"/>
      <c r="P163" s="36"/>
      <c r="Q163" s="36"/>
    </row>
    <row r="164" customFormat="false" ht="25.5" hidden="false" customHeight="true" outlineLevel="0" collapsed="false">
      <c r="B164" s="35" t="str">
        <f aca="false">IF($D164="","",ROW()-8)</f>
        <v/>
      </c>
      <c r="C164" s="44"/>
      <c r="D164" s="44"/>
      <c r="E164" s="45"/>
      <c r="F164" s="46"/>
      <c r="G164" s="45"/>
      <c r="H164" s="47"/>
      <c r="I164" s="48"/>
      <c r="J164" s="47"/>
      <c r="K164" s="47"/>
      <c r="L164" s="47"/>
      <c r="M164" s="41" t="str">
        <f aca="false">IF($D164="","",N($H164)+N($I164)*N($J164)+N($K164)+N($L164))</f>
        <v/>
      </c>
      <c r="N164" s="42" t="str">
        <f aca="false">IF($D164="","",N($F164)*$M164)</f>
        <v/>
      </c>
      <c r="O164" s="44"/>
      <c r="P164" s="44"/>
      <c r="Q164" s="44"/>
    </row>
    <row r="165" customFormat="false" ht="25.5" hidden="false" customHeight="true" outlineLevel="0" collapsed="false">
      <c r="B165" s="35" t="str">
        <f aca="false">IF($D165="","",ROW()-8)</f>
        <v/>
      </c>
      <c r="C165" s="36"/>
      <c r="D165" s="36"/>
      <c r="E165" s="37"/>
      <c r="F165" s="38"/>
      <c r="G165" s="37"/>
      <c r="H165" s="39"/>
      <c r="I165" s="40"/>
      <c r="J165" s="39"/>
      <c r="K165" s="39"/>
      <c r="L165" s="39"/>
      <c r="M165" s="41" t="str">
        <f aca="false">IF($D165="","",N($H165)+N($I165)*N($J165)+N($K165)+N($L165))</f>
        <v/>
      </c>
      <c r="N165" s="42" t="str">
        <f aca="false">IF($D165="","",N($F165)*$M165)</f>
        <v/>
      </c>
      <c r="O165" s="36"/>
      <c r="P165" s="36"/>
      <c r="Q165" s="36"/>
    </row>
    <row r="166" customFormat="false" ht="25.5" hidden="false" customHeight="true" outlineLevel="0" collapsed="false">
      <c r="B166" s="35" t="str">
        <f aca="false">IF($D166="","",ROW()-8)</f>
        <v/>
      </c>
      <c r="C166" s="44"/>
      <c r="D166" s="44"/>
      <c r="E166" s="45"/>
      <c r="F166" s="46"/>
      <c r="G166" s="45"/>
      <c r="H166" s="47"/>
      <c r="I166" s="48"/>
      <c r="J166" s="47"/>
      <c r="K166" s="47"/>
      <c r="L166" s="47"/>
      <c r="M166" s="41" t="str">
        <f aca="false">IF($D166="","",N($H166)+N($I166)*N($J166)+N($K166)+N($L166))</f>
        <v/>
      </c>
      <c r="N166" s="42" t="str">
        <f aca="false">IF($D166="","",N($F166)*$M166)</f>
        <v/>
      </c>
      <c r="O166" s="44"/>
      <c r="P166" s="44"/>
      <c r="Q166" s="44"/>
    </row>
    <row r="167" customFormat="false" ht="25.5" hidden="false" customHeight="true" outlineLevel="0" collapsed="false">
      <c r="B167" s="35" t="str">
        <f aca="false">IF($D167="","",ROW()-8)</f>
        <v/>
      </c>
      <c r="C167" s="36"/>
      <c r="D167" s="36"/>
      <c r="E167" s="37"/>
      <c r="F167" s="38"/>
      <c r="G167" s="37"/>
      <c r="H167" s="39"/>
      <c r="I167" s="40"/>
      <c r="J167" s="39"/>
      <c r="K167" s="39"/>
      <c r="L167" s="39"/>
      <c r="M167" s="41" t="str">
        <f aca="false">IF($D167="","",N($H167)+N($I167)*N($J167)+N($K167)+N($L167))</f>
        <v/>
      </c>
      <c r="N167" s="42" t="str">
        <f aca="false">IF($D167="","",N($F167)*$M167)</f>
        <v/>
      </c>
      <c r="O167" s="36"/>
      <c r="P167" s="36"/>
      <c r="Q167" s="36"/>
    </row>
    <row r="168" customFormat="false" ht="25.5" hidden="false" customHeight="true" outlineLevel="0" collapsed="false">
      <c r="B168" s="35" t="str">
        <f aca="false">IF($D168="","",ROW()-8)</f>
        <v/>
      </c>
      <c r="C168" s="44"/>
      <c r="D168" s="44"/>
      <c r="E168" s="45"/>
      <c r="F168" s="46"/>
      <c r="G168" s="45"/>
      <c r="H168" s="47"/>
      <c r="I168" s="48"/>
      <c r="J168" s="47"/>
      <c r="K168" s="47"/>
      <c r="L168" s="47"/>
      <c r="M168" s="41" t="str">
        <f aca="false">IF($D168="","",N($H168)+N($I168)*N($J168)+N($K168)+N($L168))</f>
        <v/>
      </c>
      <c r="N168" s="42" t="str">
        <f aca="false">IF($D168="","",N($F168)*$M168)</f>
        <v/>
      </c>
      <c r="O168" s="44"/>
      <c r="P168" s="44"/>
      <c r="Q168" s="44"/>
    </row>
    <row r="169" customFormat="false" ht="25.5" hidden="false" customHeight="true" outlineLevel="0" collapsed="false">
      <c r="B169" s="35" t="str">
        <f aca="false">IF($D169="","",ROW()-8)</f>
        <v/>
      </c>
      <c r="C169" s="36"/>
      <c r="D169" s="36"/>
      <c r="E169" s="37"/>
      <c r="F169" s="38"/>
      <c r="G169" s="37"/>
      <c r="H169" s="39"/>
      <c r="I169" s="40"/>
      <c r="J169" s="39"/>
      <c r="K169" s="39"/>
      <c r="L169" s="39"/>
      <c r="M169" s="41" t="str">
        <f aca="false">IF($D169="","",N($H169)+N($I169)*N($J169)+N($K169)+N($L169))</f>
        <v/>
      </c>
      <c r="N169" s="42" t="str">
        <f aca="false">IF($D169="","",N($F169)*$M169)</f>
        <v/>
      </c>
      <c r="O169" s="36"/>
      <c r="P169" s="36"/>
      <c r="Q169" s="36"/>
    </row>
    <row r="170" customFormat="false" ht="25.5" hidden="false" customHeight="true" outlineLevel="0" collapsed="false">
      <c r="B170" s="35" t="str">
        <f aca="false">IF($D170="","",ROW()-8)</f>
        <v/>
      </c>
      <c r="C170" s="44"/>
      <c r="D170" s="44"/>
      <c r="E170" s="45"/>
      <c r="F170" s="46"/>
      <c r="G170" s="45"/>
      <c r="H170" s="47"/>
      <c r="I170" s="48"/>
      <c r="J170" s="47"/>
      <c r="K170" s="47"/>
      <c r="L170" s="47"/>
      <c r="M170" s="41" t="str">
        <f aca="false">IF($D170="","",N($H170)+N($I170)*N($J170)+N($K170)+N($L170))</f>
        <v/>
      </c>
      <c r="N170" s="42" t="str">
        <f aca="false">IF($D170="","",N($F170)*$M170)</f>
        <v/>
      </c>
      <c r="O170" s="44"/>
      <c r="P170" s="44"/>
      <c r="Q170" s="44"/>
    </row>
    <row r="171" customFormat="false" ht="25.5" hidden="false" customHeight="true" outlineLevel="0" collapsed="false">
      <c r="B171" s="35" t="str">
        <f aca="false">IF($D171="","",ROW()-8)</f>
        <v/>
      </c>
      <c r="C171" s="36"/>
      <c r="D171" s="36"/>
      <c r="E171" s="37"/>
      <c r="F171" s="38"/>
      <c r="G171" s="37"/>
      <c r="H171" s="39"/>
      <c r="I171" s="40"/>
      <c r="J171" s="39"/>
      <c r="K171" s="39"/>
      <c r="L171" s="39"/>
      <c r="M171" s="41" t="str">
        <f aca="false">IF($D171="","",N($H171)+N($I171)*N($J171)+N($K171)+N($L171))</f>
        <v/>
      </c>
      <c r="N171" s="42" t="str">
        <f aca="false">IF($D171="","",N($F171)*$M171)</f>
        <v/>
      </c>
      <c r="O171" s="36"/>
      <c r="P171" s="36"/>
      <c r="Q171" s="36"/>
    </row>
    <row r="172" customFormat="false" ht="25.5" hidden="false" customHeight="true" outlineLevel="0" collapsed="false">
      <c r="B172" s="35" t="str">
        <f aca="false">IF($D172="","",ROW()-8)</f>
        <v/>
      </c>
      <c r="C172" s="44"/>
      <c r="D172" s="44"/>
      <c r="E172" s="45"/>
      <c r="F172" s="46"/>
      <c r="G172" s="45"/>
      <c r="H172" s="47"/>
      <c r="I172" s="48"/>
      <c r="J172" s="47"/>
      <c r="K172" s="47"/>
      <c r="L172" s="47"/>
      <c r="M172" s="41" t="str">
        <f aca="false">IF($D172="","",N($H172)+N($I172)*N($J172)+N($K172)+N($L172))</f>
        <v/>
      </c>
      <c r="N172" s="42" t="str">
        <f aca="false">IF($D172="","",N($F172)*$M172)</f>
        <v/>
      </c>
      <c r="O172" s="44"/>
      <c r="P172" s="44"/>
      <c r="Q172" s="44"/>
    </row>
    <row r="173" customFormat="false" ht="25.5" hidden="false" customHeight="true" outlineLevel="0" collapsed="false">
      <c r="B173" s="35" t="str">
        <f aca="false">IF($D173="","",ROW()-8)</f>
        <v/>
      </c>
      <c r="C173" s="36"/>
      <c r="D173" s="36"/>
      <c r="E173" s="37"/>
      <c r="F173" s="38"/>
      <c r="G173" s="37"/>
      <c r="H173" s="39"/>
      <c r="I173" s="40"/>
      <c r="J173" s="39"/>
      <c r="K173" s="39"/>
      <c r="L173" s="39"/>
      <c r="M173" s="41" t="str">
        <f aca="false">IF($D173="","",N($H173)+N($I173)*N($J173)+N($K173)+N($L173))</f>
        <v/>
      </c>
      <c r="N173" s="42" t="str">
        <f aca="false">IF($D173="","",N($F173)*$M173)</f>
        <v/>
      </c>
      <c r="O173" s="36"/>
      <c r="P173" s="36"/>
      <c r="Q173" s="36"/>
    </row>
    <row r="174" customFormat="false" ht="25.5" hidden="false" customHeight="true" outlineLevel="0" collapsed="false">
      <c r="B174" s="35" t="str">
        <f aca="false">IF($D174="","",ROW()-8)</f>
        <v/>
      </c>
      <c r="C174" s="44"/>
      <c r="D174" s="44"/>
      <c r="E174" s="45"/>
      <c r="F174" s="46"/>
      <c r="G174" s="45"/>
      <c r="H174" s="47"/>
      <c r="I174" s="48"/>
      <c r="J174" s="47"/>
      <c r="K174" s="47"/>
      <c r="L174" s="47"/>
      <c r="M174" s="41" t="str">
        <f aca="false">IF($D174="","",N($H174)+N($I174)*N($J174)+N($K174)+N($L174))</f>
        <v/>
      </c>
      <c r="N174" s="42" t="str">
        <f aca="false">IF($D174="","",N($F174)*$M174)</f>
        <v/>
      </c>
      <c r="O174" s="44"/>
      <c r="P174" s="44"/>
      <c r="Q174" s="44"/>
    </row>
    <row r="175" customFormat="false" ht="25.5" hidden="false" customHeight="true" outlineLevel="0" collapsed="false">
      <c r="B175" s="35" t="str">
        <f aca="false">IF($D175="","",ROW()-8)</f>
        <v/>
      </c>
      <c r="C175" s="36"/>
      <c r="D175" s="36"/>
      <c r="E175" s="37"/>
      <c r="F175" s="38"/>
      <c r="G175" s="37"/>
      <c r="H175" s="39"/>
      <c r="I175" s="40"/>
      <c r="J175" s="39"/>
      <c r="K175" s="39"/>
      <c r="L175" s="39"/>
      <c r="M175" s="41" t="str">
        <f aca="false">IF($D175="","",N($H175)+N($I175)*N($J175)+N($K175)+N($L175))</f>
        <v/>
      </c>
      <c r="N175" s="42" t="str">
        <f aca="false">IF($D175="","",N($F175)*$M175)</f>
        <v/>
      </c>
      <c r="O175" s="36"/>
      <c r="P175" s="36"/>
      <c r="Q175" s="36"/>
    </row>
    <row r="176" customFormat="false" ht="25.5" hidden="false" customHeight="true" outlineLevel="0" collapsed="false">
      <c r="B176" s="35" t="str">
        <f aca="false">IF($D176="","",ROW()-8)</f>
        <v/>
      </c>
      <c r="C176" s="44"/>
      <c r="D176" s="44"/>
      <c r="E176" s="45"/>
      <c r="F176" s="46"/>
      <c r="G176" s="45"/>
      <c r="H176" s="47"/>
      <c r="I176" s="48"/>
      <c r="J176" s="47"/>
      <c r="K176" s="47"/>
      <c r="L176" s="47"/>
      <c r="M176" s="41" t="str">
        <f aca="false">IF($D176="","",N($H176)+N($I176)*N($J176)+N($K176)+N($L176))</f>
        <v/>
      </c>
      <c r="N176" s="42" t="str">
        <f aca="false">IF($D176="","",N($F176)*$M176)</f>
        <v/>
      </c>
      <c r="O176" s="44"/>
      <c r="P176" s="44"/>
      <c r="Q176" s="44"/>
    </row>
    <row r="177" customFormat="false" ht="25.5" hidden="false" customHeight="true" outlineLevel="0" collapsed="false">
      <c r="B177" s="35" t="str">
        <f aca="false">IF($D177="","",ROW()-8)</f>
        <v/>
      </c>
      <c r="C177" s="36"/>
      <c r="D177" s="36"/>
      <c r="E177" s="37"/>
      <c r="F177" s="38"/>
      <c r="G177" s="37"/>
      <c r="H177" s="39"/>
      <c r="I177" s="40"/>
      <c r="J177" s="39"/>
      <c r="K177" s="39"/>
      <c r="L177" s="39"/>
      <c r="M177" s="41" t="str">
        <f aca="false">IF($D177="","",N($H177)+N($I177)*N($J177)+N($K177)+N($L177))</f>
        <v/>
      </c>
      <c r="N177" s="42" t="str">
        <f aca="false">IF($D177="","",N($F177)*$M177)</f>
        <v/>
      </c>
      <c r="O177" s="36"/>
      <c r="P177" s="36"/>
      <c r="Q177" s="36"/>
    </row>
    <row r="178" customFormat="false" ht="25.5" hidden="false" customHeight="true" outlineLevel="0" collapsed="false">
      <c r="B178" s="35" t="str">
        <f aca="false">IF($D178="","",ROW()-8)</f>
        <v/>
      </c>
      <c r="C178" s="44"/>
      <c r="D178" s="44"/>
      <c r="E178" s="45"/>
      <c r="F178" s="46"/>
      <c r="G178" s="45"/>
      <c r="H178" s="47"/>
      <c r="I178" s="48"/>
      <c r="J178" s="47"/>
      <c r="K178" s="47"/>
      <c r="L178" s="47"/>
      <c r="M178" s="41" t="str">
        <f aca="false">IF($D178="","",N($H178)+N($I178)*N($J178)+N($K178)+N($L178))</f>
        <v/>
      </c>
      <c r="N178" s="42" t="str">
        <f aca="false">IF($D178="","",N($F178)*$M178)</f>
        <v/>
      </c>
      <c r="O178" s="44"/>
      <c r="P178" s="44"/>
      <c r="Q178" s="44"/>
    </row>
    <row r="179" customFormat="false" ht="25.5" hidden="false" customHeight="true" outlineLevel="0" collapsed="false">
      <c r="B179" s="35" t="str">
        <f aca="false">IF($D179="","",ROW()-8)</f>
        <v/>
      </c>
      <c r="C179" s="36"/>
      <c r="D179" s="36"/>
      <c r="E179" s="37"/>
      <c r="F179" s="38"/>
      <c r="G179" s="37"/>
      <c r="H179" s="39"/>
      <c r="I179" s="40"/>
      <c r="J179" s="39"/>
      <c r="K179" s="39"/>
      <c r="L179" s="39"/>
      <c r="M179" s="41" t="str">
        <f aca="false">IF($D179="","",N($H179)+N($I179)*N($J179)+N($K179)+N($L179))</f>
        <v/>
      </c>
      <c r="N179" s="42" t="str">
        <f aca="false">IF($D179="","",N($F179)*$M179)</f>
        <v/>
      </c>
      <c r="O179" s="36"/>
      <c r="P179" s="36"/>
      <c r="Q179" s="36"/>
    </row>
    <row r="180" customFormat="false" ht="25.5" hidden="false" customHeight="true" outlineLevel="0" collapsed="false">
      <c r="B180" s="35" t="str">
        <f aca="false">IF($D180="","",ROW()-8)</f>
        <v/>
      </c>
      <c r="C180" s="44"/>
      <c r="D180" s="44"/>
      <c r="E180" s="45"/>
      <c r="F180" s="46"/>
      <c r="G180" s="45"/>
      <c r="H180" s="47"/>
      <c r="I180" s="48"/>
      <c r="J180" s="47"/>
      <c r="K180" s="47"/>
      <c r="L180" s="47"/>
      <c r="M180" s="41" t="str">
        <f aca="false">IF($D180="","",N($H180)+N($I180)*N($J180)+N($K180)+N($L180))</f>
        <v/>
      </c>
      <c r="N180" s="42" t="str">
        <f aca="false">IF($D180="","",N($F180)*$M180)</f>
        <v/>
      </c>
      <c r="O180" s="44"/>
      <c r="P180" s="44"/>
      <c r="Q180" s="44"/>
    </row>
    <row r="181" customFormat="false" ht="25.5" hidden="false" customHeight="true" outlineLevel="0" collapsed="false">
      <c r="B181" s="35" t="str">
        <f aca="false">IF($D181="","",ROW()-8)</f>
        <v/>
      </c>
      <c r="C181" s="36"/>
      <c r="D181" s="36"/>
      <c r="E181" s="37"/>
      <c r="F181" s="38"/>
      <c r="G181" s="37"/>
      <c r="H181" s="39"/>
      <c r="I181" s="40"/>
      <c r="J181" s="39"/>
      <c r="K181" s="39"/>
      <c r="L181" s="39"/>
      <c r="M181" s="41" t="str">
        <f aca="false">IF($D181="","",N($H181)+N($I181)*N($J181)+N($K181)+N($L181))</f>
        <v/>
      </c>
      <c r="N181" s="42" t="str">
        <f aca="false">IF($D181="","",N($F181)*$M181)</f>
        <v/>
      </c>
      <c r="O181" s="36"/>
      <c r="P181" s="36"/>
      <c r="Q181" s="36"/>
    </row>
    <row r="182" customFormat="false" ht="25.5" hidden="false" customHeight="true" outlineLevel="0" collapsed="false">
      <c r="B182" s="35" t="str">
        <f aca="false">IF($D182="","",ROW()-8)</f>
        <v/>
      </c>
      <c r="C182" s="44"/>
      <c r="D182" s="44"/>
      <c r="E182" s="45"/>
      <c r="F182" s="46"/>
      <c r="G182" s="45"/>
      <c r="H182" s="47"/>
      <c r="I182" s="48"/>
      <c r="J182" s="47"/>
      <c r="K182" s="47"/>
      <c r="L182" s="47"/>
      <c r="M182" s="41" t="str">
        <f aca="false">IF($D182="","",N($H182)+N($I182)*N($J182)+N($K182)+N($L182))</f>
        <v/>
      </c>
      <c r="N182" s="42" t="str">
        <f aca="false">IF($D182="","",N($F182)*$M182)</f>
        <v/>
      </c>
      <c r="O182" s="44"/>
      <c r="P182" s="44"/>
      <c r="Q182" s="44"/>
    </row>
    <row r="183" customFormat="false" ht="25.5" hidden="false" customHeight="true" outlineLevel="0" collapsed="false">
      <c r="B183" s="35" t="str">
        <f aca="false">IF($D183="","",ROW()-8)</f>
        <v/>
      </c>
      <c r="C183" s="36"/>
      <c r="D183" s="36"/>
      <c r="E183" s="37"/>
      <c r="F183" s="38"/>
      <c r="G183" s="37"/>
      <c r="H183" s="39"/>
      <c r="I183" s="40"/>
      <c r="J183" s="39"/>
      <c r="K183" s="39"/>
      <c r="L183" s="39"/>
      <c r="M183" s="41" t="str">
        <f aca="false">IF($D183="","",N($H183)+N($I183)*N($J183)+N($K183)+N($L183))</f>
        <v/>
      </c>
      <c r="N183" s="42" t="str">
        <f aca="false">IF($D183="","",N($F183)*$M183)</f>
        <v/>
      </c>
      <c r="O183" s="36"/>
      <c r="P183" s="36"/>
      <c r="Q183" s="36"/>
    </row>
    <row r="184" customFormat="false" ht="25.5" hidden="false" customHeight="true" outlineLevel="0" collapsed="false">
      <c r="B184" s="35" t="str">
        <f aca="false">IF($D184="","",ROW()-8)</f>
        <v/>
      </c>
      <c r="C184" s="44"/>
      <c r="D184" s="44"/>
      <c r="E184" s="45"/>
      <c r="F184" s="46"/>
      <c r="G184" s="45"/>
      <c r="H184" s="47"/>
      <c r="I184" s="48"/>
      <c r="J184" s="47"/>
      <c r="K184" s="47"/>
      <c r="L184" s="47"/>
      <c r="M184" s="41" t="str">
        <f aca="false">IF($D184="","",N($H184)+N($I184)*N($J184)+N($K184)+N($L184))</f>
        <v/>
      </c>
      <c r="N184" s="42" t="str">
        <f aca="false">IF($D184="","",N($F184)*$M184)</f>
        <v/>
      </c>
      <c r="O184" s="44"/>
      <c r="P184" s="44"/>
      <c r="Q184" s="44"/>
    </row>
    <row r="185" customFormat="false" ht="25.5" hidden="false" customHeight="true" outlineLevel="0" collapsed="false">
      <c r="B185" s="35" t="str">
        <f aca="false">IF($D185="","",ROW()-8)</f>
        <v/>
      </c>
      <c r="C185" s="36"/>
      <c r="D185" s="36"/>
      <c r="E185" s="37"/>
      <c r="F185" s="38"/>
      <c r="G185" s="37"/>
      <c r="H185" s="39"/>
      <c r="I185" s="40"/>
      <c r="J185" s="39"/>
      <c r="K185" s="39"/>
      <c r="L185" s="39"/>
      <c r="M185" s="41" t="str">
        <f aca="false">IF($D185="","",N($H185)+N($I185)*N($J185)+N($K185)+N($L185))</f>
        <v/>
      </c>
      <c r="N185" s="42" t="str">
        <f aca="false">IF($D185="","",N($F185)*$M185)</f>
        <v/>
      </c>
      <c r="O185" s="36"/>
      <c r="P185" s="36"/>
      <c r="Q185" s="36"/>
    </row>
    <row r="186" customFormat="false" ht="25.5" hidden="false" customHeight="true" outlineLevel="0" collapsed="false">
      <c r="B186" s="35" t="str">
        <f aca="false">IF($D186="","",ROW()-8)</f>
        <v/>
      </c>
      <c r="C186" s="44"/>
      <c r="D186" s="44"/>
      <c r="E186" s="45"/>
      <c r="F186" s="46"/>
      <c r="G186" s="45"/>
      <c r="H186" s="47"/>
      <c r="I186" s="48"/>
      <c r="J186" s="47"/>
      <c r="K186" s="47"/>
      <c r="L186" s="47"/>
      <c r="M186" s="41" t="str">
        <f aca="false">IF($D186="","",N($H186)+N($I186)*N($J186)+N($K186)+N($L186))</f>
        <v/>
      </c>
      <c r="N186" s="42" t="str">
        <f aca="false">IF($D186="","",N($F186)*$M186)</f>
        <v/>
      </c>
      <c r="O186" s="44"/>
      <c r="P186" s="44"/>
      <c r="Q186" s="44"/>
    </row>
    <row r="187" customFormat="false" ht="25.5" hidden="false" customHeight="true" outlineLevel="0" collapsed="false">
      <c r="B187" s="35" t="str">
        <f aca="false">IF($D187="","",ROW()-8)</f>
        <v/>
      </c>
      <c r="C187" s="36"/>
      <c r="D187" s="36"/>
      <c r="E187" s="37"/>
      <c r="F187" s="38"/>
      <c r="G187" s="37"/>
      <c r="H187" s="39"/>
      <c r="I187" s="40"/>
      <c r="J187" s="39"/>
      <c r="K187" s="39"/>
      <c r="L187" s="39"/>
      <c r="M187" s="41" t="str">
        <f aca="false">IF($D187="","",N($H187)+N($I187)*N($J187)+N($K187)+N($L187))</f>
        <v/>
      </c>
      <c r="N187" s="42" t="str">
        <f aca="false">IF($D187="","",N($F187)*$M187)</f>
        <v/>
      </c>
      <c r="O187" s="36"/>
      <c r="P187" s="36"/>
      <c r="Q187" s="36"/>
    </row>
    <row r="188" customFormat="false" ht="25.5" hidden="false" customHeight="true" outlineLevel="0" collapsed="false">
      <c r="B188" s="35" t="str">
        <f aca="false">IF($D188="","",ROW()-8)</f>
        <v/>
      </c>
      <c r="C188" s="44"/>
      <c r="D188" s="44"/>
      <c r="E188" s="45"/>
      <c r="F188" s="46"/>
      <c r="G188" s="45"/>
      <c r="H188" s="47"/>
      <c r="I188" s="48"/>
      <c r="J188" s="47"/>
      <c r="K188" s="47"/>
      <c r="L188" s="47"/>
      <c r="M188" s="41" t="str">
        <f aca="false">IF($D188="","",N($H188)+N($I188)*N($J188)+N($K188)+N($L188))</f>
        <v/>
      </c>
      <c r="N188" s="42" t="str">
        <f aca="false">IF($D188="","",N($F188)*$M188)</f>
        <v/>
      </c>
      <c r="O188" s="44"/>
      <c r="P188" s="44"/>
      <c r="Q188" s="44"/>
    </row>
    <row r="189" customFormat="false" ht="25.5" hidden="false" customHeight="true" outlineLevel="0" collapsed="false">
      <c r="B189" s="35" t="str">
        <f aca="false">IF($D189="","",ROW()-8)</f>
        <v/>
      </c>
      <c r="C189" s="36"/>
      <c r="D189" s="36"/>
      <c r="E189" s="37"/>
      <c r="F189" s="38"/>
      <c r="G189" s="37"/>
      <c r="H189" s="39"/>
      <c r="I189" s="40"/>
      <c r="J189" s="39"/>
      <c r="K189" s="39"/>
      <c r="L189" s="39"/>
      <c r="M189" s="41" t="str">
        <f aca="false">IF($D189="","",N($H189)+N($I189)*N($J189)+N($K189)+N($L189))</f>
        <v/>
      </c>
      <c r="N189" s="42" t="str">
        <f aca="false">IF($D189="","",N($F189)*$M189)</f>
        <v/>
      </c>
      <c r="O189" s="36"/>
      <c r="P189" s="36"/>
      <c r="Q189" s="36"/>
    </row>
    <row r="190" customFormat="false" ht="25.5" hidden="false" customHeight="true" outlineLevel="0" collapsed="false">
      <c r="B190" s="35" t="str">
        <f aca="false">IF($D190="","",ROW()-8)</f>
        <v/>
      </c>
      <c r="C190" s="44"/>
      <c r="D190" s="44"/>
      <c r="E190" s="45"/>
      <c r="F190" s="46"/>
      <c r="G190" s="45"/>
      <c r="H190" s="47"/>
      <c r="I190" s="48"/>
      <c r="J190" s="47"/>
      <c r="K190" s="47"/>
      <c r="L190" s="47"/>
      <c r="M190" s="41" t="str">
        <f aca="false">IF($D190="","",N($H190)+N($I190)*N($J190)+N($K190)+N($L190))</f>
        <v/>
      </c>
      <c r="N190" s="42" t="str">
        <f aca="false">IF($D190="","",N($F190)*$M190)</f>
        <v/>
      </c>
      <c r="O190" s="44"/>
      <c r="P190" s="44"/>
      <c r="Q190" s="44"/>
    </row>
    <row r="191" customFormat="false" ht="25.5" hidden="false" customHeight="true" outlineLevel="0" collapsed="false">
      <c r="B191" s="35" t="str">
        <f aca="false">IF($D191="","",ROW()-8)</f>
        <v/>
      </c>
      <c r="C191" s="36"/>
      <c r="D191" s="36"/>
      <c r="E191" s="37"/>
      <c r="F191" s="38"/>
      <c r="G191" s="37"/>
      <c r="H191" s="39"/>
      <c r="I191" s="40"/>
      <c r="J191" s="39"/>
      <c r="K191" s="39"/>
      <c r="L191" s="39"/>
      <c r="M191" s="41" t="str">
        <f aca="false">IF($D191="","",N($H191)+N($I191)*N($J191)+N($K191)+N($L191))</f>
        <v/>
      </c>
      <c r="N191" s="42" t="str">
        <f aca="false">IF($D191="","",N($F191)*$M191)</f>
        <v/>
      </c>
      <c r="O191" s="36"/>
      <c r="P191" s="36"/>
      <c r="Q191" s="36"/>
    </row>
    <row r="192" customFormat="false" ht="25.5" hidden="false" customHeight="true" outlineLevel="0" collapsed="false">
      <c r="B192" s="35" t="str">
        <f aca="false">IF($D192="","",ROW()-8)</f>
        <v/>
      </c>
      <c r="C192" s="44"/>
      <c r="D192" s="44"/>
      <c r="E192" s="45"/>
      <c r="F192" s="46"/>
      <c r="G192" s="45"/>
      <c r="H192" s="47"/>
      <c r="I192" s="48"/>
      <c r="J192" s="47"/>
      <c r="K192" s="47"/>
      <c r="L192" s="47"/>
      <c r="M192" s="41" t="str">
        <f aca="false">IF($D192="","",N($H192)+N($I192)*N($J192)+N($K192)+N($L192))</f>
        <v/>
      </c>
      <c r="N192" s="42" t="str">
        <f aca="false">IF($D192="","",N($F192)*$M192)</f>
        <v/>
      </c>
      <c r="O192" s="44"/>
      <c r="P192" s="44"/>
      <c r="Q192" s="44"/>
    </row>
    <row r="193" customFormat="false" ht="25.5" hidden="false" customHeight="true" outlineLevel="0" collapsed="false">
      <c r="B193" s="35" t="str">
        <f aca="false">IF($D193="","",ROW()-8)</f>
        <v/>
      </c>
      <c r="C193" s="36"/>
      <c r="D193" s="36"/>
      <c r="E193" s="37"/>
      <c r="F193" s="38"/>
      <c r="G193" s="37"/>
      <c r="H193" s="39"/>
      <c r="I193" s="40"/>
      <c r="J193" s="39"/>
      <c r="K193" s="39"/>
      <c r="L193" s="39"/>
      <c r="M193" s="41" t="str">
        <f aca="false">IF($D193="","",N($H193)+N($I193)*N($J193)+N($K193)+N($L193))</f>
        <v/>
      </c>
      <c r="N193" s="42" t="str">
        <f aca="false">IF($D193="","",N($F193)*$M193)</f>
        <v/>
      </c>
      <c r="O193" s="36"/>
      <c r="P193" s="36"/>
      <c r="Q193" s="36"/>
    </row>
    <row r="194" customFormat="false" ht="25.5" hidden="false" customHeight="true" outlineLevel="0" collapsed="false">
      <c r="B194" s="35" t="str">
        <f aca="false">IF($D194="","",ROW()-8)</f>
        <v/>
      </c>
      <c r="C194" s="44"/>
      <c r="D194" s="44"/>
      <c r="E194" s="45"/>
      <c r="F194" s="46"/>
      <c r="G194" s="45"/>
      <c r="H194" s="47"/>
      <c r="I194" s="48"/>
      <c r="J194" s="47"/>
      <c r="K194" s="47"/>
      <c r="L194" s="47"/>
      <c r="M194" s="41" t="str">
        <f aca="false">IF($D194="","",N($H194)+N($I194)*N($J194)+N($K194)+N($L194))</f>
        <v/>
      </c>
      <c r="N194" s="42" t="str">
        <f aca="false">IF($D194="","",N($F194)*$M194)</f>
        <v/>
      </c>
      <c r="O194" s="44"/>
      <c r="P194" s="44"/>
      <c r="Q194" s="44"/>
    </row>
    <row r="195" customFormat="false" ht="25.5" hidden="false" customHeight="true" outlineLevel="0" collapsed="false">
      <c r="B195" s="35" t="str">
        <f aca="false">IF($D195="","",ROW()-8)</f>
        <v/>
      </c>
      <c r="C195" s="36"/>
      <c r="D195" s="36"/>
      <c r="E195" s="37"/>
      <c r="F195" s="38"/>
      <c r="G195" s="37"/>
      <c r="H195" s="39"/>
      <c r="I195" s="40"/>
      <c r="J195" s="39"/>
      <c r="K195" s="39"/>
      <c r="L195" s="39"/>
      <c r="M195" s="41" t="str">
        <f aca="false">IF($D195="","",N($H195)+N($I195)*N($J195)+N($K195)+N($L195))</f>
        <v/>
      </c>
      <c r="N195" s="42" t="str">
        <f aca="false">IF($D195="","",N($F195)*$M195)</f>
        <v/>
      </c>
      <c r="O195" s="36"/>
      <c r="P195" s="36"/>
      <c r="Q195" s="36"/>
    </row>
    <row r="196" customFormat="false" ht="25.5" hidden="false" customHeight="true" outlineLevel="0" collapsed="false">
      <c r="B196" s="35" t="str">
        <f aca="false">IF($D196="","",ROW()-8)</f>
        <v/>
      </c>
      <c r="C196" s="44"/>
      <c r="D196" s="44"/>
      <c r="E196" s="45"/>
      <c r="F196" s="46"/>
      <c r="G196" s="45"/>
      <c r="H196" s="47"/>
      <c r="I196" s="48"/>
      <c r="J196" s="47"/>
      <c r="K196" s="47"/>
      <c r="L196" s="47"/>
      <c r="M196" s="41" t="str">
        <f aca="false">IF($D196="","",N($H196)+N($I196)*N($J196)+N($K196)+N($L196))</f>
        <v/>
      </c>
      <c r="N196" s="42" t="str">
        <f aca="false">IF($D196="","",N($F196)*$M196)</f>
        <v/>
      </c>
      <c r="O196" s="44"/>
      <c r="P196" s="44"/>
      <c r="Q196" s="44"/>
    </row>
    <row r="197" customFormat="false" ht="25.5" hidden="false" customHeight="true" outlineLevel="0" collapsed="false">
      <c r="B197" s="35" t="str">
        <f aca="false">IF($D197="","",ROW()-8)</f>
        <v/>
      </c>
      <c r="C197" s="36"/>
      <c r="D197" s="36"/>
      <c r="E197" s="37"/>
      <c r="F197" s="38"/>
      <c r="G197" s="37"/>
      <c r="H197" s="39"/>
      <c r="I197" s="40"/>
      <c r="J197" s="39"/>
      <c r="K197" s="39"/>
      <c r="L197" s="39"/>
      <c r="M197" s="41" t="str">
        <f aca="false">IF($D197="","",N($H197)+N($I197)*N($J197)+N($K197)+N($L197))</f>
        <v/>
      </c>
      <c r="N197" s="42" t="str">
        <f aca="false">IF($D197="","",N($F197)*$M197)</f>
        <v/>
      </c>
      <c r="O197" s="36"/>
      <c r="P197" s="36"/>
      <c r="Q197" s="36"/>
    </row>
    <row r="198" customFormat="false" ht="25.5" hidden="false" customHeight="true" outlineLevel="0" collapsed="false">
      <c r="B198" s="35" t="str">
        <f aca="false">IF($D198="","",ROW()-8)</f>
        <v/>
      </c>
      <c r="C198" s="44"/>
      <c r="D198" s="44"/>
      <c r="E198" s="45"/>
      <c r="F198" s="46"/>
      <c r="G198" s="45"/>
      <c r="H198" s="47"/>
      <c r="I198" s="48"/>
      <c r="J198" s="47"/>
      <c r="K198" s="47"/>
      <c r="L198" s="47"/>
      <c r="M198" s="41" t="str">
        <f aca="false">IF($D198="","",N($H198)+N($I198)*N($J198)+N($K198)+N($L198))</f>
        <v/>
      </c>
      <c r="N198" s="42" t="str">
        <f aca="false">IF($D198="","",N($F198)*$M198)</f>
        <v/>
      </c>
      <c r="O198" s="44"/>
      <c r="P198" s="44"/>
      <c r="Q198" s="44"/>
    </row>
    <row r="199" customFormat="false" ht="25.5" hidden="false" customHeight="true" outlineLevel="0" collapsed="false">
      <c r="B199" s="35" t="str">
        <f aca="false">IF($D199="","",ROW()-8)</f>
        <v/>
      </c>
      <c r="C199" s="36"/>
      <c r="D199" s="36"/>
      <c r="E199" s="37"/>
      <c r="F199" s="38"/>
      <c r="G199" s="37"/>
      <c r="H199" s="39"/>
      <c r="I199" s="40"/>
      <c r="J199" s="39"/>
      <c r="K199" s="39"/>
      <c r="L199" s="39"/>
      <c r="M199" s="41" t="str">
        <f aca="false">IF($D199="","",N($H199)+N($I199)*N($J199)+N($K199)+N($L199))</f>
        <v/>
      </c>
      <c r="N199" s="42" t="str">
        <f aca="false">IF($D199="","",N($F199)*$M199)</f>
        <v/>
      </c>
      <c r="O199" s="36"/>
      <c r="P199" s="36"/>
      <c r="Q199" s="36"/>
    </row>
    <row r="200" customFormat="false" ht="25.5" hidden="false" customHeight="true" outlineLevel="0" collapsed="false">
      <c r="B200" s="35" t="str">
        <f aca="false">IF($D200="","",ROW()-8)</f>
        <v/>
      </c>
      <c r="C200" s="44"/>
      <c r="D200" s="44"/>
      <c r="E200" s="45"/>
      <c r="F200" s="46"/>
      <c r="G200" s="45"/>
      <c r="H200" s="47"/>
      <c r="I200" s="48"/>
      <c r="J200" s="47"/>
      <c r="K200" s="47"/>
      <c r="L200" s="47"/>
      <c r="M200" s="41" t="str">
        <f aca="false">IF($D200="","",N($H200)+N($I200)*N($J200)+N($K200)+N($L200))</f>
        <v/>
      </c>
      <c r="N200" s="42" t="str">
        <f aca="false">IF($D200="","",N($F200)*$M200)</f>
        <v/>
      </c>
      <c r="O200" s="44"/>
      <c r="P200" s="44"/>
      <c r="Q200" s="44"/>
    </row>
    <row r="201" customFormat="false" ht="25.5" hidden="false" customHeight="true" outlineLevel="0" collapsed="false">
      <c r="B201" s="35" t="str">
        <f aca="false">IF($D201="","",ROW()-8)</f>
        <v/>
      </c>
      <c r="C201" s="36"/>
      <c r="D201" s="36"/>
      <c r="E201" s="37"/>
      <c r="F201" s="38"/>
      <c r="G201" s="37"/>
      <c r="H201" s="39"/>
      <c r="I201" s="40"/>
      <c r="J201" s="39"/>
      <c r="K201" s="39"/>
      <c r="L201" s="39"/>
      <c r="M201" s="41" t="str">
        <f aca="false">IF($D201="","",N($H201)+N($I201)*N($J201)+N($K201)+N($L201))</f>
        <v/>
      </c>
      <c r="N201" s="42" t="str">
        <f aca="false">IF($D201="","",N($F201)*$M201)</f>
        <v/>
      </c>
      <c r="O201" s="36"/>
      <c r="P201" s="36"/>
      <c r="Q201" s="36"/>
    </row>
    <row r="202" customFormat="false" ht="25.5" hidden="false" customHeight="true" outlineLevel="0" collapsed="false">
      <c r="B202" s="35" t="str">
        <f aca="false">IF($D202="","",ROW()-8)</f>
        <v/>
      </c>
      <c r="C202" s="44"/>
      <c r="D202" s="44"/>
      <c r="E202" s="45"/>
      <c r="F202" s="46"/>
      <c r="G202" s="45"/>
      <c r="H202" s="47"/>
      <c r="I202" s="48"/>
      <c r="J202" s="47"/>
      <c r="K202" s="47"/>
      <c r="L202" s="47"/>
      <c r="M202" s="41" t="str">
        <f aca="false">IF($D202="","",N($H202)+N($I202)*N($J202)+N($K202)+N($L202))</f>
        <v/>
      </c>
      <c r="N202" s="42" t="str">
        <f aca="false">IF($D202="","",N($F202)*$M202)</f>
        <v/>
      </c>
      <c r="O202" s="44"/>
      <c r="P202" s="44"/>
      <c r="Q202" s="44"/>
    </row>
    <row r="203" customFormat="false" ht="25.5" hidden="false" customHeight="true" outlineLevel="0" collapsed="false">
      <c r="B203" s="35" t="str">
        <f aca="false">IF($D203="","",ROW()-8)</f>
        <v/>
      </c>
      <c r="C203" s="36"/>
      <c r="D203" s="36"/>
      <c r="E203" s="37"/>
      <c r="F203" s="38"/>
      <c r="G203" s="37"/>
      <c r="H203" s="39"/>
      <c r="I203" s="40"/>
      <c r="J203" s="39"/>
      <c r="K203" s="39"/>
      <c r="L203" s="39"/>
      <c r="M203" s="41" t="str">
        <f aca="false">IF($D203="","",N($H203)+N($I203)*N($J203)+N($K203)+N($L203))</f>
        <v/>
      </c>
      <c r="N203" s="42" t="str">
        <f aca="false">IF($D203="","",N($F203)*$M203)</f>
        <v/>
      </c>
      <c r="O203" s="36"/>
      <c r="P203" s="36"/>
      <c r="Q203" s="36"/>
    </row>
    <row r="204" customFormat="false" ht="25.5" hidden="false" customHeight="true" outlineLevel="0" collapsed="false">
      <c r="B204" s="35" t="str">
        <f aca="false">IF($D204="","",ROW()-8)</f>
        <v/>
      </c>
      <c r="C204" s="44"/>
      <c r="D204" s="44"/>
      <c r="E204" s="45"/>
      <c r="F204" s="46"/>
      <c r="G204" s="45"/>
      <c r="H204" s="47"/>
      <c r="I204" s="48"/>
      <c r="J204" s="47"/>
      <c r="K204" s="47"/>
      <c r="L204" s="47"/>
      <c r="M204" s="41" t="str">
        <f aca="false">IF($D204="","",N($H204)+N($I204)*N($J204)+N($K204)+N($L204))</f>
        <v/>
      </c>
      <c r="N204" s="42" t="str">
        <f aca="false">IF($D204="","",N($F204)*$M204)</f>
        <v/>
      </c>
      <c r="O204" s="44"/>
      <c r="P204" s="44"/>
      <c r="Q204" s="44"/>
    </row>
    <row r="205" customFormat="false" ht="25.5" hidden="false" customHeight="true" outlineLevel="0" collapsed="false">
      <c r="B205" s="35" t="str">
        <f aca="false">IF($D205="","",ROW()-8)</f>
        <v/>
      </c>
      <c r="C205" s="36"/>
      <c r="D205" s="36"/>
      <c r="E205" s="37"/>
      <c r="F205" s="38"/>
      <c r="G205" s="37"/>
      <c r="H205" s="39"/>
      <c r="I205" s="40"/>
      <c r="J205" s="39"/>
      <c r="K205" s="39"/>
      <c r="L205" s="39"/>
      <c r="M205" s="41" t="str">
        <f aca="false">IF($D205="","",N($H205)+N($I205)*N($J205)+N($K205)+N($L205))</f>
        <v/>
      </c>
      <c r="N205" s="42" t="str">
        <f aca="false">IF($D205="","",N($F205)*$M205)</f>
        <v/>
      </c>
      <c r="O205" s="36"/>
      <c r="P205" s="36"/>
      <c r="Q205" s="36"/>
    </row>
    <row r="206" customFormat="false" ht="25.5" hidden="false" customHeight="true" outlineLevel="0" collapsed="false">
      <c r="B206" s="35" t="str">
        <f aca="false">IF($D206="","",ROW()-8)</f>
        <v/>
      </c>
      <c r="C206" s="44"/>
      <c r="D206" s="44"/>
      <c r="E206" s="45"/>
      <c r="F206" s="46"/>
      <c r="G206" s="45"/>
      <c r="H206" s="47"/>
      <c r="I206" s="48"/>
      <c r="J206" s="47"/>
      <c r="K206" s="47"/>
      <c r="L206" s="47"/>
      <c r="M206" s="41" t="str">
        <f aca="false">IF($D206="","",N($H206)+N($I206)*N($J206)+N($K206)+N($L206))</f>
        <v/>
      </c>
      <c r="N206" s="42" t="str">
        <f aca="false">IF($D206="","",N($F206)*$M206)</f>
        <v/>
      </c>
      <c r="O206" s="44"/>
      <c r="P206" s="44"/>
      <c r="Q206" s="44"/>
    </row>
    <row r="207" customFormat="false" ht="25.5" hidden="false" customHeight="true" outlineLevel="0" collapsed="false">
      <c r="B207" s="35" t="str">
        <f aca="false">IF($D207="","",ROW()-8)</f>
        <v/>
      </c>
      <c r="C207" s="36"/>
      <c r="D207" s="36"/>
      <c r="E207" s="37"/>
      <c r="F207" s="38"/>
      <c r="G207" s="37"/>
      <c r="H207" s="39"/>
      <c r="I207" s="40"/>
      <c r="J207" s="39"/>
      <c r="K207" s="39"/>
      <c r="L207" s="39"/>
      <c r="M207" s="41" t="str">
        <f aca="false">IF($D207="","",N($H207)+N($I207)*N($J207)+N($K207)+N($L207))</f>
        <v/>
      </c>
      <c r="N207" s="42" t="str">
        <f aca="false">IF($D207="","",N($F207)*$M207)</f>
        <v/>
      </c>
      <c r="O207" s="36"/>
      <c r="P207" s="36"/>
      <c r="Q207" s="36"/>
    </row>
    <row r="208" customFormat="false" ht="25.5" hidden="false" customHeight="true" outlineLevel="0" collapsed="false">
      <c r="B208" s="35" t="str">
        <f aca="false">IF($D208="","",ROW()-8)</f>
        <v/>
      </c>
      <c r="C208" s="44"/>
      <c r="D208" s="44"/>
      <c r="E208" s="45"/>
      <c r="F208" s="46"/>
      <c r="G208" s="45"/>
      <c r="H208" s="47"/>
      <c r="I208" s="48"/>
      <c r="J208" s="47"/>
      <c r="K208" s="47"/>
      <c r="L208" s="47"/>
      <c r="M208" s="41" t="str">
        <f aca="false">IF($D208="","",N($H208)+N($I208)*N($J208)+N($K208)+N($L208))</f>
        <v/>
      </c>
      <c r="N208" s="42" t="str">
        <f aca="false">IF($D208="","",N($F208)*$M208)</f>
        <v/>
      </c>
      <c r="O208" s="44"/>
      <c r="P208" s="44"/>
      <c r="Q208" s="44"/>
    </row>
    <row r="210" customFormat="false" ht="15" hidden="false" customHeight="true" outlineLevel="0" collapsed="false">
      <c r="B210" s="23" t="s">
        <v>167</v>
      </c>
      <c r="C210" s="23"/>
      <c r="D210" s="23"/>
      <c r="E210" s="23"/>
      <c r="F210" s="23"/>
      <c r="G210" s="23"/>
      <c r="H210" s="23"/>
      <c r="I210" s="23"/>
      <c r="J210" s="23"/>
      <c r="K210" s="23"/>
      <c r="L210" s="23"/>
      <c r="M210" s="23"/>
      <c r="N210" s="23"/>
      <c r="O210" s="23"/>
      <c r="P210" s="23"/>
      <c r="Q210" s="23"/>
    </row>
    <row r="211" customFormat="false" ht="15" hidden="false" customHeight="false" outlineLevel="0" collapsed="false">
      <c r="B211" s="23"/>
      <c r="C211" s="23"/>
      <c r="D211" s="23"/>
      <c r="E211" s="23"/>
      <c r="F211" s="23"/>
      <c r="G211" s="23"/>
      <c r="H211" s="23"/>
      <c r="I211" s="23"/>
      <c r="J211" s="23"/>
      <c r="K211" s="23"/>
      <c r="L211" s="23"/>
      <c r="M211" s="23"/>
      <c r="N211" s="23"/>
      <c r="O211" s="23"/>
      <c r="P211" s="23"/>
      <c r="Q211" s="23"/>
    </row>
  </sheetData>
  <autoFilter ref="B8:Q208"/>
  <mergeCells count="5">
    <mergeCell ref="B1:R1"/>
    <mergeCell ref="B2:R2"/>
    <mergeCell ref="B3:L3"/>
    <mergeCell ref="B4:L4"/>
    <mergeCell ref="B210:Q211"/>
  </mergeCells>
  <conditionalFormatting sqref="B3:L3">
    <cfRule type="expression" priority="2" aboveAverage="0" equalAverage="0" bottom="0" percent="0" rank="0" text="" dxfId="0">
      <formula>LEN($B$3)&gt;0</formula>
    </cfRule>
  </conditionalFormatting>
  <conditionalFormatting sqref="E9:E208">
    <cfRule type="expression" priority="3" aboveAverage="0" equalAverage="0" bottom="0" percent="0" rank="0" text="" dxfId="9">
      <formula>AND($E9&lt;&gt;"",$E9&lt;&gt;"Firm")</formula>
    </cfRule>
  </conditionalFormatting>
  <conditionalFormatting sqref="N9:N208">
    <cfRule type="expression" priority="4" aboveAverage="0" equalAverage="0" bottom="0" percent="0" rank="0" text="" dxfId="10">
      <formula>AND($D9&lt;&gt;"",N($F9)=0)</formula>
    </cfRule>
  </conditionalFormatting>
  <dataValidations count="6">
    <dataValidation allowBlank="true" errorStyle="stop" operator="between" showDropDown="false" showErrorMessage="false" showInputMessage="false" sqref="C9:C208" type="list">
      <formula1>Reference!$B$7:$B$30</formula1>
      <formula2>0</formula2>
    </dataValidation>
    <dataValidation allowBlank="true" errorStyle="stop" operator="between" prompt="Firm - measured qty and a real rate. Allowance, PC sum and Provisional sum are risk money - the Summary totals them so you can see how much of the estimate is not yet firm." promptTitle="Item type" showDropDown="false" showErrorMessage="false" showInputMessage="true" sqref="E9:E208" type="list">
      <formula1>Reference!$B$33:$B$37</formula1>
      <formula2>0</formula2>
    </dataValidation>
    <dataValidation allowBlank="true" errorStyle="stop" operator="between" showDropDown="false" showErrorMessage="false" showInputMessage="false" sqref="G9:G208" type="list">
      <formula1>Reference!$H$7:$H$25</formula1>
      <formula2>0</formula2>
    </dataValidation>
    <dataValidation allowBlank="true" errorStyle="stop" operator="between" prompt="Where the quantity came from. This is what makes the line defensible later." promptTitle="Quantity source" showDropDown="false" showErrorMessage="false" showInputMessage="true" sqref="O9:O208" type="list">
      <formula1>Reference!$D$7:$D$11</formula1>
      <formula2>0</formula2>
    </dataValidation>
    <dataValidation allowBlank="true" errorStyle="stop" operator="between" prompt="Where the rate came from. A quote beats history; history beats a guess." promptTitle="Rate source" showDropDown="false" showErrorMessage="false" showInputMessage="true" sqref="P9:P208" type="list">
      <formula1>Reference!$F$7:$F$11</formula1>
      <formula2>0</formula2>
    </dataValidation>
    <dataValidation allowBlank="true" error="Quantity must be a number, zero or more." errorStyle="stop" errorTitle="Quantity" operator="greaterThanOrEqual" showDropDown="false" showErrorMessage="true" showInputMessage="false" sqref="F9:F208" type="decimal">
      <formula1>0</formula1>
      <formula2>0</formula2>
    </dataValidation>
  </dataValidations>
  <printOptions headings="false" gridLines="false" gridLinesSet="true" horizontalCentered="false" verticalCentered="false"/>
  <pageMargins left="0.3" right="0.3" top="1" bottom="1"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39BE5"/>
    <pageSetUpPr fitToPage="true"/>
  </sheetPr>
  <dimension ref="B1:G6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13"/>
    <col collapsed="false" customWidth="true" hidden="false" outlineLevel="0" max="4" min="4" style="0" width="8.5"/>
    <col collapsed="false" customWidth="true" hidden="false" outlineLevel="0" max="5" min="5" style="0" width="13"/>
    <col collapsed="false" customWidth="true" hidden="false" outlineLevel="0" max="6" min="6" style="0" width="14"/>
    <col collapsed="false" customWidth="true" hidden="false" outlineLevel="0" max="7" min="7" style="0" width="18"/>
    <col collapsed="false" customWidth="true" hidden="false" outlineLevel="0" max="8" min="8" style="0" width="2.2"/>
  </cols>
  <sheetData>
    <row r="1" customFormat="false" ht="33.75" hidden="false" customHeight="true" outlineLevel="0" collapsed="false">
      <c r="B1" s="20" t="s">
        <v>168</v>
      </c>
      <c r="C1" s="20"/>
      <c r="D1" s="20"/>
      <c r="E1" s="20"/>
      <c r="F1" s="20"/>
      <c r="G1" s="20"/>
    </row>
    <row r="2" customFormat="false" ht="4.5" hidden="false" customHeight="true" outlineLevel="0" collapsed="false">
      <c r="B2" s="21"/>
      <c r="C2" s="21"/>
      <c r="D2" s="21"/>
      <c r="E2" s="21"/>
      <c r="F2" s="21"/>
      <c r="G2" s="21"/>
    </row>
    <row r="3" customFormat="false" ht="16.5" hidden="false" customHeight="true" outlineLevel="0" collapsed="false">
      <c r="B3" s="22" t="str">
        <f aca="false">IF(COUNTIF(Estimate!$Q$9:$Q$208,"EXAMPLE*")+COUNTIF(Alternates!$N$9:$N$32,"EXAMPLE*")=0,"","EXAMPLE DATA - the priced rows are a worked example. Delete them and this banner clears.")</f>
        <v>EXAMPLE DATA - the priced rows are a worked example. Delete them and this banner clears.</v>
      </c>
      <c r="C3" s="22"/>
      <c r="D3" s="22"/>
      <c r="E3" s="22"/>
      <c r="F3" s="22"/>
      <c r="G3" s="22"/>
    </row>
    <row r="4" customFormat="false" ht="25.5" hidden="false" customHeight="true" outlineLevel="0" collapsed="false">
      <c r="B4" s="23" t="s">
        <v>169</v>
      </c>
      <c r="C4" s="23"/>
      <c r="D4" s="23"/>
      <c r="E4" s="23"/>
      <c r="F4" s="23"/>
      <c r="G4" s="23"/>
    </row>
    <row r="6" customFormat="false" ht="21.75" hidden="false" customHeight="true" outlineLevel="0" collapsed="false">
      <c r="B6" s="5" t="s">
        <v>170</v>
      </c>
      <c r="C6" s="5"/>
      <c r="D6" s="5"/>
      <c r="E6" s="5"/>
      <c r="F6" s="5"/>
      <c r="G6" s="5"/>
    </row>
    <row r="7" customFormat="false" ht="18.75" hidden="false" customHeight="true" outlineLevel="0" collapsed="false">
      <c r="B7" s="9" t="s">
        <v>102</v>
      </c>
      <c r="C7" s="9" t="s">
        <v>171</v>
      </c>
      <c r="D7" s="9" t="s">
        <v>172</v>
      </c>
      <c r="E7" s="50"/>
      <c r="F7" s="50"/>
      <c r="G7" s="50"/>
    </row>
    <row r="8" customFormat="false" ht="15" hidden="false" customHeight="true" outlineLevel="0" collapsed="false">
      <c r="B8" s="12" t="str">
        <f aca="false">Reference!$B$7</f>
        <v>01 General Requirements</v>
      </c>
      <c r="C8" s="51" t="n">
        <f aca="false">SUMIFS(Estimate!$N$9:$N$208,Estimate!$C$9:$C$208,Reference!$B$7)</f>
        <v>41940</v>
      </c>
      <c r="D8" s="52" t="n">
        <f aca="false">IFERROR(SUMIFS(Estimate!$N$9:$N$208,Estimate!$C$9:$C$208,Reference!$B$7)/SUM(Estimate!$N$9:$N$208),0)</f>
        <v>0.0850703727112743</v>
      </c>
      <c r="E8" s="53" t="str">
        <f aca="false">IF(SUMIFS(Estimate!$N$9:$N$208,Estimate!$C$9:$C$208,Reference!$B$7)=0,"",REPT("|",ROUND(IFERROR(SUMIFS(Estimate!$N$9:$N$208,Estimate!$C$9:$C$208,Reference!$B$7)/SUM(Estimate!$N$9:$N$208),0)*40,0)))</f>
        <v>|||</v>
      </c>
      <c r="F8" s="53"/>
      <c r="G8" s="53"/>
    </row>
    <row r="9" customFormat="false" ht="15" hidden="false" customHeight="true" outlineLevel="0" collapsed="false">
      <c r="B9" s="15" t="str">
        <f aca="false">Reference!$B$8</f>
        <v>02 Existing Conditions</v>
      </c>
      <c r="C9" s="54" t="n">
        <f aca="false">SUMIFS(Estimate!$N$9:$N$208,Estimate!$C$9:$C$208,Reference!$B$8)</f>
        <v>16250</v>
      </c>
      <c r="D9" s="55" t="n">
        <f aca="false">IFERROR(SUMIFS(Estimate!$N$9:$N$208,Estimate!$C$9:$C$208,Reference!$B$8)/SUM(Estimate!$N$9:$N$208),0)</f>
        <v>0.0329612197557989</v>
      </c>
      <c r="E9" s="56" t="str">
        <f aca="false">IF(SUMIFS(Estimate!$N$9:$N$208,Estimate!$C$9:$C$208,Reference!$B$8)=0,"",REPT("|",ROUND(IFERROR(SUMIFS(Estimate!$N$9:$N$208,Estimate!$C$9:$C$208,Reference!$B$8)/SUM(Estimate!$N$9:$N$208),0)*40,0)))</f>
        <v>|</v>
      </c>
      <c r="F9" s="56"/>
      <c r="G9" s="56"/>
    </row>
    <row r="10" customFormat="false" ht="15" hidden="false" customHeight="true" outlineLevel="0" collapsed="false">
      <c r="B10" s="12" t="str">
        <f aca="false">Reference!$B$9</f>
        <v>03 Concrete</v>
      </c>
      <c r="C10" s="51" t="n">
        <f aca="false">SUMIFS(Estimate!$N$9:$N$208,Estimate!$C$9:$C$208,Reference!$B$9)</f>
        <v>0</v>
      </c>
      <c r="D10" s="52" t="n">
        <f aca="false">IFERROR(SUMIFS(Estimate!$N$9:$N$208,Estimate!$C$9:$C$208,Reference!$B$9)/SUM(Estimate!$N$9:$N$208),0)</f>
        <v>0</v>
      </c>
      <c r="E10" s="53" t="str">
        <f aca="false">IF(SUMIFS(Estimate!$N$9:$N$208,Estimate!$C$9:$C$208,Reference!$B$9)=0,"",REPT("|",ROUND(IFERROR(SUMIFS(Estimate!$N$9:$N$208,Estimate!$C$9:$C$208,Reference!$B$9)/SUM(Estimate!$N$9:$N$208),0)*40,0)))</f>
        <v/>
      </c>
      <c r="F10" s="53"/>
      <c r="G10" s="53"/>
    </row>
    <row r="11" customFormat="false" ht="15" hidden="false" customHeight="true" outlineLevel="0" collapsed="false">
      <c r="B11" s="15" t="str">
        <f aca="false">Reference!$B$10</f>
        <v>04 Masonry</v>
      </c>
      <c r="C11" s="54" t="n">
        <f aca="false">SUMIFS(Estimate!$N$9:$N$208,Estimate!$C$9:$C$208,Reference!$B$10)</f>
        <v>0</v>
      </c>
      <c r="D11" s="55" t="n">
        <f aca="false">IFERROR(SUMIFS(Estimate!$N$9:$N$208,Estimate!$C$9:$C$208,Reference!$B$10)/SUM(Estimate!$N$9:$N$208),0)</f>
        <v>0</v>
      </c>
      <c r="E11" s="56" t="str">
        <f aca="false">IF(SUMIFS(Estimate!$N$9:$N$208,Estimate!$C$9:$C$208,Reference!$B$10)=0,"",REPT("|",ROUND(IFERROR(SUMIFS(Estimate!$N$9:$N$208,Estimate!$C$9:$C$208,Reference!$B$10)/SUM(Estimate!$N$9:$N$208),0)*40,0)))</f>
        <v/>
      </c>
      <c r="F11" s="56"/>
      <c r="G11" s="56"/>
    </row>
    <row r="12" customFormat="false" ht="15" hidden="false" customHeight="true" outlineLevel="0" collapsed="false">
      <c r="B12" s="12" t="str">
        <f aca="false">Reference!$B$11</f>
        <v>05 Metals</v>
      </c>
      <c r="C12" s="51" t="n">
        <f aca="false">SUMIFS(Estimate!$N$9:$N$208,Estimate!$C$9:$C$208,Reference!$B$11)</f>
        <v>0</v>
      </c>
      <c r="D12" s="52" t="n">
        <f aca="false">IFERROR(SUMIFS(Estimate!$N$9:$N$208,Estimate!$C$9:$C$208,Reference!$B$11)/SUM(Estimate!$N$9:$N$208),0)</f>
        <v>0</v>
      </c>
      <c r="E12" s="53" t="str">
        <f aca="false">IF(SUMIFS(Estimate!$N$9:$N$208,Estimate!$C$9:$C$208,Reference!$B$11)=0,"",REPT("|",ROUND(IFERROR(SUMIFS(Estimate!$N$9:$N$208,Estimate!$C$9:$C$208,Reference!$B$11)/SUM(Estimate!$N$9:$N$208),0)*40,0)))</f>
        <v/>
      </c>
      <c r="F12" s="53"/>
      <c r="G12" s="53"/>
    </row>
    <row r="13" customFormat="false" ht="25.5" hidden="false" customHeight="true" outlineLevel="0" collapsed="false">
      <c r="B13" s="15" t="str">
        <f aca="false">Reference!$B$12</f>
        <v>06 Wood, Plastics, and Composites</v>
      </c>
      <c r="C13" s="54" t="n">
        <f aca="false">SUMIFS(Estimate!$N$9:$N$208,Estimate!$C$9:$C$208,Reference!$B$12)</f>
        <v>18000</v>
      </c>
      <c r="D13" s="55" t="n">
        <f aca="false">IFERROR(SUMIFS(Estimate!$N$9:$N$208,Estimate!$C$9:$C$208,Reference!$B$12)/SUM(Estimate!$N$9:$N$208),0)</f>
        <v>0.0365108895756542</v>
      </c>
      <c r="E13" s="56" t="str">
        <f aca="false">IF(SUMIFS(Estimate!$N$9:$N$208,Estimate!$C$9:$C$208,Reference!$B$12)=0,"",REPT("|",ROUND(IFERROR(SUMIFS(Estimate!$N$9:$N$208,Estimate!$C$9:$C$208,Reference!$B$12)/SUM(Estimate!$N$9:$N$208),0)*40,0)))</f>
        <v>|</v>
      </c>
      <c r="F13" s="56"/>
      <c r="G13" s="56"/>
    </row>
    <row r="14" customFormat="false" ht="25.5" hidden="false" customHeight="true" outlineLevel="0" collapsed="false">
      <c r="B14" s="12" t="str">
        <f aca="false">Reference!$B$13</f>
        <v>07 Thermal and Moisture Protection</v>
      </c>
      <c r="C14" s="51" t="n">
        <f aca="false">SUMIFS(Estimate!$N$9:$N$208,Estimate!$C$9:$C$208,Reference!$B$13)</f>
        <v>0</v>
      </c>
      <c r="D14" s="52" t="n">
        <f aca="false">IFERROR(SUMIFS(Estimate!$N$9:$N$208,Estimate!$C$9:$C$208,Reference!$B$13)/SUM(Estimate!$N$9:$N$208),0)</f>
        <v>0</v>
      </c>
      <c r="E14" s="53" t="str">
        <f aca="false">IF(SUMIFS(Estimate!$N$9:$N$208,Estimate!$C$9:$C$208,Reference!$B$13)=0,"",REPT("|",ROUND(IFERROR(SUMIFS(Estimate!$N$9:$N$208,Estimate!$C$9:$C$208,Reference!$B$13)/SUM(Estimate!$N$9:$N$208),0)*40,0)))</f>
        <v/>
      </c>
      <c r="F14" s="53"/>
      <c r="G14" s="53"/>
    </row>
    <row r="15" customFormat="false" ht="15" hidden="false" customHeight="true" outlineLevel="0" collapsed="false">
      <c r="B15" s="15" t="str">
        <f aca="false">Reference!$B$14</f>
        <v>08 Openings</v>
      </c>
      <c r="C15" s="54" t="n">
        <f aca="false">SUMIFS(Estimate!$N$9:$N$208,Estimate!$C$9:$C$208,Reference!$B$14)</f>
        <v>18844</v>
      </c>
      <c r="D15" s="55" t="n">
        <f aca="false">IFERROR(SUMIFS(Estimate!$N$9:$N$208,Estimate!$C$9:$C$208,Reference!$B$14)/SUM(Estimate!$N$9:$N$208),0)</f>
        <v>0.0382228446202016</v>
      </c>
      <c r="E15" s="56" t="str">
        <f aca="false">IF(SUMIFS(Estimate!$N$9:$N$208,Estimate!$C$9:$C$208,Reference!$B$14)=0,"",REPT("|",ROUND(IFERROR(SUMIFS(Estimate!$N$9:$N$208,Estimate!$C$9:$C$208,Reference!$B$14)/SUM(Estimate!$N$9:$N$208),0)*40,0)))</f>
        <v>||</v>
      </c>
      <c r="F15" s="56"/>
      <c r="G15" s="56"/>
    </row>
    <row r="16" customFormat="false" ht="15" hidden="false" customHeight="true" outlineLevel="0" collapsed="false">
      <c r="B16" s="12" t="str">
        <f aca="false">Reference!$B$15</f>
        <v>09 Finishes</v>
      </c>
      <c r="C16" s="51" t="n">
        <f aca="false">SUMIFS(Estimate!$N$9:$N$208,Estimate!$C$9:$C$208,Reference!$B$15)</f>
        <v>159819.6</v>
      </c>
      <c r="D16" s="52" t="n">
        <f aca="false">IFERROR(SUMIFS(Estimate!$N$9:$N$208,Estimate!$C$9:$C$208,Reference!$B$15)/SUM(Estimate!$N$9:$N$208),0)</f>
        <v>0.324175320423624</v>
      </c>
      <c r="E16" s="53" t="str">
        <f aca="false">IF(SUMIFS(Estimate!$N$9:$N$208,Estimate!$C$9:$C$208,Reference!$B$15)=0,"",REPT("|",ROUND(IFERROR(SUMIFS(Estimate!$N$9:$N$208,Estimate!$C$9:$C$208,Reference!$B$15)/SUM(Estimate!$N$9:$N$208),0)*40,0)))</f>
        <v>|||||||||||||</v>
      </c>
      <c r="F16" s="53"/>
      <c r="G16" s="53"/>
    </row>
    <row r="17" customFormat="false" ht="15" hidden="false" customHeight="true" outlineLevel="0" collapsed="false">
      <c r="B17" s="15" t="str">
        <f aca="false">Reference!$B$16</f>
        <v>10 Specialties</v>
      </c>
      <c r="C17" s="54" t="n">
        <f aca="false">SUMIFS(Estimate!$N$9:$N$208,Estimate!$C$9:$C$208,Reference!$B$16)</f>
        <v>0</v>
      </c>
      <c r="D17" s="55" t="n">
        <f aca="false">IFERROR(SUMIFS(Estimate!$N$9:$N$208,Estimate!$C$9:$C$208,Reference!$B$16)/SUM(Estimate!$N$9:$N$208),0)</f>
        <v>0</v>
      </c>
      <c r="E17" s="56" t="str">
        <f aca="false">IF(SUMIFS(Estimate!$N$9:$N$208,Estimate!$C$9:$C$208,Reference!$B$16)=0,"",REPT("|",ROUND(IFERROR(SUMIFS(Estimate!$N$9:$N$208,Estimate!$C$9:$C$208,Reference!$B$16)/SUM(Estimate!$N$9:$N$208),0)*40,0)))</f>
        <v/>
      </c>
      <c r="F17" s="56"/>
      <c r="G17" s="56"/>
    </row>
    <row r="18" customFormat="false" ht="15" hidden="false" customHeight="true" outlineLevel="0" collapsed="false">
      <c r="B18" s="12" t="str">
        <f aca="false">Reference!$B$17</f>
        <v>11 Equipment</v>
      </c>
      <c r="C18" s="51" t="n">
        <f aca="false">SUMIFS(Estimate!$N$9:$N$208,Estimate!$C$9:$C$208,Reference!$B$17)</f>
        <v>0</v>
      </c>
      <c r="D18" s="52" t="n">
        <f aca="false">IFERROR(SUMIFS(Estimate!$N$9:$N$208,Estimate!$C$9:$C$208,Reference!$B$17)/SUM(Estimate!$N$9:$N$208),0)</f>
        <v>0</v>
      </c>
      <c r="E18" s="53" t="str">
        <f aca="false">IF(SUMIFS(Estimate!$N$9:$N$208,Estimate!$C$9:$C$208,Reference!$B$17)=0,"",REPT("|",ROUND(IFERROR(SUMIFS(Estimate!$N$9:$N$208,Estimate!$C$9:$C$208,Reference!$B$17)/SUM(Estimate!$N$9:$N$208),0)*40,0)))</f>
        <v/>
      </c>
      <c r="F18" s="53"/>
      <c r="G18" s="53"/>
    </row>
    <row r="19" customFormat="false" ht="15" hidden="false" customHeight="true" outlineLevel="0" collapsed="false">
      <c r="B19" s="15" t="str">
        <f aca="false">Reference!$B$18</f>
        <v>12 Furnishings</v>
      </c>
      <c r="C19" s="54" t="n">
        <f aca="false">SUMIFS(Estimate!$N$9:$N$208,Estimate!$C$9:$C$208,Reference!$B$18)</f>
        <v>25000</v>
      </c>
      <c r="D19" s="55" t="n">
        <f aca="false">IFERROR(SUMIFS(Estimate!$N$9:$N$208,Estimate!$C$9:$C$208,Reference!$B$18)/SUM(Estimate!$N$9:$N$208),0)</f>
        <v>0.0507095688550753</v>
      </c>
      <c r="E19" s="56" t="str">
        <f aca="false">IF(SUMIFS(Estimate!$N$9:$N$208,Estimate!$C$9:$C$208,Reference!$B$18)=0,"",REPT("|",ROUND(IFERROR(SUMIFS(Estimate!$N$9:$N$208,Estimate!$C$9:$C$208,Reference!$B$18)/SUM(Estimate!$N$9:$N$208),0)*40,0)))</f>
        <v>||</v>
      </c>
      <c r="F19" s="56"/>
      <c r="G19" s="56"/>
    </row>
    <row r="20" customFormat="false" ht="15" hidden="false" customHeight="true" outlineLevel="0" collapsed="false">
      <c r="B20" s="12" t="str">
        <f aca="false">Reference!$B$19</f>
        <v>13 Special Construction</v>
      </c>
      <c r="C20" s="51" t="n">
        <f aca="false">SUMIFS(Estimate!$N$9:$N$208,Estimate!$C$9:$C$208,Reference!$B$19)</f>
        <v>0</v>
      </c>
      <c r="D20" s="52" t="n">
        <f aca="false">IFERROR(SUMIFS(Estimate!$N$9:$N$208,Estimate!$C$9:$C$208,Reference!$B$19)/SUM(Estimate!$N$9:$N$208),0)</f>
        <v>0</v>
      </c>
      <c r="E20" s="53" t="str">
        <f aca="false">IF(SUMIFS(Estimate!$N$9:$N$208,Estimate!$C$9:$C$208,Reference!$B$19)=0,"",REPT("|",ROUND(IFERROR(SUMIFS(Estimate!$N$9:$N$208,Estimate!$C$9:$C$208,Reference!$B$19)/SUM(Estimate!$N$9:$N$208),0)*40,0)))</f>
        <v/>
      </c>
      <c r="F20" s="53"/>
      <c r="G20" s="53"/>
    </row>
    <row r="21" customFormat="false" ht="15" hidden="false" customHeight="true" outlineLevel="0" collapsed="false">
      <c r="B21" s="15" t="str">
        <f aca="false">Reference!$B$20</f>
        <v>14 Conveying Equipment</v>
      </c>
      <c r="C21" s="54" t="n">
        <f aca="false">SUMIFS(Estimate!$N$9:$N$208,Estimate!$C$9:$C$208,Reference!$B$20)</f>
        <v>0</v>
      </c>
      <c r="D21" s="55" t="n">
        <f aca="false">IFERROR(SUMIFS(Estimate!$N$9:$N$208,Estimate!$C$9:$C$208,Reference!$B$20)/SUM(Estimate!$N$9:$N$208),0)</f>
        <v>0</v>
      </c>
      <c r="E21" s="56" t="str">
        <f aca="false">IF(SUMIFS(Estimate!$N$9:$N$208,Estimate!$C$9:$C$208,Reference!$B$20)=0,"",REPT("|",ROUND(IFERROR(SUMIFS(Estimate!$N$9:$N$208,Estimate!$C$9:$C$208,Reference!$B$20)/SUM(Estimate!$N$9:$N$208),0)*40,0)))</f>
        <v/>
      </c>
      <c r="F21" s="56"/>
      <c r="G21" s="56"/>
    </row>
    <row r="22" customFormat="false" ht="15" hidden="false" customHeight="true" outlineLevel="0" collapsed="false">
      <c r="B22" s="12" t="str">
        <f aca="false">Reference!$B$21</f>
        <v>21 Fire Suppression</v>
      </c>
      <c r="C22" s="51" t="n">
        <f aca="false">SUMIFS(Estimate!$N$9:$N$208,Estimate!$C$9:$C$208,Reference!$B$21)</f>
        <v>13200</v>
      </c>
      <c r="D22" s="52" t="n">
        <f aca="false">IFERROR(SUMIFS(Estimate!$N$9:$N$208,Estimate!$C$9:$C$208,Reference!$B$21)/SUM(Estimate!$N$9:$N$208),0)</f>
        <v>0.0267746523554798</v>
      </c>
      <c r="E22" s="53" t="str">
        <f aca="false">IF(SUMIFS(Estimate!$N$9:$N$208,Estimate!$C$9:$C$208,Reference!$B$21)=0,"",REPT("|",ROUND(IFERROR(SUMIFS(Estimate!$N$9:$N$208,Estimate!$C$9:$C$208,Reference!$B$21)/SUM(Estimate!$N$9:$N$208),0)*40,0)))</f>
        <v>|</v>
      </c>
      <c r="F22" s="53"/>
      <c r="G22" s="53"/>
    </row>
    <row r="23" customFormat="false" ht="15" hidden="false" customHeight="true" outlineLevel="0" collapsed="false">
      <c r="B23" s="15" t="str">
        <f aca="false">Reference!$B$22</f>
        <v>22 Plumbing</v>
      </c>
      <c r="C23" s="54" t="n">
        <f aca="false">SUMIFS(Estimate!$N$9:$N$208,Estimate!$C$9:$C$208,Reference!$B$22)</f>
        <v>28000</v>
      </c>
      <c r="D23" s="55" t="n">
        <f aca="false">IFERROR(SUMIFS(Estimate!$N$9:$N$208,Estimate!$C$9:$C$208,Reference!$B$22)/SUM(Estimate!$N$9:$N$208),0)</f>
        <v>0.0567947171176843</v>
      </c>
      <c r="E23" s="56" t="str">
        <f aca="false">IF(SUMIFS(Estimate!$N$9:$N$208,Estimate!$C$9:$C$208,Reference!$B$22)=0,"",REPT("|",ROUND(IFERROR(SUMIFS(Estimate!$N$9:$N$208,Estimate!$C$9:$C$208,Reference!$B$22)/SUM(Estimate!$N$9:$N$208),0)*40,0)))</f>
        <v>||</v>
      </c>
      <c r="F23" s="56"/>
      <c r="G23" s="56"/>
    </row>
    <row r="24" customFormat="false" ht="25.5" hidden="false" customHeight="true" outlineLevel="0" collapsed="false">
      <c r="B24" s="12" t="str">
        <f aca="false">Reference!$B$23</f>
        <v>23 Heating, Ventilating, and Air Conditioning (HVAC)</v>
      </c>
      <c r="C24" s="51" t="n">
        <f aca="false">SUMIFS(Estimate!$N$9:$N$208,Estimate!$C$9:$C$208,Reference!$B$23)</f>
        <v>61750</v>
      </c>
      <c r="D24" s="52" t="n">
        <f aca="false">IFERROR(SUMIFS(Estimate!$N$9:$N$208,Estimate!$C$9:$C$208,Reference!$B$23)/SUM(Estimate!$N$9:$N$208),0)</f>
        <v>0.125252635072036</v>
      </c>
      <c r="E24" s="53" t="str">
        <f aca="false">IF(SUMIFS(Estimate!$N$9:$N$208,Estimate!$C$9:$C$208,Reference!$B$23)=0,"",REPT("|",ROUND(IFERROR(SUMIFS(Estimate!$N$9:$N$208,Estimate!$C$9:$C$208,Reference!$B$23)/SUM(Estimate!$N$9:$N$208),0)*40,0)))</f>
        <v>|||||</v>
      </c>
      <c r="F24" s="53"/>
      <c r="G24" s="53"/>
    </row>
    <row r="25" customFormat="false" ht="15" hidden="false" customHeight="true" outlineLevel="0" collapsed="false">
      <c r="B25" s="15" t="str">
        <f aca="false">Reference!$B$24</f>
        <v>25 Integrated Automation</v>
      </c>
      <c r="C25" s="54" t="n">
        <f aca="false">SUMIFS(Estimate!$N$9:$N$208,Estimate!$C$9:$C$208,Reference!$B$24)</f>
        <v>0</v>
      </c>
      <c r="D25" s="55" t="n">
        <f aca="false">IFERROR(SUMIFS(Estimate!$N$9:$N$208,Estimate!$C$9:$C$208,Reference!$B$24)/SUM(Estimate!$N$9:$N$208),0)</f>
        <v>0</v>
      </c>
      <c r="E25" s="56" t="str">
        <f aca="false">IF(SUMIFS(Estimate!$N$9:$N$208,Estimate!$C$9:$C$208,Reference!$B$24)=0,"",REPT("|",ROUND(IFERROR(SUMIFS(Estimate!$N$9:$N$208,Estimate!$C$9:$C$208,Reference!$B$24)/SUM(Estimate!$N$9:$N$208),0)*40,0)))</f>
        <v/>
      </c>
      <c r="F25" s="56"/>
      <c r="G25" s="56"/>
    </row>
    <row r="26" customFormat="false" ht="15" hidden="false" customHeight="true" outlineLevel="0" collapsed="false">
      <c r="B26" s="12" t="str">
        <f aca="false">Reference!$B$25</f>
        <v>26 Electrical</v>
      </c>
      <c r="C26" s="51" t="n">
        <f aca="false">SUMIFS(Estimate!$N$9:$N$208,Estimate!$C$9:$C$208,Reference!$B$25)</f>
        <v>71500</v>
      </c>
      <c r="D26" s="52" t="n">
        <f aca="false">IFERROR(SUMIFS(Estimate!$N$9:$N$208,Estimate!$C$9:$C$208,Reference!$B$25)/SUM(Estimate!$N$9:$N$208),0)</f>
        <v>0.145029366925515</v>
      </c>
      <c r="E26" s="53" t="str">
        <f aca="false">IF(SUMIFS(Estimate!$N$9:$N$208,Estimate!$C$9:$C$208,Reference!$B$25)=0,"",REPT("|",ROUND(IFERROR(SUMIFS(Estimate!$N$9:$N$208,Estimate!$C$9:$C$208,Reference!$B$25)/SUM(Estimate!$N$9:$N$208),0)*40,0)))</f>
        <v>||||||</v>
      </c>
      <c r="F26" s="53"/>
      <c r="G26" s="53"/>
    </row>
    <row r="27" customFormat="false" ht="15" hidden="false" customHeight="true" outlineLevel="0" collapsed="false">
      <c r="B27" s="15" t="str">
        <f aca="false">Reference!$B$26</f>
        <v>27 Communications</v>
      </c>
      <c r="C27" s="54" t="n">
        <f aca="false">SUMIFS(Estimate!$N$9:$N$208,Estimate!$C$9:$C$208,Reference!$B$26)</f>
        <v>22200</v>
      </c>
      <c r="D27" s="55" t="n">
        <f aca="false">IFERROR(SUMIFS(Estimate!$N$9:$N$208,Estimate!$C$9:$C$208,Reference!$B$26)/SUM(Estimate!$N$9:$N$208),0)</f>
        <v>0.0450300971433069</v>
      </c>
      <c r="E27" s="56" t="str">
        <f aca="false">IF(SUMIFS(Estimate!$N$9:$N$208,Estimate!$C$9:$C$208,Reference!$B$26)=0,"",REPT("|",ROUND(IFERROR(SUMIFS(Estimate!$N$9:$N$208,Estimate!$C$9:$C$208,Reference!$B$26)/SUM(Estimate!$N$9:$N$208),0)*40,0)))</f>
        <v>||</v>
      </c>
      <c r="F27" s="56"/>
      <c r="G27" s="56"/>
    </row>
    <row r="28" customFormat="false" ht="25.5" hidden="false" customHeight="true" outlineLevel="0" collapsed="false">
      <c r="B28" s="12" t="str">
        <f aca="false">Reference!$B$27</f>
        <v>28 Electronic Safety and Security</v>
      </c>
      <c r="C28" s="51" t="n">
        <f aca="false">SUMIFS(Estimate!$N$9:$N$208,Estimate!$C$9:$C$208,Reference!$B$27)</f>
        <v>16500</v>
      </c>
      <c r="D28" s="52" t="n">
        <f aca="false">IFERROR(SUMIFS(Estimate!$N$9:$N$208,Estimate!$C$9:$C$208,Reference!$B$27)/SUM(Estimate!$N$9:$N$208),0)</f>
        <v>0.0334683154443497</v>
      </c>
      <c r="E28" s="53" t="str">
        <f aca="false">IF(SUMIFS(Estimate!$N$9:$N$208,Estimate!$C$9:$C$208,Reference!$B$27)=0,"",REPT("|",ROUND(IFERROR(SUMIFS(Estimate!$N$9:$N$208,Estimate!$C$9:$C$208,Reference!$B$27)/SUM(Estimate!$N$9:$N$208),0)*40,0)))</f>
        <v>|</v>
      </c>
      <c r="F28" s="53"/>
      <c r="G28" s="53"/>
    </row>
    <row r="29" customFormat="false" ht="15" hidden="false" customHeight="true" outlineLevel="0" collapsed="false">
      <c r="B29" s="15" t="str">
        <f aca="false">Reference!$B$28</f>
        <v>31 Earthwork</v>
      </c>
      <c r="C29" s="54" t="n">
        <f aca="false">SUMIFS(Estimate!$N$9:$N$208,Estimate!$C$9:$C$208,Reference!$B$28)</f>
        <v>0</v>
      </c>
      <c r="D29" s="55" t="n">
        <f aca="false">IFERROR(SUMIFS(Estimate!$N$9:$N$208,Estimate!$C$9:$C$208,Reference!$B$28)/SUM(Estimate!$N$9:$N$208),0)</f>
        <v>0</v>
      </c>
      <c r="E29" s="56" t="str">
        <f aca="false">IF(SUMIFS(Estimate!$N$9:$N$208,Estimate!$C$9:$C$208,Reference!$B$28)=0,"",REPT("|",ROUND(IFERROR(SUMIFS(Estimate!$N$9:$N$208,Estimate!$C$9:$C$208,Reference!$B$28)/SUM(Estimate!$N$9:$N$208),0)*40,0)))</f>
        <v/>
      </c>
      <c r="F29" s="56"/>
      <c r="G29" s="56"/>
    </row>
    <row r="30" customFormat="false" ht="15" hidden="false" customHeight="true" outlineLevel="0" collapsed="false">
      <c r="B30" s="12" t="str">
        <f aca="false">Reference!$B$29</f>
        <v>32 Exterior Improvements</v>
      </c>
      <c r="C30" s="51" t="n">
        <f aca="false">SUMIFS(Estimate!$N$9:$N$208,Estimate!$C$9:$C$208,Reference!$B$29)</f>
        <v>0</v>
      </c>
      <c r="D30" s="52" t="n">
        <f aca="false">IFERROR(SUMIFS(Estimate!$N$9:$N$208,Estimate!$C$9:$C$208,Reference!$B$29)/SUM(Estimate!$N$9:$N$208),0)</f>
        <v>0</v>
      </c>
      <c r="E30" s="53" t="str">
        <f aca="false">IF(SUMIFS(Estimate!$N$9:$N$208,Estimate!$C$9:$C$208,Reference!$B$29)=0,"",REPT("|",ROUND(IFERROR(SUMIFS(Estimate!$N$9:$N$208,Estimate!$C$9:$C$208,Reference!$B$29)/SUM(Estimate!$N$9:$N$208),0)*40,0)))</f>
        <v/>
      </c>
      <c r="F30" s="53"/>
      <c r="G30" s="53"/>
    </row>
    <row r="31" customFormat="false" ht="15" hidden="false" customHeight="true" outlineLevel="0" collapsed="false">
      <c r="B31" s="15" t="str">
        <f aca="false">Reference!$B$30</f>
        <v>33 Utilities</v>
      </c>
      <c r="C31" s="54" t="n">
        <f aca="false">SUMIFS(Estimate!$N$9:$N$208,Estimate!$C$9:$C$208,Reference!$B$30)</f>
        <v>0</v>
      </c>
      <c r="D31" s="55" t="n">
        <f aca="false">IFERROR(SUMIFS(Estimate!$N$9:$N$208,Estimate!$C$9:$C$208,Reference!$B$30)/SUM(Estimate!$N$9:$N$208),0)</f>
        <v>0</v>
      </c>
      <c r="E31" s="56" t="str">
        <f aca="false">IF(SUMIFS(Estimate!$N$9:$N$208,Estimate!$C$9:$C$208,Reference!$B$30)=0,"",REPT("|",ROUND(IFERROR(SUMIFS(Estimate!$N$9:$N$208,Estimate!$C$9:$C$208,Reference!$B$30)/SUM(Estimate!$N$9:$N$208),0)*40,0)))</f>
        <v/>
      </c>
      <c r="F31" s="56"/>
      <c r="G31" s="56"/>
    </row>
    <row r="32" customFormat="false" ht="19.5" hidden="false" customHeight="true" outlineLevel="0" collapsed="false">
      <c r="B32" s="57" t="s">
        <v>92</v>
      </c>
      <c r="C32" s="58" t="n">
        <f aca="false">SUM(Estimate!$N$9:$N$208)</f>
        <v>493003.6</v>
      </c>
      <c r="D32" s="59"/>
      <c r="E32" s="59"/>
      <c r="F32" s="59"/>
      <c r="G32" s="59"/>
    </row>
    <row r="34" customFormat="false" ht="21.75" hidden="false" customHeight="true" outlineLevel="0" collapsed="false">
      <c r="B34" s="5" t="s">
        <v>173</v>
      </c>
      <c r="C34" s="5"/>
      <c r="D34" s="5"/>
      <c r="E34" s="5"/>
      <c r="F34" s="5"/>
      <c r="G34" s="5"/>
    </row>
    <row r="35" customFormat="false" ht="18.75" hidden="false" customHeight="true" outlineLevel="0" collapsed="false">
      <c r="B35" s="9" t="s">
        <v>174</v>
      </c>
      <c r="C35" s="9" t="s">
        <v>175</v>
      </c>
      <c r="D35" s="9" t="s">
        <v>176</v>
      </c>
      <c r="E35" s="9" t="s">
        <v>177</v>
      </c>
      <c r="F35" s="9" t="s">
        <v>178</v>
      </c>
      <c r="G35" s="50"/>
    </row>
    <row r="36" customFormat="false" ht="21" hidden="false" customHeight="true" outlineLevel="0" collapsed="false">
      <c r="B36" s="60" t="s">
        <v>92</v>
      </c>
      <c r="C36" s="13"/>
      <c r="D36" s="13"/>
      <c r="E36" s="13"/>
      <c r="F36" s="61" t="n">
        <f aca="false">Summary!$C$32</f>
        <v>493003.6</v>
      </c>
    </row>
    <row r="37" customFormat="false" ht="21" hidden="false" customHeight="true" outlineLevel="0" collapsed="false">
      <c r="B37" s="62" t="s">
        <v>81</v>
      </c>
      <c r="C37" s="63" t="n">
        <f aca="false">F36</f>
        <v>493003.6</v>
      </c>
      <c r="D37" s="64" t="n">
        <f aca="false">Setup!$D$23</f>
        <v>0.05</v>
      </c>
      <c r="E37" s="51" t="n">
        <f aca="false">ROUND(F36*Setup!$D$23,0)</f>
        <v>24650</v>
      </c>
      <c r="F37" s="65" t="n">
        <f aca="false">F36+E37</f>
        <v>517653.6</v>
      </c>
    </row>
    <row r="38" customFormat="false" ht="21" hidden="false" customHeight="true" outlineLevel="0" collapsed="false">
      <c r="B38" s="66" t="s">
        <v>83</v>
      </c>
      <c r="C38" s="67" t="n">
        <f aca="false">F37</f>
        <v>517653.6</v>
      </c>
      <c r="D38" s="68" t="n">
        <f aca="false">Setup!$D$24</f>
        <v>0</v>
      </c>
      <c r="E38" s="54" t="n">
        <f aca="false">ROUND(F37*Setup!$D$24,0)</f>
        <v>0</v>
      </c>
      <c r="F38" s="61" t="n">
        <f aca="false">F37+E38</f>
        <v>517653.6</v>
      </c>
    </row>
    <row r="39" customFormat="false" ht="19.5" hidden="false" customHeight="true" outlineLevel="0" collapsed="false">
      <c r="B39" s="57" t="s">
        <v>179</v>
      </c>
      <c r="C39" s="59"/>
      <c r="D39" s="59"/>
      <c r="E39" s="59"/>
      <c r="F39" s="58" t="n">
        <f aca="false">F38</f>
        <v>517653.6</v>
      </c>
    </row>
    <row r="40" customFormat="false" ht="21" hidden="false" customHeight="true" outlineLevel="0" collapsed="false">
      <c r="B40" s="66" t="s">
        <v>85</v>
      </c>
      <c r="C40" s="67" t="n">
        <f aca="false">F39</f>
        <v>517653.6</v>
      </c>
      <c r="D40" s="68" t="n">
        <f aca="false">Setup!$D$25</f>
        <v>0.06</v>
      </c>
      <c r="E40" s="54" t="n">
        <f aca="false">ROUND(F39*Setup!$D$25,0)</f>
        <v>31059</v>
      </c>
      <c r="F40" s="61" t="n">
        <f aca="false">F39+E40</f>
        <v>548712.6</v>
      </c>
    </row>
    <row r="41" customFormat="false" ht="21" hidden="false" customHeight="true" outlineLevel="0" collapsed="false">
      <c r="B41" s="62" t="s">
        <v>87</v>
      </c>
      <c r="C41" s="63" t="n">
        <f aca="false">F40</f>
        <v>548712.6</v>
      </c>
      <c r="D41" s="64" t="n">
        <f aca="false">Setup!$D$26</f>
        <v>0.08</v>
      </c>
      <c r="E41" s="51" t="n">
        <f aca="false">ROUND(F40*Setup!$D$26,0)</f>
        <v>43897</v>
      </c>
      <c r="F41" s="65" t="n">
        <f aca="false">F40+E41</f>
        <v>592609.6</v>
      </c>
    </row>
    <row r="42" customFormat="false" ht="21" hidden="false" customHeight="true" outlineLevel="0" collapsed="false">
      <c r="B42" s="66" t="s">
        <v>89</v>
      </c>
      <c r="C42" s="67" t="n">
        <f aca="false">F41</f>
        <v>592609.6</v>
      </c>
      <c r="D42" s="68" t="n">
        <f aca="false">Setup!$D$27</f>
        <v>0.015</v>
      </c>
      <c r="E42" s="54" t="n">
        <f aca="false">ROUND(F41*Setup!$D$27,0)</f>
        <v>8889</v>
      </c>
      <c r="F42" s="61" t="n">
        <f aca="false">F41+E42</f>
        <v>601498.6</v>
      </c>
    </row>
    <row r="43" customFormat="false" ht="21.75" hidden="false" customHeight="true" outlineLevel="0" collapsed="false">
      <c r="B43" s="69" t="s">
        <v>180</v>
      </c>
      <c r="C43" s="70"/>
      <c r="D43" s="70"/>
      <c r="E43" s="70"/>
      <c r="F43" s="71" t="n">
        <f aca="false">F42</f>
        <v>601498.6</v>
      </c>
    </row>
    <row r="44" customFormat="false" ht="21" hidden="false" customHeight="true" outlineLevel="0" collapsed="false">
      <c r="B44" s="62" t="str">
        <f aca="false">IF(Setup!$D$19="None","Tax - not applicable",Setup!$D$19)</f>
        <v>GST</v>
      </c>
      <c r="C44" s="72" t="n">
        <f aca="false">F43</f>
        <v>601498.6</v>
      </c>
      <c r="D44" s="73" t="n">
        <f aca="false">IF(Setup!$D$19="None",0,Setup!$D$20)</f>
        <v>0.1</v>
      </c>
      <c r="E44" s="74" t="n">
        <f aca="false">ROUND(F43*IF(Setup!$D$19="None",0,Setup!$D$20),0)</f>
        <v>60150</v>
      </c>
      <c r="F44" s="75" t="n">
        <f aca="false">F43+E44</f>
        <v>661648.6</v>
      </c>
    </row>
    <row r="45" customFormat="false" ht="24" hidden="false" customHeight="true" outlineLevel="0" collapsed="false">
      <c r="B45" s="76" t="s">
        <v>181</v>
      </c>
      <c r="C45" s="77"/>
      <c r="D45" s="77"/>
      <c r="E45" s="77"/>
      <c r="F45" s="78" t="n">
        <f aca="false">F44</f>
        <v>661648.6</v>
      </c>
    </row>
    <row r="46" customFormat="false" ht="15" hidden="false" customHeight="true" outlineLevel="0" collapsed="false">
      <c r="B46" s="23" t="s">
        <v>182</v>
      </c>
      <c r="C46" s="23"/>
      <c r="D46" s="23"/>
      <c r="E46" s="23"/>
      <c r="F46" s="23"/>
      <c r="G46" s="23"/>
    </row>
    <row r="47" customFormat="false" ht="15" hidden="false" customHeight="false" outlineLevel="0" collapsed="false">
      <c r="B47" s="23"/>
      <c r="C47" s="23"/>
      <c r="D47" s="23"/>
      <c r="E47" s="23"/>
      <c r="F47" s="23"/>
      <c r="G47" s="23"/>
    </row>
    <row r="48" customFormat="false" ht="15" hidden="false" customHeight="false" outlineLevel="0" collapsed="false">
      <c r="B48" s="23"/>
      <c r="C48" s="23"/>
      <c r="D48" s="23"/>
      <c r="E48" s="23"/>
      <c r="F48" s="23"/>
      <c r="G48" s="23"/>
    </row>
    <row r="49" customFormat="false" ht="15" hidden="false" customHeight="false" outlineLevel="0" collapsed="false">
      <c r="B49" s="23"/>
      <c r="C49" s="23"/>
      <c r="D49" s="23"/>
      <c r="E49" s="23"/>
      <c r="F49" s="23"/>
      <c r="G49" s="23"/>
    </row>
    <row r="51" customFormat="false" ht="21.75" hidden="false" customHeight="true" outlineLevel="0" collapsed="false">
      <c r="B51" s="5" t="s">
        <v>183</v>
      </c>
      <c r="C51" s="5"/>
      <c r="D51" s="5"/>
      <c r="E51" s="5"/>
      <c r="F51" s="5"/>
      <c r="G51" s="5"/>
    </row>
    <row r="52" customFormat="false" ht="19.5" hidden="false" customHeight="true" outlineLevel="0" collapsed="false">
      <c r="B52" s="30" t="s">
        <v>184</v>
      </c>
      <c r="C52" s="30"/>
      <c r="D52" s="79" t="n">
        <f aca="false">SUMIFS(Estimate!$N$9:$N$208,Estimate!$E$9:$E$208,"&lt;&gt;Firm",Estimate!$E$9:$E$208,"&lt;&gt;")</f>
        <v>28000</v>
      </c>
      <c r="E52" s="79"/>
    </row>
    <row r="53" customFormat="false" ht="19.5" hidden="false" customHeight="true" outlineLevel="0" collapsed="false">
      <c r="B53" s="30" t="s">
        <v>185</v>
      </c>
      <c r="C53" s="30"/>
      <c r="D53" s="80" t="n">
        <f aca="false">IFERROR((SUMIFS(Estimate!$N$9:$N$208,Estimate!$E$9:$E$208,"&lt;&gt;Firm",Estimate!$E$9:$E$208,"&lt;&gt;"))/SUM(Estimate!$N$9:$N$208),0)</f>
        <v>0.0567947171176843</v>
      </c>
      <c r="E53" s="80"/>
    </row>
    <row r="54" customFormat="false" ht="19.5" hidden="false" customHeight="true" outlineLevel="0" collapsed="false">
      <c r="B54" s="30" t="s">
        <v>186</v>
      </c>
      <c r="C54" s="30"/>
      <c r="D54" s="79" t="n">
        <f aca="false">Summary!$E$37</f>
        <v>24650</v>
      </c>
      <c r="E54" s="79"/>
    </row>
    <row r="55" customFormat="false" ht="19.5" hidden="false" customHeight="true" outlineLevel="0" collapsed="false">
      <c r="B55" s="30" t="s">
        <v>187</v>
      </c>
      <c r="C55" s="30"/>
      <c r="D55" s="81" t="n">
        <f aca="false">COUNTIFS(Estimate!$E$9:$E$208,"&lt;&gt;Firm",Estimate!$E$9:$E$208,"&lt;&gt;",Estimate!$D$9:$D$208,"?*")</f>
        <v>1</v>
      </c>
      <c r="E55" s="81"/>
    </row>
    <row r="56" customFormat="false" ht="15" hidden="false" customHeight="true" outlineLevel="0" collapsed="false">
      <c r="B56" s="23" t="s">
        <v>188</v>
      </c>
      <c r="C56" s="23"/>
      <c r="D56" s="23"/>
      <c r="E56" s="23"/>
      <c r="F56" s="23"/>
      <c r="G56" s="23"/>
    </row>
    <row r="58" customFormat="false" ht="21.75" hidden="false" customHeight="true" outlineLevel="0" collapsed="false">
      <c r="B58" s="5" t="s">
        <v>189</v>
      </c>
      <c r="C58" s="5"/>
      <c r="D58" s="5"/>
      <c r="E58" s="5"/>
      <c r="F58" s="5"/>
      <c r="G58" s="5"/>
    </row>
    <row r="59" customFormat="false" ht="19.5" hidden="false" customHeight="true" outlineLevel="0" collapsed="false">
      <c r="B59" s="30" t="s">
        <v>190</v>
      </c>
      <c r="C59" s="30"/>
      <c r="D59" s="82" t="n">
        <f aca="false">SUMIFS(Alternates!$M$9:$M$32,Alternates!$D$9:$D$32,"Add")</f>
        <v>46973</v>
      </c>
      <c r="E59" s="82"/>
    </row>
    <row r="60" customFormat="false" ht="19.5" hidden="false" customHeight="true" outlineLevel="0" collapsed="false">
      <c r="B60" s="30" t="s">
        <v>191</v>
      </c>
      <c r="C60" s="30"/>
      <c r="D60" s="82" t="n">
        <f aca="false">-SUMIFS(Alternates!$M$9:$M$32,Alternates!$D$9:$D$32,"Deduct")</f>
        <v>-5710</v>
      </c>
      <c r="E60" s="82"/>
    </row>
  </sheetData>
  <mergeCells count="46">
    <mergeCell ref="B1:G1"/>
    <mergeCell ref="B2:G2"/>
    <mergeCell ref="B3:G3"/>
    <mergeCell ref="B4:G4"/>
    <mergeCell ref="B6:G6"/>
    <mergeCell ref="E8:G8"/>
    <mergeCell ref="E9:G9"/>
    <mergeCell ref="E10:G10"/>
    <mergeCell ref="E11:G11"/>
    <mergeCell ref="E12:G12"/>
    <mergeCell ref="E13:G13"/>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E28:G28"/>
    <mergeCell ref="E29:G29"/>
    <mergeCell ref="E30:G30"/>
    <mergeCell ref="E31:G31"/>
    <mergeCell ref="B34:G34"/>
    <mergeCell ref="B46:G49"/>
    <mergeCell ref="B51:G51"/>
    <mergeCell ref="B52:C52"/>
    <mergeCell ref="D52:E52"/>
    <mergeCell ref="B53:C53"/>
    <mergeCell ref="D53:E53"/>
    <mergeCell ref="B54:C54"/>
    <mergeCell ref="D54:E54"/>
    <mergeCell ref="B55:C55"/>
    <mergeCell ref="D55:E55"/>
    <mergeCell ref="B56:G56"/>
    <mergeCell ref="B58:G58"/>
    <mergeCell ref="B59:C59"/>
    <mergeCell ref="D59:E59"/>
    <mergeCell ref="B60:C60"/>
    <mergeCell ref="D60:E60"/>
  </mergeCells>
  <conditionalFormatting sqref="B3:G3">
    <cfRule type="expression" priority="2" aboveAverage="0" equalAverage="0" bottom="0" percent="0" rank="0" text="" dxfId="0">
      <formula>LEN($B$3)&gt;0</formula>
    </cfRule>
  </conditionalFormatting>
  <conditionalFormatting sqref="D53">
    <cfRule type="cellIs" priority="3" operator="greaterThan" aboveAverage="0" equalAverage="0" bottom="0" percent="0" rank="0" text="" dxfId="11">
      <formula>0.15</formula>
    </cfRule>
    <cfRule type="cellIs" priority="4" operator="between" aboveAverage="0" equalAverage="0" bottom="0" percent="0" rank="0" text="" dxfId="12">
      <formula>0.08</formula>
      <formula>0.15</formula>
    </cfRule>
  </conditionalFormatting>
  <printOptions headings="false" gridLines="false" gridLinesSet="true" horizontalCentered="false" verticalCentered="false"/>
  <pageMargins left="0.3" right="0.3"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rowBreaks count="1" manualBreakCount="1">
    <brk id="32" man="true" max="16383" min="0"/>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76BB"/>
    <pageSetUpPr fitToPage="true"/>
  </sheetPr>
  <dimension ref="B1:O35"/>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6"/>
    <col collapsed="false" customWidth="true" hidden="false" outlineLevel="0" max="3" min="3" style="0" width="26.5"/>
    <col collapsed="false" customWidth="true" hidden="false" outlineLevel="0" max="4" min="4" style="0" width="10"/>
    <col collapsed="false" customWidth="true" hidden="false" outlineLevel="0" max="5" min="5" style="0" width="8"/>
    <col collapsed="false" customWidth="true" hidden="false" outlineLevel="0" max="6" min="6" style="0" width="7"/>
    <col collapsed="false" customWidth="true" hidden="false" outlineLevel="0" max="7" min="7" style="0" width="10.51"/>
    <col collapsed="false" customWidth="true" hidden="false" outlineLevel="0" max="8" min="8" style="0" width="8.5"/>
    <col collapsed="false" customWidth="true" hidden="false" outlineLevel="0" max="9" min="9" style="0" width="10"/>
    <col collapsed="false" customWidth="true" hidden="false" outlineLevel="0" max="10" min="10" style="0" width="11"/>
    <col collapsed="false" customWidth="true" hidden="false" outlineLevel="0" max="11" min="11" style="0" width="12"/>
    <col collapsed="false" customWidth="true" hidden="false" outlineLevel="0" max="12" min="12" style="0" width="11.5"/>
    <col collapsed="false" customWidth="true" hidden="false" outlineLevel="0" max="13" min="13" style="0" width="12.5"/>
    <col collapsed="false" customWidth="true" hidden="false" outlineLevel="0" max="14" min="14" style="0" width="14"/>
    <col collapsed="false" customWidth="true" hidden="false" outlineLevel="0" max="15" min="15" style="0" width="2.2"/>
  </cols>
  <sheetData>
    <row r="1" customFormat="false" ht="33.75" hidden="false" customHeight="true" outlineLevel="0" collapsed="false">
      <c r="B1" s="20" t="s">
        <v>192</v>
      </c>
      <c r="C1" s="20"/>
      <c r="D1" s="20"/>
      <c r="E1" s="20"/>
      <c r="F1" s="20"/>
      <c r="G1" s="20"/>
      <c r="H1" s="20"/>
      <c r="I1" s="20"/>
      <c r="J1" s="20"/>
      <c r="K1" s="20"/>
      <c r="L1" s="20"/>
      <c r="M1" s="20"/>
      <c r="N1" s="20"/>
      <c r="O1" s="20"/>
    </row>
    <row r="2" customFormat="false" ht="4.5" hidden="false" customHeight="true" outlineLevel="0" collapsed="false">
      <c r="B2" s="21"/>
      <c r="C2" s="21"/>
      <c r="D2" s="21"/>
      <c r="E2" s="21"/>
      <c r="F2" s="21"/>
      <c r="G2" s="21"/>
      <c r="H2" s="21"/>
      <c r="I2" s="21"/>
      <c r="J2" s="21"/>
      <c r="K2" s="21"/>
      <c r="L2" s="21"/>
      <c r="M2" s="21"/>
      <c r="N2" s="21"/>
      <c r="O2" s="21"/>
    </row>
    <row r="3" customFormat="false" ht="16.5" hidden="false" customHeight="true" outlineLevel="0" collapsed="false">
      <c r="B3" s="22" t="str">
        <f aca="false">IF(COUNTIF(Estimate!$Q$9:$Q$208,"EXAMPLE*")+COUNTIF(Alternates!$N$9:$N$32,"EXAMPLE*")=0,"","EXAMPLE DATA - the priced rows are a worked example. Delete them and this banner clears.")</f>
        <v>EXAMPLE DATA - the priced rows are a worked example. Delete them and this banner clears.</v>
      </c>
      <c r="C3" s="22"/>
      <c r="D3" s="22"/>
      <c r="E3" s="22"/>
      <c r="F3" s="22"/>
      <c r="G3" s="22"/>
      <c r="H3" s="22"/>
      <c r="I3" s="22"/>
      <c r="J3" s="22"/>
      <c r="K3" s="22"/>
      <c r="L3" s="22"/>
    </row>
    <row r="4" customFormat="false" ht="25.5" hidden="false" customHeight="true" outlineLevel="0" collapsed="false">
      <c r="B4" s="23" t="s">
        <v>193</v>
      </c>
      <c r="C4" s="23"/>
      <c r="D4" s="23"/>
      <c r="E4" s="23"/>
      <c r="F4" s="23"/>
      <c r="G4" s="23"/>
      <c r="H4" s="23"/>
      <c r="I4" s="23"/>
      <c r="J4" s="23"/>
      <c r="K4" s="23"/>
      <c r="L4" s="23"/>
    </row>
    <row r="8" customFormat="false" ht="42" hidden="false" customHeight="true" outlineLevel="0" collapsed="false">
      <c r="B8" s="9" t="s">
        <v>101</v>
      </c>
      <c r="C8" s="9" t="s">
        <v>194</v>
      </c>
      <c r="D8" s="9" t="s">
        <v>195</v>
      </c>
      <c r="E8" s="9" t="s">
        <v>105</v>
      </c>
      <c r="F8" s="9" t="s">
        <v>106</v>
      </c>
      <c r="G8" s="9" t="s">
        <v>107</v>
      </c>
      <c r="H8" s="9" t="s">
        <v>108</v>
      </c>
      <c r="I8" s="9" t="s">
        <v>196</v>
      </c>
      <c r="J8" s="9" t="s">
        <v>110</v>
      </c>
      <c r="K8" s="9" t="s">
        <v>111</v>
      </c>
      <c r="L8" s="9" t="s">
        <v>171</v>
      </c>
      <c r="M8" s="9" t="s">
        <v>197</v>
      </c>
      <c r="N8" s="9" t="s">
        <v>116</v>
      </c>
    </row>
    <row r="9" customFormat="false" ht="31.5" hidden="false" customHeight="true" outlineLevel="0" collapsed="false">
      <c r="B9" s="83" t="str">
        <f aca="false">IF($C9="","","A-"&amp;TEXT(ROW()-8,"00"))</f>
        <v>A-01</v>
      </c>
      <c r="C9" s="36" t="s">
        <v>198</v>
      </c>
      <c r="D9" s="37" t="s">
        <v>199</v>
      </c>
      <c r="E9" s="37" t="n">
        <v>1</v>
      </c>
      <c r="F9" s="37" t="s">
        <v>124</v>
      </c>
      <c r="G9" s="39"/>
      <c r="H9" s="40"/>
      <c r="I9" s="39"/>
      <c r="J9" s="39"/>
      <c r="K9" s="39" t="n">
        <v>38500</v>
      </c>
      <c r="L9" s="84" t="n">
        <f aca="false">IF($C9="","",N($E9)*(N($G9)+N($H9)*N($I9)+N($J9)+N($K9)))</f>
        <v>38500</v>
      </c>
      <c r="M9" s="42" t="n">
        <f aca="false">IF($C9="","",ROUND($L9*IFERROR(Summary!$F$43/Summary!$F$36,1),0))</f>
        <v>46973</v>
      </c>
      <c r="N9" s="43" t="s">
        <v>200</v>
      </c>
    </row>
    <row r="10" customFormat="false" ht="31.5" hidden="false" customHeight="true" outlineLevel="0" collapsed="false">
      <c r="B10" s="85" t="str">
        <f aca="false">IF($C10="","","A-"&amp;TEXT(ROW()-8,"00"))</f>
        <v>A-02</v>
      </c>
      <c r="C10" s="44" t="s">
        <v>201</v>
      </c>
      <c r="D10" s="45" t="s">
        <v>202</v>
      </c>
      <c r="E10" s="45" t="n">
        <v>520</v>
      </c>
      <c r="F10" s="45" t="s">
        <v>131</v>
      </c>
      <c r="G10" s="47" t="n">
        <v>9</v>
      </c>
      <c r="H10" s="48"/>
      <c r="I10" s="47"/>
      <c r="J10" s="47"/>
      <c r="K10" s="47"/>
      <c r="L10" s="84" t="n">
        <f aca="false">IF($C10="","",N($E10)*(N($G10)+N($H10)*N($I10)+N($J10)+N($K10)))</f>
        <v>4680</v>
      </c>
      <c r="M10" s="42" t="n">
        <f aca="false">IF($C10="","",ROUND($L10*IFERROR(Summary!$F$43/Summary!$F$36,1),0))</f>
        <v>5710</v>
      </c>
      <c r="N10" s="49" t="s">
        <v>203</v>
      </c>
    </row>
    <row r="11" customFormat="false" ht="25.5" hidden="false" customHeight="true" outlineLevel="0" collapsed="false">
      <c r="B11" s="83" t="str">
        <f aca="false">IF($C11="","","A-"&amp;TEXT(ROW()-8,"00"))</f>
        <v/>
      </c>
      <c r="C11" s="36"/>
      <c r="D11" s="37"/>
      <c r="E11" s="37"/>
      <c r="F11" s="37"/>
      <c r="G11" s="39"/>
      <c r="H11" s="40"/>
      <c r="I11" s="39"/>
      <c r="J11" s="39"/>
      <c r="K11" s="39"/>
      <c r="L11" s="84" t="str">
        <f aca="false">IF($C11="","",N($E11)*(N($G11)+N($H11)*N($I11)+N($J11)+N($K11)))</f>
        <v/>
      </c>
      <c r="M11" s="42" t="str">
        <f aca="false">IF($C11="","",ROUND($L11*IFERROR(Summary!$F$43/Summary!$F$36,1),0))</f>
        <v/>
      </c>
      <c r="N11" s="36"/>
    </row>
    <row r="12" customFormat="false" ht="25.5" hidden="false" customHeight="true" outlineLevel="0" collapsed="false">
      <c r="B12" s="85" t="str">
        <f aca="false">IF($C12="","","A-"&amp;TEXT(ROW()-8,"00"))</f>
        <v/>
      </c>
      <c r="C12" s="44"/>
      <c r="D12" s="45"/>
      <c r="E12" s="45"/>
      <c r="F12" s="45"/>
      <c r="G12" s="47"/>
      <c r="H12" s="48"/>
      <c r="I12" s="47"/>
      <c r="J12" s="47"/>
      <c r="K12" s="47"/>
      <c r="L12" s="84" t="str">
        <f aca="false">IF($C12="","",N($E12)*(N($G12)+N($H12)*N($I12)+N($J12)+N($K12)))</f>
        <v/>
      </c>
      <c r="M12" s="42" t="str">
        <f aca="false">IF($C12="","",ROUND($L12*IFERROR(Summary!$F$43/Summary!$F$36,1),0))</f>
        <v/>
      </c>
      <c r="N12" s="44"/>
    </row>
    <row r="13" customFormat="false" ht="25.5" hidden="false" customHeight="true" outlineLevel="0" collapsed="false">
      <c r="B13" s="83" t="str">
        <f aca="false">IF($C13="","","A-"&amp;TEXT(ROW()-8,"00"))</f>
        <v/>
      </c>
      <c r="C13" s="36"/>
      <c r="D13" s="37"/>
      <c r="E13" s="37"/>
      <c r="F13" s="37"/>
      <c r="G13" s="39"/>
      <c r="H13" s="40"/>
      <c r="I13" s="39"/>
      <c r="J13" s="39"/>
      <c r="K13" s="39"/>
      <c r="L13" s="84" t="str">
        <f aca="false">IF($C13="","",N($E13)*(N($G13)+N($H13)*N($I13)+N($J13)+N($K13)))</f>
        <v/>
      </c>
      <c r="M13" s="42" t="str">
        <f aca="false">IF($C13="","",ROUND($L13*IFERROR(Summary!$F$43/Summary!$F$36,1),0))</f>
        <v/>
      </c>
      <c r="N13" s="36"/>
    </row>
    <row r="14" customFormat="false" ht="25.5" hidden="false" customHeight="true" outlineLevel="0" collapsed="false">
      <c r="B14" s="85" t="str">
        <f aca="false">IF($C14="","","A-"&amp;TEXT(ROW()-8,"00"))</f>
        <v/>
      </c>
      <c r="C14" s="44"/>
      <c r="D14" s="45"/>
      <c r="E14" s="45"/>
      <c r="F14" s="45"/>
      <c r="G14" s="47"/>
      <c r="H14" s="48"/>
      <c r="I14" s="47"/>
      <c r="J14" s="47"/>
      <c r="K14" s="47"/>
      <c r="L14" s="84" t="str">
        <f aca="false">IF($C14="","",N($E14)*(N($G14)+N($H14)*N($I14)+N($J14)+N($K14)))</f>
        <v/>
      </c>
      <c r="M14" s="42" t="str">
        <f aca="false">IF($C14="","",ROUND($L14*IFERROR(Summary!$F$43/Summary!$F$36,1),0))</f>
        <v/>
      </c>
      <c r="N14" s="44"/>
    </row>
    <row r="15" customFormat="false" ht="25.5" hidden="false" customHeight="true" outlineLevel="0" collapsed="false">
      <c r="B15" s="83" t="str">
        <f aca="false">IF($C15="","","A-"&amp;TEXT(ROW()-8,"00"))</f>
        <v/>
      </c>
      <c r="C15" s="36"/>
      <c r="D15" s="37"/>
      <c r="E15" s="37"/>
      <c r="F15" s="37"/>
      <c r="G15" s="39"/>
      <c r="H15" s="40"/>
      <c r="I15" s="39"/>
      <c r="J15" s="39"/>
      <c r="K15" s="39"/>
      <c r="L15" s="84" t="str">
        <f aca="false">IF($C15="","",N($E15)*(N($G15)+N($H15)*N($I15)+N($J15)+N($K15)))</f>
        <v/>
      </c>
      <c r="M15" s="42" t="str">
        <f aca="false">IF($C15="","",ROUND($L15*IFERROR(Summary!$F$43/Summary!$F$36,1),0))</f>
        <v/>
      </c>
      <c r="N15" s="36"/>
    </row>
    <row r="16" customFormat="false" ht="25.5" hidden="false" customHeight="true" outlineLevel="0" collapsed="false">
      <c r="B16" s="85" t="str">
        <f aca="false">IF($C16="","","A-"&amp;TEXT(ROW()-8,"00"))</f>
        <v/>
      </c>
      <c r="C16" s="44"/>
      <c r="D16" s="45"/>
      <c r="E16" s="45"/>
      <c r="F16" s="45"/>
      <c r="G16" s="47"/>
      <c r="H16" s="48"/>
      <c r="I16" s="47"/>
      <c r="J16" s="47"/>
      <c r="K16" s="47"/>
      <c r="L16" s="84" t="str">
        <f aca="false">IF($C16="","",N($E16)*(N($G16)+N($H16)*N($I16)+N($J16)+N($K16)))</f>
        <v/>
      </c>
      <c r="M16" s="42" t="str">
        <f aca="false">IF($C16="","",ROUND($L16*IFERROR(Summary!$F$43/Summary!$F$36,1),0))</f>
        <v/>
      </c>
      <c r="N16" s="44"/>
    </row>
    <row r="17" customFormat="false" ht="25.5" hidden="false" customHeight="true" outlineLevel="0" collapsed="false">
      <c r="B17" s="83" t="str">
        <f aca="false">IF($C17="","","A-"&amp;TEXT(ROW()-8,"00"))</f>
        <v/>
      </c>
      <c r="C17" s="36"/>
      <c r="D17" s="37"/>
      <c r="E17" s="37"/>
      <c r="F17" s="37"/>
      <c r="G17" s="39"/>
      <c r="H17" s="40"/>
      <c r="I17" s="39"/>
      <c r="J17" s="39"/>
      <c r="K17" s="39"/>
      <c r="L17" s="84" t="str">
        <f aca="false">IF($C17="","",N($E17)*(N($G17)+N($H17)*N($I17)+N($J17)+N($K17)))</f>
        <v/>
      </c>
      <c r="M17" s="42" t="str">
        <f aca="false">IF($C17="","",ROUND($L17*IFERROR(Summary!$F$43/Summary!$F$36,1),0))</f>
        <v/>
      </c>
      <c r="N17" s="36"/>
    </row>
    <row r="18" customFormat="false" ht="25.5" hidden="false" customHeight="true" outlineLevel="0" collapsed="false">
      <c r="B18" s="85" t="str">
        <f aca="false">IF($C18="","","A-"&amp;TEXT(ROW()-8,"00"))</f>
        <v/>
      </c>
      <c r="C18" s="44"/>
      <c r="D18" s="45"/>
      <c r="E18" s="45"/>
      <c r="F18" s="45"/>
      <c r="G18" s="47"/>
      <c r="H18" s="48"/>
      <c r="I18" s="47"/>
      <c r="J18" s="47"/>
      <c r="K18" s="47"/>
      <c r="L18" s="84" t="str">
        <f aca="false">IF($C18="","",N($E18)*(N($G18)+N($H18)*N($I18)+N($J18)+N($K18)))</f>
        <v/>
      </c>
      <c r="M18" s="42" t="str">
        <f aca="false">IF($C18="","",ROUND($L18*IFERROR(Summary!$F$43/Summary!$F$36,1),0))</f>
        <v/>
      </c>
      <c r="N18" s="44"/>
    </row>
    <row r="19" customFormat="false" ht="25.5" hidden="false" customHeight="true" outlineLevel="0" collapsed="false">
      <c r="B19" s="83" t="str">
        <f aca="false">IF($C19="","","A-"&amp;TEXT(ROW()-8,"00"))</f>
        <v/>
      </c>
      <c r="C19" s="36"/>
      <c r="D19" s="37"/>
      <c r="E19" s="37"/>
      <c r="F19" s="37"/>
      <c r="G19" s="39"/>
      <c r="H19" s="40"/>
      <c r="I19" s="39"/>
      <c r="J19" s="39"/>
      <c r="K19" s="39"/>
      <c r="L19" s="84" t="str">
        <f aca="false">IF($C19="","",N($E19)*(N($G19)+N($H19)*N($I19)+N($J19)+N($K19)))</f>
        <v/>
      </c>
      <c r="M19" s="42" t="str">
        <f aca="false">IF($C19="","",ROUND($L19*IFERROR(Summary!$F$43/Summary!$F$36,1),0))</f>
        <v/>
      </c>
      <c r="N19" s="36"/>
    </row>
    <row r="20" customFormat="false" ht="25.5" hidden="false" customHeight="true" outlineLevel="0" collapsed="false">
      <c r="B20" s="85" t="str">
        <f aca="false">IF($C20="","","A-"&amp;TEXT(ROW()-8,"00"))</f>
        <v/>
      </c>
      <c r="C20" s="44"/>
      <c r="D20" s="45"/>
      <c r="E20" s="45"/>
      <c r="F20" s="45"/>
      <c r="G20" s="47"/>
      <c r="H20" s="48"/>
      <c r="I20" s="47"/>
      <c r="J20" s="47"/>
      <c r="K20" s="47"/>
      <c r="L20" s="84" t="str">
        <f aca="false">IF($C20="","",N($E20)*(N($G20)+N($H20)*N($I20)+N($J20)+N($K20)))</f>
        <v/>
      </c>
      <c r="M20" s="42" t="str">
        <f aca="false">IF($C20="","",ROUND($L20*IFERROR(Summary!$F$43/Summary!$F$36,1),0))</f>
        <v/>
      </c>
      <c r="N20" s="44"/>
    </row>
    <row r="21" customFormat="false" ht="25.5" hidden="false" customHeight="true" outlineLevel="0" collapsed="false">
      <c r="B21" s="83" t="str">
        <f aca="false">IF($C21="","","A-"&amp;TEXT(ROW()-8,"00"))</f>
        <v/>
      </c>
      <c r="C21" s="36"/>
      <c r="D21" s="37"/>
      <c r="E21" s="37"/>
      <c r="F21" s="37"/>
      <c r="G21" s="39"/>
      <c r="H21" s="40"/>
      <c r="I21" s="39"/>
      <c r="J21" s="39"/>
      <c r="K21" s="39"/>
      <c r="L21" s="84" t="str">
        <f aca="false">IF($C21="","",N($E21)*(N($G21)+N($H21)*N($I21)+N($J21)+N($K21)))</f>
        <v/>
      </c>
      <c r="M21" s="42" t="str">
        <f aca="false">IF($C21="","",ROUND($L21*IFERROR(Summary!$F$43/Summary!$F$36,1),0))</f>
        <v/>
      </c>
      <c r="N21" s="36"/>
    </row>
    <row r="22" customFormat="false" ht="25.5" hidden="false" customHeight="true" outlineLevel="0" collapsed="false">
      <c r="B22" s="85" t="str">
        <f aca="false">IF($C22="","","A-"&amp;TEXT(ROW()-8,"00"))</f>
        <v/>
      </c>
      <c r="C22" s="44"/>
      <c r="D22" s="45"/>
      <c r="E22" s="45"/>
      <c r="F22" s="45"/>
      <c r="G22" s="47"/>
      <c r="H22" s="48"/>
      <c r="I22" s="47"/>
      <c r="J22" s="47"/>
      <c r="K22" s="47"/>
      <c r="L22" s="84" t="str">
        <f aca="false">IF($C22="","",N($E22)*(N($G22)+N($H22)*N($I22)+N($J22)+N($K22)))</f>
        <v/>
      </c>
      <c r="M22" s="42" t="str">
        <f aca="false">IF($C22="","",ROUND($L22*IFERROR(Summary!$F$43/Summary!$F$36,1),0))</f>
        <v/>
      </c>
      <c r="N22" s="44"/>
    </row>
    <row r="23" customFormat="false" ht="25.5" hidden="false" customHeight="true" outlineLevel="0" collapsed="false">
      <c r="B23" s="83" t="str">
        <f aca="false">IF($C23="","","A-"&amp;TEXT(ROW()-8,"00"))</f>
        <v/>
      </c>
      <c r="C23" s="36"/>
      <c r="D23" s="37"/>
      <c r="E23" s="37"/>
      <c r="F23" s="37"/>
      <c r="G23" s="39"/>
      <c r="H23" s="40"/>
      <c r="I23" s="39"/>
      <c r="J23" s="39"/>
      <c r="K23" s="39"/>
      <c r="L23" s="84" t="str">
        <f aca="false">IF($C23="","",N($E23)*(N($G23)+N($H23)*N($I23)+N($J23)+N($K23)))</f>
        <v/>
      </c>
      <c r="M23" s="42" t="str">
        <f aca="false">IF($C23="","",ROUND($L23*IFERROR(Summary!$F$43/Summary!$F$36,1),0))</f>
        <v/>
      </c>
      <c r="N23" s="36"/>
    </row>
    <row r="24" customFormat="false" ht="25.5" hidden="false" customHeight="true" outlineLevel="0" collapsed="false">
      <c r="B24" s="85" t="str">
        <f aca="false">IF($C24="","","A-"&amp;TEXT(ROW()-8,"00"))</f>
        <v/>
      </c>
      <c r="C24" s="44"/>
      <c r="D24" s="45"/>
      <c r="E24" s="45"/>
      <c r="F24" s="45"/>
      <c r="G24" s="47"/>
      <c r="H24" s="48"/>
      <c r="I24" s="47"/>
      <c r="J24" s="47"/>
      <c r="K24" s="47"/>
      <c r="L24" s="84" t="str">
        <f aca="false">IF($C24="","",N($E24)*(N($G24)+N($H24)*N($I24)+N($J24)+N($K24)))</f>
        <v/>
      </c>
      <c r="M24" s="42" t="str">
        <f aca="false">IF($C24="","",ROUND($L24*IFERROR(Summary!$F$43/Summary!$F$36,1),0))</f>
        <v/>
      </c>
      <c r="N24" s="44"/>
    </row>
    <row r="25" customFormat="false" ht="25.5" hidden="false" customHeight="true" outlineLevel="0" collapsed="false">
      <c r="B25" s="83" t="str">
        <f aca="false">IF($C25="","","A-"&amp;TEXT(ROW()-8,"00"))</f>
        <v/>
      </c>
      <c r="C25" s="36"/>
      <c r="D25" s="37"/>
      <c r="E25" s="37"/>
      <c r="F25" s="37"/>
      <c r="G25" s="39"/>
      <c r="H25" s="40"/>
      <c r="I25" s="39"/>
      <c r="J25" s="39"/>
      <c r="K25" s="39"/>
      <c r="L25" s="84" t="str">
        <f aca="false">IF($C25="","",N($E25)*(N($G25)+N($H25)*N($I25)+N($J25)+N($K25)))</f>
        <v/>
      </c>
      <c r="M25" s="42" t="str">
        <f aca="false">IF($C25="","",ROUND($L25*IFERROR(Summary!$F$43/Summary!$F$36,1),0))</f>
        <v/>
      </c>
      <c r="N25" s="36"/>
    </row>
    <row r="26" customFormat="false" ht="25.5" hidden="false" customHeight="true" outlineLevel="0" collapsed="false">
      <c r="B26" s="85" t="str">
        <f aca="false">IF($C26="","","A-"&amp;TEXT(ROW()-8,"00"))</f>
        <v/>
      </c>
      <c r="C26" s="44"/>
      <c r="D26" s="45"/>
      <c r="E26" s="45"/>
      <c r="F26" s="45"/>
      <c r="G26" s="47"/>
      <c r="H26" s="48"/>
      <c r="I26" s="47"/>
      <c r="J26" s="47"/>
      <c r="K26" s="47"/>
      <c r="L26" s="84" t="str">
        <f aca="false">IF($C26="","",N($E26)*(N($G26)+N($H26)*N($I26)+N($J26)+N($K26)))</f>
        <v/>
      </c>
      <c r="M26" s="42" t="str">
        <f aca="false">IF($C26="","",ROUND($L26*IFERROR(Summary!$F$43/Summary!$F$36,1),0))</f>
        <v/>
      </c>
      <c r="N26" s="44"/>
    </row>
    <row r="27" customFormat="false" ht="25.5" hidden="false" customHeight="true" outlineLevel="0" collapsed="false">
      <c r="B27" s="83" t="str">
        <f aca="false">IF($C27="","","A-"&amp;TEXT(ROW()-8,"00"))</f>
        <v/>
      </c>
      <c r="C27" s="36"/>
      <c r="D27" s="37"/>
      <c r="E27" s="37"/>
      <c r="F27" s="37"/>
      <c r="G27" s="39"/>
      <c r="H27" s="40"/>
      <c r="I27" s="39"/>
      <c r="J27" s="39"/>
      <c r="K27" s="39"/>
      <c r="L27" s="84" t="str">
        <f aca="false">IF($C27="","",N($E27)*(N($G27)+N($H27)*N($I27)+N($J27)+N($K27)))</f>
        <v/>
      </c>
      <c r="M27" s="42" t="str">
        <f aca="false">IF($C27="","",ROUND($L27*IFERROR(Summary!$F$43/Summary!$F$36,1),0))</f>
        <v/>
      </c>
      <c r="N27" s="36"/>
    </row>
    <row r="28" customFormat="false" ht="25.5" hidden="false" customHeight="true" outlineLevel="0" collapsed="false">
      <c r="B28" s="85" t="str">
        <f aca="false">IF($C28="","","A-"&amp;TEXT(ROW()-8,"00"))</f>
        <v/>
      </c>
      <c r="C28" s="44"/>
      <c r="D28" s="45"/>
      <c r="E28" s="45"/>
      <c r="F28" s="45"/>
      <c r="G28" s="47"/>
      <c r="H28" s="48"/>
      <c r="I28" s="47"/>
      <c r="J28" s="47"/>
      <c r="K28" s="47"/>
      <c r="L28" s="84" t="str">
        <f aca="false">IF($C28="","",N($E28)*(N($G28)+N($H28)*N($I28)+N($J28)+N($K28)))</f>
        <v/>
      </c>
      <c r="M28" s="42" t="str">
        <f aca="false">IF($C28="","",ROUND($L28*IFERROR(Summary!$F$43/Summary!$F$36,1),0))</f>
        <v/>
      </c>
      <c r="N28" s="44"/>
    </row>
    <row r="29" customFormat="false" ht="25.5" hidden="false" customHeight="true" outlineLevel="0" collapsed="false">
      <c r="B29" s="83" t="str">
        <f aca="false">IF($C29="","","A-"&amp;TEXT(ROW()-8,"00"))</f>
        <v/>
      </c>
      <c r="C29" s="36"/>
      <c r="D29" s="37"/>
      <c r="E29" s="37"/>
      <c r="F29" s="37"/>
      <c r="G29" s="39"/>
      <c r="H29" s="40"/>
      <c r="I29" s="39"/>
      <c r="J29" s="39"/>
      <c r="K29" s="39"/>
      <c r="L29" s="84" t="str">
        <f aca="false">IF($C29="","",N($E29)*(N($G29)+N($H29)*N($I29)+N($J29)+N($K29)))</f>
        <v/>
      </c>
      <c r="M29" s="42" t="str">
        <f aca="false">IF($C29="","",ROUND($L29*IFERROR(Summary!$F$43/Summary!$F$36,1),0))</f>
        <v/>
      </c>
      <c r="N29" s="36"/>
    </row>
    <row r="30" customFormat="false" ht="25.5" hidden="false" customHeight="true" outlineLevel="0" collapsed="false">
      <c r="B30" s="85" t="str">
        <f aca="false">IF($C30="","","A-"&amp;TEXT(ROW()-8,"00"))</f>
        <v/>
      </c>
      <c r="C30" s="44"/>
      <c r="D30" s="45"/>
      <c r="E30" s="45"/>
      <c r="F30" s="45"/>
      <c r="G30" s="47"/>
      <c r="H30" s="48"/>
      <c r="I30" s="47"/>
      <c r="J30" s="47"/>
      <c r="K30" s="47"/>
      <c r="L30" s="84" t="str">
        <f aca="false">IF($C30="","",N($E30)*(N($G30)+N($H30)*N($I30)+N($J30)+N($K30)))</f>
        <v/>
      </c>
      <c r="M30" s="42" t="str">
        <f aca="false">IF($C30="","",ROUND($L30*IFERROR(Summary!$F$43/Summary!$F$36,1),0))</f>
        <v/>
      </c>
      <c r="N30" s="44"/>
    </row>
    <row r="31" customFormat="false" ht="25.5" hidden="false" customHeight="true" outlineLevel="0" collapsed="false">
      <c r="B31" s="83" t="str">
        <f aca="false">IF($C31="","","A-"&amp;TEXT(ROW()-8,"00"))</f>
        <v/>
      </c>
      <c r="C31" s="36"/>
      <c r="D31" s="37"/>
      <c r="E31" s="37"/>
      <c r="F31" s="37"/>
      <c r="G31" s="39"/>
      <c r="H31" s="40"/>
      <c r="I31" s="39"/>
      <c r="J31" s="39"/>
      <c r="K31" s="39"/>
      <c r="L31" s="84" t="str">
        <f aca="false">IF($C31="","",N($E31)*(N($G31)+N($H31)*N($I31)+N($J31)+N($K31)))</f>
        <v/>
      </c>
      <c r="M31" s="42" t="str">
        <f aca="false">IF($C31="","",ROUND($L31*IFERROR(Summary!$F$43/Summary!$F$36,1),0))</f>
        <v/>
      </c>
      <c r="N31" s="36"/>
    </row>
    <row r="32" customFormat="false" ht="25.5" hidden="false" customHeight="true" outlineLevel="0" collapsed="false">
      <c r="B32" s="85" t="str">
        <f aca="false">IF($C32="","","A-"&amp;TEXT(ROW()-8,"00"))</f>
        <v/>
      </c>
      <c r="C32" s="44"/>
      <c r="D32" s="45"/>
      <c r="E32" s="45"/>
      <c r="F32" s="45"/>
      <c r="G32" s="47"/>
      <c r="H32" s="48"/>
      <c r="I32" s="47"/>
      <c r="J32" s="47"/>
      <c r="K32" s="47"/>
      <c r="L32" s="84" t="str">
        <f aca="false">IF($C32="","",N($E32)*(N($G32)+N($H32)*N($I32)+N($J32)+N($K32)))</f>
        <v/>
      </c>
      <c r="M32" s="42" t="str">
        <f aca="false">IF($C32="","",ROUND($L32*IFERROR(Summary!$F$43/Summary!$F$36,1),0))</f>
        <v/>
      </c>
      <c r="N32" s="44"/>
    </row>
    <row r="34" customFormat="false" ht="15" hidden="false" customHeight="true" outlineLevel="0" collapsed="false">
      <c r="B34" s="23" t="s">
        <v>204</v>
      </c>
      <c r="C34" s="23"/>
      <c r="D34" s="23"/>
      <c r="E34" s="23"/>
      <c r="F34" s="23"/>
      <c r="G34" s="23"/>
      <c r="H34" s="23"/>
      <c r="I34" s="23"/>
      <c r="J34" s="23"/>
      <c r="K34" s="23"/>
      <c r="L34" s="23"/>
      <c r="M34" s="23"/>
      <c r="N34" s="23"/>
    </row>
    <row r="35" customFormat="false" ht="15" hidden="false" customHeight="false" outlineLevel="0" collapsed="false">
      <c r="B35" s="23"/>
      <c r="C35" s="23"/>
      <c r="D35" s="23"/>
      <c r="E35" s="23"/>
      <c r="F35" s="23"/>
      <c r="G35" s="23"/>
      <c r="H35" s="23"/>
      <c r="I35" s="23"/>
      <c r="J35" s="23"/>
      <c r="K35" s="23"/>
      <c r="L35" s="23"/>
      <c r="M35" s="23"/>
      <c r="N35" s="23"/>
    </row>
  </sheetData>
  <mergeCells count="5">
    <mergeCell ref="B1:O1"/>
    <mergeCell ref="B2:O2"/>
    <mergeCell ref="B3:L3"/>
    <mergeCell ref="B4:L4"/>
    <mergeCell ref="B34:N35"/>
  </mergeCells>
  <conditionalFormatting sqref="B3:L3">
    <cfRule type="expression" priority="2" aboveAverage="0" equalAverage="0" bottom="0" percent="0" rank="0" text="" dxfId="0">
      <formula>LEN($B$3)&gt;0</formula>
    </cfRule>
  </conditionalFormatting>
  <conditionalFormatting sqref="D9:D32">
    <cfRule type="cellIs" priority="3" operator="equal" aboveAverage="0" equalAverage="0" bottom="0" percent="0" rank="0" text="" dxfId="13">
      <formula>"Deduct"</formula>
    </cfRule>
  </conditionalFormatting>
  <dataValidations count="2">
    <dataValidation allowBlank="true" errorStyle="stop" operator="between" showDropDown="false" showErrorMessage="false" showInputMessage="false" sqref="D9:D32" type="list">
      <formula1>Reference!$H$33:$H$34</formula1>
      <formula2>0</formula2>
    </dataValidation>
    <dataValidation allowBlank="true" errorStyle="stop" operator="between" showDropDown="false" showErrorMessage="false" showInputMessage="false" sqref="F9:F32" type="list">
      <formula1>Reference!$H$7:$H$25</formula1>
      <formula2>0</formula2>
    </dataValidation>
  </dataValidations>
  <printOptions headings="false" gridLines="false" gridLinesSet="true" horizontalCentered="false" verticalCentered="false"/>
  <pageMargins left="0.3" right="0.3"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15383"/>
    <pageSetUpPr fitToPage="true"/>
  </sheetPr>
  <dimension ref="B1:F50"/>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5"/>
    <col collapsed="false" customWidth="true" hidden="false" outlineLevel="0" max="3" min="3" style="0" width="14"/>
    <col collapsed="false" customWidth="true" hidden="false" outlineLevel="0" max="4" min="4" style="0" width="56"/>
    <col collapsed="false" customWidth="true" hidden="false" outlineLevel="0" max="5" min="5" style="0" width="14"/>
    <col collapsed="false" customWidth="true" hidden="false" outlineLevel="0" max="6" min="6" style="0" width="11"/>
    <col collapsed="false" customWidth="true" hidden="false" outlineLevel="0" max="7" min="7" style="0" width="2.2"/>
  </cols>
  <sheetData>
    <row r="1" customFormat="false" ht="33.75" hidden="false" customHeight="true" outlineLevel="0" collapsed="false">
      <c r="B1" s="20" t="s">
        <v>205</v>
      </c>
      <c r="C1" s="20"/>
      <c r="D1" s="20"/>
      <c r="E1" s="20"/>
      <c r="F1" s="20"/>
    </row>
    <row r="2" customFormat="false" ht="4.5" hidden="false" customHeight="true" outlineLevel="0" collapsed="false">
      <c r="B2" s="21"/>
      <c r="C2" s="21"/>
      <c r="D2" s="21"/>
      <c r="E2" s="21"/>
      <c r="F2" s="21"/>
    </row>
    <row r="4" customFormat="false" ht="25.5" hidden="false" customHeight="true" outlineLevel="0" collapsed="false">
      <c r="B4" s="23" t="s">
        <v>206</v>
      </c>
      <c r="C4" s="23"/>
      <c r="D4" s="23"/>
      <c r="E4" s="23"/>
      <c r="F4" s="23"/>
    </row>
    <row r="8" customFormat="false" ht="21.75" hidden="false" customHeight="true" outlineLevel="0" collapsed="false">
      <c r="B8" s="9" t="s">
        <v>207</v>
      </c>
      <c r="C8" s="9" t="s">
        <v>208</v>
      </c>
      <c r="D8" s="9" t="s">
        <v>209</v>
      </c>
      <c r="E8" s="9" t="s">
        <v>210</v>
      </c>
      <c r="F8" s="9" t="s">
        <v>211</v>
      </c>
    </row>
    <row r="9" customFormat="false" ht="24" hidden="false" customHeight="true" outlineLevel="0" collapsed="false">
      <c r="B9" s="86" t="n">
        <f aca="false">IF($D9="","",ROW()-8)</f>
        <v>1</v>
      </c>
      <c r="C9" s="87" t="s">
        <v>212</v>
      </c>
      <c r="D9" s="36" t="s">
        <v>213</v>
      </c>
      <c r="E9" s="36"/>
      <c r="F9" s="88"/>
    </row>
    <row r="10" customFormat="false" ht="24" hidden="false" customHeight="true" outlineLevel="0" collapsed="false">
      <c r="B10" s="86" t="n">
        <f aca="false">IF($D10="","",ROW()-8)</f>
        <v>2</v>
      </c>
      <c r="C10" s="89" t="s">
        <v>212</v>
      </c>
      <c r="D10" s="44" t="s">
        <v>214</v>
      </c>
      <c r="E10" s="44"/>
      <c r="F10" s="90"/>
    </row>
    <row r="11" customFormat="false" ht="24" hidden="false" customHeight="true" outlineLevel="0" collapsed="false">
      <c r="B11" s="86" t="n">
        <f aca="false">IF($D11="","",ROW()-8)</f>
        <v>3</v>
      </c>
      <c r="C11" s="87" t="s">
        <v>215</v>
      </c>
      <c r="D11" s="36" t="s">
        <v>216</v>
      </c>
      <c r="E11" s="36"/>
      <c r="F11" s="88"/>
    </row>
    <row r="12" customFormat="false" ht="24" hidden="false" customHeight="true" outlineLevel="0" collapsed="false">
      <c r="B12" s="86" t="n">
        <f aca="false">IF($D12="","",ROW()-8)</f>
        <v>4</v>
      </c>
      <c r="C12" s="89" t="s">
        <v>215</v>
      </c>
      <c r="D12" s="44" t="s">
        <v>217</v>
      </c>
      <c r="E12" s="44"/>
      <c r="F12" s="90"/>
    </row>
    <row r="13" customFormat="false" ht="24" hidden="false" customHeight="true" outlineLevel="0" collapsed="false">
      <c r="B13" s="86" t="n">
        <f aca="false">IF($D13="","",ROW()-8)</f>
        <v>5</v>
      </c>
      <c r="C13" s="87" t="s">
        <v>215</v>
      </c>
      <c r="D13" s="36" t="s">
        <v>218</v>
      </c>
      <c r="E13" s="36"/>
      <c r="F13" s="88"/>
    </row>
    <row r="14" customFormat="false" ht="24" hidden="false" customHeight="true" outlineLevel="0" collapsed="false">
      <c r="B14" s="86" t="n">
        <f aca="false">IF($D14="","",ROW()-8)</f>
        <v>6</v>
      </c>
      <c r="C14" s="89" t="s">
        <v>215</v>
      </c>
      <c r="D14" s="44" t="s">
        <v>219</v>
      </c>
      <c r="E14" s="44"/>
      <c r="F14" s="90"/>
    </row>
    <row r="15" customFormat="false" ht="24" hidden="false" customHeight="true" outlineLevel="0" collapsed="false">
      <c r="B15" s="86" t="n">
        <f aca="false">IF($D15="","",ROW()-8)</f>
        <v>7</v>
      </c>
      <c r="C15" s="87" t="s">
        <v>215</v>
      </c>
      <c r="D15" s="36" t="s">
        <v>220</v>
      </c>
      <c r="E15" s="36"/>
      <c r="F15" s="88"/>
    </row>
    <row r="16" customFormat="false" ht="24" hidden="false" customHeight="true" outlineLevel="0" collapsed="false">
      <c r="B16" s="86" t="n">
        <f aca="false">IF($D16="","",ROW()-8)</f>
        <v>8</v>
      </c>
      <c r="C16" s="89" t="s">
        <v>215</v>
      </c>
      <c r="D16" s="44" t="s">
        <v>221</v>
      </c>
      <c r="E16" s="44"/>
      <c r="F16" s="90"/>
    </row>
    <row r="17" customFormat="false" ht="24" hidden="false" customHeight="true" outlineLevel="0" collapsed="false">
      <c r="B17" s="86" t="n">
        <f aca="false">IF($D17="","",ROW()-8)</f>
        <v>9</v>
      </c>
      <c r="C17" s="87" t="s">
        <v>222</v>
      </c>
      <c r="D17" s="36" t="s">
        <v>223</v>
      </c>
      <c r="E17" s="36"/>
      <c r="F17" s="88"/>
    </row>
    <row r="18" customFormat="false" ht="24" hidden="false" customHeight="true" outlineLevel="0" collapsed="false">
      <c r="B18" s="86" t="n">
        <f aca="false">IF($D18="","",ROW()-8)</f>
        <v>10</v>
      </c>
      <c r="C18" s="89" t="s">
        <v>224</v>
      </c>
      <c r="D18" s="44" t="s">
        <v>225</v>
      </c>
      <c r="E18" s="44"/>
      <c r="F18" s="90"/>
    </row>
    <row r="19" customFormat="false" ht="24" hidden="false" customHeight="true" outlineLevel="0" collapsed="false">
      <c r="B19" s="86" t="n">
        <f aca="false">IF($D19="","",ROW()-8)</f>
        <v>11</v>
      </c>
      <c r="C19" s="87" t="s">
        <v>222</v>
      </c>
      <c r="D19" s="36" t="s">
        <v>226</v>
      </c>
      <c r="E19" s="36"/>
      <c r="F19" s="88"/>
    </row>
    <row r="20" customFormat="false" ht="24" hidden="false" customHeight="true" outlineLevel="0" collapsed="false">
      <c r="B20" s="86" t="str">
        <f aca="false">IF($D20="","",ROW()-8)</f>
        <v/>
      </c>
      <c r="C20" s="89"/>
      <c r="D20" s="44"/>
      <c r="E20" s="44"/>
      <c r="F20" s="90"/>
    </row>
    <row r="21" customFormat="false" ht="24" hidden="false" customHeight="true" outlineLevel="0" collapsed="false">
      <c r="B21" s="86" t="str">
        <f aca="false">IF($D21="","",ROW()-8)</f>
        <v/>
      </c>
      <c r="C21" s="87"/>
      <c r="D21" s="36"/>
      <c r="E21" s="36"/>
      <c r="F21" s="88"/>
    </row>
    <row r="22" customFormat="false" ht="24" hidden="false" customHeight="true" outlineLevel="0" collapsed="false">
      <c r="B22" s="86" t="str">
        <f aca="false">IF($D22="","",ROW()-8)</f>
        <v/>
      </c>
      <c r="C22" s="89"/>
      <c r="D22" s="44"/>
      <c r="E22" s="44"/>
      <c r="F22" s="90"/>
    </row>
    <row r="23" customFormat="false" ht="24" hidden="false" customHeight="true" outlineLevel="0" collapsed="false">
      <c r="B23" s="86" t="str">
        <f aca="false">IF($D23="","",ROW()-8)</f>
        <v/>
      </c>
      <c r="C23" s="87"/>
      <c r="D23" s="36"/>
      <c r="E23" s="36"/>
      <c r="F23" s="88"/>
    </row>
    <row r="24" customFormat="false" ht="24" hidden="false" customHeight="true" outlineLevel="0" collapsed="false">
      <c r="B24" s="86" t="str">
        <f aca="false">IF($D24="","",ROW()-8)</f>
        <v/>
      </c>
      <c r="C24" s="89"/>
      <c r="D24" s="44"/>
      <c r="E24" s="44"/>
      <c r="F24" s="90"/>
    </row>
    <row r="25" customFormat="false" ht="24" hidden="false" customHeight="true" outlineLevel="0" collapsed="false">
      <c r="B25" s="86" t="str">
        <f aca="false">IF($D25="","",ROW()-8)</f>
        <v/>
      </c>
      <c r="C25" s="87"/>
      <c r="D25" s="36"/>
      <c r="E25" s="36"/>
      <c r="F25" s="88"/>
    </row>
    <row r="26" customFormat="false" ht="24" hidden="false" customHeight="true" outlineLevel="0" collapsed="false">
      <c r="B26" s="86" t="str">
        <f aca="false">IF($D26="","",ROW()-8)</f>
        <v/>
      </c>
      <c r="C26" s="89"/>
      <c r="D26" s="44"/>
      <c r="E26" s="44"/>
      <c r="F26" s="90"/>
    </row>
    <row r="27" customFormat="false" ht="24" hidden="false" customHeight="true" outlineLevel="0" collapsed="false">
      <c r="B27" s="86" t="str">
        <f aca="false">IF($D27="","",ROW()-8)</f>
        <v/>
      </c>
      <c r="C27" s="87"/>
      <c r="D27" s="36"/>
      <c r="E27" s="36"/>
      <c r="F27" s="88"/>
    </row>
    <row r="28" customFormat="false" ht="24" hidden="false" customHeight="true" outlineLevel="0" collapsed="false">
      <c r="B28" s="86" t="str">
        <f aca="false">IF($D28="","",ROW()-8)</f>
        <v/>
      </c>
      <c r="C28" s="89"/>
      <c r="D28" s="44"/>
      <c r="E28" s="44"/>
      <c r="F28" s="90"/>
    </row>
    <row r="29" customFormat="false" ht="24" hidden="false" customHeight="true" outlineLevel="0" collapsed="false">
      <c r="B29" s="86" t="str">
        <f aca="false">IF($D29="","",ROW()-8)</f>
        <v/>
      </c>
      <c r="C29" s="87"/>
      <c r="D29" s="36"/>
      <c r="E29" s="36"/>
      <c r="F29" s="88"/>
    </row>
    <row r="30" customFormat="false" ht="24" hidden="false" customHeight="true" outlineLevel="0" collapsed="false">
      <c r="B30" s="86" t="str">
        <f aca="false">IF($D30="","",ROW()-8)</f>
        <v/>
      </c>
      <c r="C30" s="89"/>
      <c r="D30" s="44"/>
      <c r="E30" s="44"/>
      <c r="F30" s="90"/>
    </row>
    <row r="31" customFormat="false" ht="24" hidden="false" customHeight="true" outlineLevel="0" collapsed="false">
      <c r="B31" s="86" t="str">
        <f aca="false">IF($D31="","",ROW()-8)</f>
        <v/>
      </c>
      <c r="C31" s="87"/>
      <c r="D31" s="36"/>
      <c r="E31" s="36"/>
      <c r="F31" s="88"/>
    </row>
    <row r="32" customFormat="false" ht="24" hidden="false" customHeight="true" outlineLevel="0" collapsed="false">
      <c r="B32" s="86" t="str">
        <f aca="false">IF($D32="","",ROW()-8)</f>
        <v/>
      </c>
      <c r="C32" s="89"/>
      <c r="D32" s="44"/>
      <c r="E32" s="44"/>
      <c r="F32" s="90"/>
    </row>
    <row r="33" customFormat="false" ht="24" hidden="false" customHeight="true" outlineLevel="0" collapsed="false">
      <c r="B33" s="86" t="str">
        <f aca="false">IF($D33="","",ROW()-8)</f>
        <v/>
      </c>
      <c r="C33" s="87"/>
      <c r="D33" s="36"/>
      <c r="E33" s="36"/>
      <c r="F33" s="88"/>
    </row>
    <row r="34" customFormat="false" ht="24" hidden="false" customHeight="true" outlineLevel="0" collapsed="false">
      <c r="B34" s="86" t="str">
        <f aca="false">IF($D34="","",ROW()-8)</f>
        <v/>
      </c>
      <c r="C34" s="89"/>
      <c r="D34" s="44"/>
      <c r="E34" s="44"/>
      <c r="F34" s="90"/>
    </row>
    <row r="35" customFormat="false" ht="24" hidden="false" customHeight="true" outlineLevel="0" collapsed="false">
      <c r="B35" s="86" t="str">
        <f aca="false">IF($D35="","",ROW()-8)</f>
        <v/>
      </c>
      <c r="C35" s="87"/>
      <c r="D35" s="36"/>
      <c r="E35" s="36"/>
      <c r="F35" s="88"/>
    </row>
    <row r="36" customFormat="false" ht="24" hidden="false" customHeight="true" outlineLevel="0" collapsed="false">
      <c r="B36" s="86" t="str">
        <f aca="false">IF($D36="","",ROW()-8)</f>
        <v/>
      </c>
      <c r="C36" s="89"/>
      <c r="D36" s="44"/>
      <c r="E36" s="44"/>
      <c r="F36" s="90"/>
    </row>
    <row r="37" customFormat="false" ht="24" hidden="false" customHeight="true" outlineLevel="0" collapsed="false">
      <c r="B37" s="86" t="str">
        <f aca="false">IF($D37="","",ROW()-8)</f>
        <v/>
      </c>
      <c r="C37" s="87"/>
      <c r="D37" s="36"/>
      <c r="E37" s="36"/>
      <c r="F37" s="88"/>
    </row>
    <row r="38" customFormat="false" ht="24" hidden="false" customHeight="true" outlineLevel="0" collapsed="false">
      <c r="B38" s="86" t="str">
        <f aca="false">IF($D38="","",ROW()-8)</f>
        <v/>
      </c>
      <c r="C38" s="89"/>
      <c r="D38" s="44"/>
      <c r="E38" s="44"/>
      <c r="F38" s="90"/>
    </row>
    <row r="39" customFormat="false" ht="24" hidden="false" customHeight="true" outlineLevel="0" collapsed="false">
      <c r="B39" s="86" t="str">
        <f aca="false">IF($D39="","",ROW()-8)</f>
        <v/>
      </c>
      <c r="C39" s="87"/>
      <c r="D39" s="36"/>
      <c r="E39" s="36"/>
      <c r="F39" s="88"/>
    </row>
    <row r="40" customFormat="false" ht="24" hidden="false" customHeight="true" outlineLevel="0" collapsed="false">
      <c r="B40" s="86" t="str">
        <f aca="false">IF($D40="","",ROW()-8)</f>
        <v/>
      </c>
      <c r="C40" s="89"/>
      <c r="D40" s="44"/>
      <c r="E40" s="44"/>
      <c r="F40" s="90"/>
    </row>
    <row r="41" customFormat="false" ht="24" hidden="false" customHeight="true" outlineLevel="0" collapsed="false">
      <c r="B41" s="86" t="str">
        <f aca="false">IF($D41="","",ROW()-8)</f>
        <v/>
      </c>
      <c r="C41" s="87"/>
      <c r="D41" s="36"/>
      <c r="E41" s="36"/>
      <c r="F41" s="88"/>
    </row>
    <row r="42" customFormat="false" ht="24" hidden="false" customHeight="true" outlineLevel="0" collapsed="false">
      <c r="B42" s="86" t="str">
        <f aca="false">IF($D42="","",ROW()-8)</f>
        <v/>
      </c>
      <c r="C42" s="89"/>
      <c r="D42" s="44"/>
      <c r="E42" s="44"/>
      <c r="F42" s="90"/>
    </row>
    <row r="43" customFormat="false" ht="24" hidden="false" customHeight="true" outlineLevel="0" collapsed="false">
      <c r="B43" s="86" t="str">
        <f aca="false">IF($D43="","",ROW()-8)</f>
        <v/>
      </c>
      <c r="C43" s="87"/>
      <c r="D43" s="36"/>
      <c r="E43" s="36"/>
      <c r="F43" s="88"/>
    </row>
    <row r="44" customFormat="false" ht="24" hidden="false" customHeight="true" outlineLevel="0" collapsed="false">
      <c r="B44" s="86" t="str">
        <f aca="false">IF($D44="","",ROW()-8)</f>
        <v/>
      </c>
      <c r="C44" s="89"/>
      <c r="D44" s="44"/>
      <c r="E44" s="44"/>
      <c r="F44" s="90"/>
    </row>
    <row r="45" customFormat="false" ht="24" hidden="false" customHeight="true" outlineLevel="0" collapsed="false">
      <c r="B45" s="86" t="str">
        <f aca="false">IF($D45="","",ROW()-8)</f>
        <v/>
      </c>
      <c r="C45" s="87"/>
      <c r="D45" s="36"/>
      <c r="E45" s="36"/>
      <c r="F45" s="88"/>
    </row>
    <row r="46" customFormat="false" ht="24" hidden="false" customHeight="true" outlineLevel="0" collapsed="false">
      <c r="B46" s="86" t="str">
        <f aca="false">IF($D46="","",ROW()-8)</f>
        <v/>
      </c>
      <c r="C46" s="89"/>
      <c r="D46" s="44"/>
      <c r="E46" s="44"/>
      <c r="F46" s="90"/>
    </row>
    <row r="47" customFormat="false" ht="24" hidden="false" customHeight="true" outlineLevel="0" collapsed="false">
      <c r="B47" s="86" t="str">
        <f aca="false">IF($D47="","",ROW()-8)</f>
        <v/>
      </c>
      <c r="C47" s="87"/>
      <c r="D47" s="36"/>
      <c r="E47" s="36"/>
      <c r="F47" s="88"/>
    </row>
    <row r="48" customFormat="false" ht="24" hidden="false" customHeight="true" outlineLevel="0" collapsed="false">
      <c r="B48" s="86" t="str">
        <f aca="false">IF($D48="","",ROW()-8)</f>
        <v/>
      </c>
      <c r="C48" s="89"/>
      <c r="D48" s="44"/>
      <c r="E48" s="44"/>
      <c r="F48" s="90"/>
    </row>
    <row r="50" customFormat="false" ht="22.35" hidden="false" customHeight="true" outlineLevel="0" collapsed="false">
      <c r="B50" s="23" t="s">
        <v>227</v>
      </c>
      <c r="C50" s="23"/>
      <c r="D50" s="23"/>
      <c r="E50" s="23"/>
      <c r="F50" s="23"/>
    </row>
  </sheetData>
  <mergeCells count="4">
    <mergeCell ref="B1:F1"/>
    <mergeCell ref="B2:F2"/>
    <mergeCell ref="B4:F4"/>
    <mergeCell ref="B50:F50"/>
  </mergeCells>
  <dataValidations count="1">
    <dataValidation allowBlank="true" errorStyle="stop" operator="between" showDropDown="false" showErrorMessage="false" showInputMessage="false" sqref="C9:C48" type="list">
      <formula1>Reference!$B$40:$B$43</formula1>
      <formula2>0</formula2>
    </dataValidation>
  </dataValidations>
  <printOptions headings="false" gridLines="false" gridLinesSet="true" horizontalCentered="false" verticalCentered="false"/>
  <pageMargins left="0.3" right="0.3"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79D0"/>
    <pageSetUpPr fitToPage="true"/>
  </sheetPr>
  <dimension ref="B1:F35"/>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4"/>
    <col collapsed="false" customWidth="true" hidden="false" outlineLevel="0" max="3" min="3" style="0" width="42"/>
    <col collapsed="false" customWidth="true" hidden="false" outlineLevel="0" max="4" min="4" style="0" width="8"/>
    <col collapsed="false" customWidth="true" hidden="false" outlineLevel="0" max="6" min="5" style="0" width="12"/>
    <col collapsed="false" customWidth="true" hidden="false" outlineLevel="0" max="7" min="7" style="0" width="2.2"/>
  </cols>
  <sheetData>
    <row r="1" customFormat="false" ht="33.75" hidden="false" customHeight="true" outlineLevel="0" collapsed="false">
      <c r="B1" s="20" t="s">
        <v>228</v>
      </c>
      <c r="C1" s="20"/>
      <c r="D1" s="20"/>
      <c r="E1" s="20"/>
      <c r="F1" s="20"/>
    </row>
    <row r="2" customFormat="false" ht="4.5" hidden="false" customHeight="true" outlineLevel="0" collapsed="false">
      <c r="B2" s="21"/>
      <c r="C2" s="21"/>
      <c r="D2" s="21"/>
      <c r="E2" s="21"/>
      <c r="F2" s="21"/>
    </row>
    <row r="4" customFormat="false" ht="25.5" hidden="false" customHeight="true" outlineLevel="0" collapsed="false">
      <c r="B4" s="23" t="s">
        <v>229</v>
      </c>
      <c r="C4" s="23"/>
      <c r="D4" s="23"/>
      <c r="E4" s="23"/>
      <c r="F4" s="23"/>
    </row>
    <row r="6" customFormat="false" ht="21.75" hidden="false" customHeight="true" outlineLevel="0" collapsed="false">
      <c r="B6" s="5" t="s">
        <v>230</v>
      </c>
      <c r="C6" s="5"/>
      <c r="D6" s="5"/>
      <c r="E6" s="5"/>
      <c r="F6" s="5"/>
    </row>
    <row r="7" customFormat="false" ht="30" hidden="false" customHeight="true" outlineLevel="0" collapsed="false">
      <c r="B7" s="91" t="s">
        <v>231</v>
      </c>
      <c r="C7" s="92" t="s">
        <v>232</v>
      </c>
      <c r="D7" s="92"/>
      <c r="E7" s="92"/>
      <c r="F7" s="92"/>
    </row>
    <row r="8" customFormat="false" ht="30" hidden="false" customHeight="true" outlineLevel="0" collapsed="false">
      <c r="B8" s="91" t="s">
        <v>233</v>
      </c>
      <c r="C8" s="92" t="s">
        <v>234</v>
      </c>
      <c r="D8" s="92"/>
      <c r="E8" s="92"/>
      <c r="F8" s="92"/>
    </row>
    <row r="9" customFormat="false" ht="19.5" hidden="false" customHeight="true" outlineLevel="0" collapsed="false">
      <c r="B9" s="91" t="s">
        <v>235</v>
      </c>
      <c r="C9" s="92" t="s">
        <v>236</v>
      </c>
      <c r="D9" s="92"/>
      <c r="E9" s="92"/>
      <c r="F9" s="92"/>
    </row>
    <row r="10" customFormat="false" ht="19.5" hidden="false" customHeight="true" outlineLevel="0" collapsed="false">
      <c r="B10" s="91" t="s">
        <v>237</v>
      </c>
      <c r="C10" s="92" t="s">
        <v>238</v>
      </c>
      <c r="D10" s="92"/>
      <c r="E10" s="92"/>
      <c r="F10" s="92"/>
    </row>
    <row r="12" customFormat="false" ht="21.75" hidden="false" customHeight="true" outlineLevel="0" collapsed="false">
      <c r="B12" s="5" t="s">
        <v>239</v>
      </c>
      <c r="C12" s="5"/>
      <c r="D12" s="5"/>
      <c r="E12" s="5"/>
      <c r="F12" s="5"/>
    </row>
    <row r="13" customFormat="false" ht="21.75" hidden="false" customHeight="true" outlineLevel="0" collapsed="false">
      <c r="B13" s="9" t="s">
        <v>240</v>
      </c>
      <c r="C13" s="9" t="s">
        <v>241</v>
      </c>
      <c r="D13" s="9" t="s">
        <v>242</v>
      </c>
      <c r="E13" s="9" t="s">
        <v>243</v>
      </c>
      <c r="F13" s="9" t="s">
        <v>244</v>
      </c>
    </row>
    <row r="14" customFormat="false" ht="18" hidden="false" customHeight="true" outlineLevel="0" collapsed="false">
      <c r="B14" s="93" t="s">
        <v>245</v>
      </c>
      <c r="C14" s="93" t="s">
        <v>246</v>
      </c>
      <c r="D14" s="87" t="s">
        <v>247</v>
      </c>
      <c r="E14" s="88"/>
      <c r="F14" s="88"/>
    </row>
    <row r="15" customFormat="false" ht="18" hidden="false" customHeight="true" outlineLevel="0" collapsed="false">
      <c r="B15" s="94" t="s">
        <v>248</v>
      </c>
      <c r="C15" s="94" t="s">
        <v>249</v>
      </c>
      <c r="D15" s="89" t="s">
        <v>250</v>
      </c>
      <c r="E15" s="90"/>
      <c r="F15" s="90"/>
    </row>
    <row r="16" customFormat="false" ht="18" hidden="false" customHeight="true" outlineLevel="0" collapsed="false">
      <c r="B16" s="93" t="s">
        <v>251</v>
      </c>
      <c r="C16" s="93" t="s">
        <v>252</v>
      </c>
      <c r="D16" s="87" t="s">
        <v>250</v>
      </c>
      <c r="E16" s="88"/>
      <c r="F16" s="88"/>
    </row>
    <row r="17" customFormat="false" ht="18" hidden="false" customHeight="true" outlineLevel="0" collapsed="false">
      <c r="B17" s="94" t="s">
        <v>253</v>
      </c>
      <c r="C17" s="94" t="s">
        <v>254</v>
      </c>
      <c r="D17" s="89" t="s">
        <v>247</v>
      </c>
      <c r="E17" s="90"/>
      <c r="F17" s="90"/>
    </row>
    <row r="18" customFormat="false" ht="18" hidden="false" customHeight="true" outlineLevel="0" collapsed="false">
      <c r="B18" s="93" t="s">
        <v>255</v>
      </c>
      <c r="C18" s="93" t="s">
        <v>256</v>
      </c>
      <c r="D18" s="87" t="s">
        <v>257</v>
      </c>
      <c r="E18" s="88"/>
      <c r="F18" s="88"/>
    </row>
    <row r="19" customFormat="false" ht="18" hidden="false" customHeight="true" outlineLevel="0" collapsed="false">
      <c r="B19" s="94"/>
      <c r="C19" s="94"/>
      <c r="D19" s="89"/>
      <c r="E19" s="90"/>
      <c r="F19" s="90"/>
    </row>
    <row r="20" customFormat="false" ht="18" hidden="false" customHeight="true" outlineLevel="0" collapsed="false">
      <c r="B20" s="93"/>
      <c r="C20" s="93"/>
      <c r="D20" s="87"/>
      <c r="E20" s="88"/>
      <c r="F20" s="88"/>
    </row>
    <row r="21" customFormat="false" ht="18" hidden="false" customHeight="true" outlineLevel="0" collapsed="false">
      <c r="B21" s="94"/>
      <c r="C21" s="94"/>
      <c r="D21" s="89"/>
      <c r="E21" s="90"/>
      <c r="F21" s="90"/>
    </row>
    <row r="22" customFormat="false" ht="18" hidden="false" customHeight="true" outlineLevel="0" collapsed="false">
      <c r="B22" s="93"/>
      <c r="C22" s="93"/>
      <c r="D22" s="87"/>
      <c r="E22" s="88"/>
      <c r="F22" s="88"/>
    </row>
    <row r="23" customFormat="false" ht="18" hidden="false" customHeight="true" outlineLevel="0" collapsed="false">
      <c r="B23" s="94"/>
      <c r="C23" s="94"/>
      <c r="D23" s="89"/>
      <c r="E23" s="90"/>
      <c r="F23" s="90"/>
    </row>
    <row r="24" customFormat="false" ht="18" hidden="false" customHeight="true" outlineLevel="0" collapsed="false">
      <c r="B24" s="93"/>
      <c r="C24" s="93"/>
      <c r="D24" s="87"/>
      <c r="E24" s="88"/>
      <c r="F24" s="88"/>
    </row>
    <row r="25" customFormat="false" ht="18" hidden="false" customHeight="true" outlineLevel="0" collapsed="false">
      <c r="B25" s="94"/>
      <c r="C25" s="94"/>
      <c r="D25" s="89"/>
      <c r="E25" s="90"/>
      <c r="F25" s="90"/>
    </row>
    <row r="27" customFormat="false" ht="21.75" hidden="false" customHeight="true" outlineLevel="0" collapsed="false">
      <c r="B27" s="5" t="s">
        <v>258</v>
      </c>
      <c r="C27" s="5"/>
      <c r="D27" s="5"/>
      <c r="E27" s="5"/>
      <c r="F27" s="5"/>
    </row>
    <row r="28" customFormat="false" ht="21.75" hidden="false" customHeight="true" outlineLevel="0" collapsed="false">
      <c r="B28" s="9" t="s">
        <v>259</v>
      </c>
      <c r="C28" s="9" t="s">
        <v>260</v>
      </c>
      <c r="D28" s="9"/>
      <c r="E28" s="9" t="s">
        <v>261</v>
      </c>
      <c r="F28" s="9" t="s">
        <v>211</v>
      </c>
    </row>
    <row r="29" customFormat="false" ht="18" hidden="false" customHeight="true" outlineLevel="0" collapsed="false">
      <c r="B29" s="87" t="s">
        <v>262</v>
      </c>
      <c r="C29" s="93" t="s">
        <v>263</v>
      </c>
      <c r="D29" s="93"/>
      <c r="E29" s="93"/>
      <c r="F29" s="88"/>
    </row>
    <row r="30" customFormat="false" ht="18" hidden="false" customHeight="true" outlineLevel="0" collapsed="false">
      <c r="B30" s="89"/>
      <c r="C30" s="94"/>
      <c r="D30" s="94"/>
      <c r="E30" s="94"/>
      <c r="F30" s="90"/>
    </row>
    <row r="31" customFormat="false" ht="18" hidden="false" customHeight="true" outlineLevel="0" collapsed="false">
      <c r="B31" s="87"/>
      <c r="C31" s="93"/>
      <c r="D31" s="93"/>
      <c r="E31" s="93"/>
      <c r="F31" s="88"/>
    </row>
    <row r="32" customFormat="false" ht="18" hidden="false" customHeight="true" outlineLevel="0" collapsed="false">
      <c r="B32" s="89"/>
      <c r="C32" s="94"/>
      <c r="D32" s="94"/>
      <c r="E32" s="94"/>
      <c r="F32" s="90"/>
    </row>
    <row r="33" customFormat="false" ht="18" hidden="false" customHeight="true" outlineLevel="0" collapsed="false">
      <c r="B33" s="87"/>
      <c r="C33" s="93"/>
      <c r="D33" s="93"/>
      <c r="E33" s="93"/>
      <c r="F33" s="88"/>
    </row>
    <row r="35" customFormat="false" ht="22.35" hidden="false" customHeight="true" outlineLevel="0" collapsed="false">
      <c r="B35" s="23" t="s">
        <v>264</v>
      </c>
      <c r="C35" s="23"/>
      <c r="D35" s="23"/>
      <c r="E35" s="23"/>
      <c r="F35" s="23"/>
    </row>
  </sheetData>
  <mergeCells count="17">
    <mergeCell ref="B1:F1"/>
    <mergeCell ref="B2:F2"/>
    <mergeCell ref="B4:F4"/>
    <mergeCell ref="B6:F6"/>
    <mergeCell ref="C7:F7"/>
    <mergeCell ref="C8:F8"/>
    <mergeCell ref="C9:F9"/>
    <mergeCell ref="C10:F10"/>
    <mergeCell ref="B12:F12"/>
    <mergeCell ref="B27:F27"/>
    <mergeCell ref="C28:D28"/>
    <mergeCell ref="C29:D29"/>
    <mergeCell ref="C30:D30"/>
    <mergeCell ref="C31:D31"/>
    <mergeCell ref="C32:D32"/>
    <mergeCell ref="C33:D33"/>
    <mergeCell ref="B35:F35"/>
  </mergeCells>
  <printOptions headings="false" gridLines="false" gridLinesSet="true" horizontalCentered="false" verticalCentered="false"/>
  <pageMargins left="0.3" right="0.3"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H87"/>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0"/>
    <col collapsed="false" customWidth="true" hidden="false" outlineLevel="0" max="3" min="3" style="0" width="5"/>
    <col collapsed="false" customWidth="true" hidden="false" outlineLevel="0" max="4" min="4" style="0" width="34"/>
    <col collapsed="false" customWidth="true" hidden="false" outlineLevel="0" max="5" min="5" style="0" width="5"/>
    <col collapsed="false" customWidth="true" hidden="false" outlineLevel="0" max="6" min="6" style="0" width="30"/>
    <col collapsed="false" customWidth="true" hidden="false" outlineLevel="0" max="7" min="7" style="0" width="5"/>
    <col collapsed="false" customWidth="true" hidden="false" outlineLevel="0" max="8" min="8" style="0" width="24"/>
    <col collapsed="false" customWidth="true" hidden="false" outlineLevel="0" max="9" min="9" style="0" width="2.2"/>
  </cols>
  <sheetData>
    <row r="1" customFormat="false" ht="33.75" hidden="false" customHeight="true" outlineLevel="0" collapsed="false">
      <c r="B1" s="20" t="s">
        <v>265</v>
      </c>
      <c r="C1" s="20"/>
      <c r="D1" s="20"/>
      <c r="E1" s="20"/>
      <c r="F1" s="20"/>
      <c r="G1" s="20"/>
      <c r="H1" s="20"/>
    </row>
    <row r="2" customFormat="false" ht="4.5" hidden="false" customHeight="true" outlineLevel="0" collapsed="false">
      <c r="B2" s="21"/>
      <c r="C2" s="21"/>
      <c r="D2" s="21"/>
      <c r="E2" s="21"/>
      <c r="F2" s="21"/>
      <c r="G2" s="21"/>
      <c r="H2" s="21"/>
    </row>
    <row r="4" customFormat="false" ht="25.5" hidden="false" customHeight="true" outlineLevel="0" collapsed="false">
      <c r="B4" s="23" t="s">
        <v>266</v>
      </c>
      <c r="C4" s="23"/>
      <c r="D4" s="23"/>
      <c r="E4" s="23"/>
      <c r="F4" s="23"/>
      <c r="G4" s="23"/>
      <c r="H4" s="23"/>
    </row>
    <row r="6" customFormat="false" ht="25.5" hidden="false" customHeight="true" outlineLevel="0" collapsed="false">
      <c r="B6" s="9" t="s">
        <v>102</v>
      </c>
      <c r="D6" s="9" t="s">
        <v>114</v>
      </c>
      <c r="F6" s="9" t="s">
        <v>115</v>
      </c>
      <c r="H6" s="9" t="s">
        <v>106</v>
      </c>
    </row>
    <row r="7" customFormat="false" ht="15.75" hidden="false" customHeight="true" outlineLevel="0" collapsed="false">
      <c r="B7" s="95" t="s">
        <v>117</v>
      </c>
      <c r="D7" s="96" t="s">
        <v>132</v>
      </c>
      <c r="F7" s="96" t="s">
        <v>140</v>
      </c>
      <c r="H7" s="95" t="s">
        <v>131</v>
      </c>
    </row>
    <row r="8" customFormat="false" ht="15.75" hidden="false" customHeight="true" outlineLevel="0" collapsed="false">
      <c r="B8" s="95" t="s">
        <v>129</v>
      </c>
      <c r="D8" s="96" t="s">
        <v>164</v>
      </c>
      <c r="F8" s="96" t="s">
        <v>128</v>
      </c>
      <c r="H8" s="95" t="s">
        <v>267</v>
      </c>
    </row>
    <row r="9" customFormat="false" ht="15.75" hidden="false" customHeight="true" outlineLevel="0" collapsed="false">
      <c r="B9" s="95" t="s">
        <v>268</v>
      </c>
      <c r="D9" s="96" t="s">
        <v>269</v>
      </c>
      <c r="F9" s="96" t="s">
        <v>121</v>
      </c>
      <c r="H9" s="95" t="s">
        <v>270</v>
      </c>
    </row>
    <row r="10" customFormat="false" ht="15.75" hidden="false" customHeight="true" outlineLevel="0" collapsed="false">
      <c r="B10" s="95" t="s">
        <v>271</v>
      </c>
      <c r="D10" s="96" t="s">
        <v>155</v>
      </c>
      <c r="F10" s="96" t="s">
        <v>272</v>
      </c>
      <c r="H10" s="95" t="s">
        <v>273</v>
      </c>
    </row>
    <row r="11" customFormat="false" ht="15.75" hidden="false" customHeight="true" outlineLevel="0" collapsed="false">
      <c r="B11" s="95" t="s">
        <v>274</v>
      </c>
      <c r="D11" s="96" t="s">
        <v>121</v>
      </c>
      <c r="F11" s="96" t="s">
        <v>155</v>
      </c>
      <c r="H11" s="95" t="s">
        <v>139</v>
      </c>
    </row>
    <row r="12" customFormat="false" ht="15.75" hidden="false" customHeight="true" outlineLevel="0" collapsed="false">
      <c r="B12" s="95" t="s">
        <v>134</v>
      </c>
      <c r="H12" s="95" t="s">
        <v>124</v>
      </c>
    </row>
    <row r="13" customFormat="false" ht="15.75" hidden="false" customHeight="true" outlineLevel="0" collapsed="false">
      <c r="B13" s="95" t="s">
        <v>275</v>
      </c>
      <c r="H13" s="95" t="s">
        <v>156</v>
      </c>
    </row>
    <row r="14" customFormat="false" ht="15.75" hidden="false" customHeight="true" outlineLevel="0" collapsed="false">
      <c r="B14" s="95" t="s">
        <v>137</v>
      </c>
      <c r="H14" s="95" t="s">
        <v>276</v>
      </c>
    </row>
    <row r="15" customFormat="false" ht="15.75" hidden="false" customHeight="true" outlineLevel="0" collapsed="false">
      <c r="B15" s="95" t="s">
        <v>141</v>
      </c>
      <c r="H15" s="95" t="s">
        <v>277</v>
      </c>
    </row>
    <row r="16" customFormat="false" ht="15.75" hidden="false" customHeight="true" outlineLevel="0" collapsed="false">
      <c r="B16" s="95" t="s">
        <v>278</v>
      </c>
      <c r="H16" s="95" t="s">
        <v>120</v>
      </c>
    </row>
    <row r="17" customFormat="false" ht="15.75" hidden="false" customHeight="true" outlineLevel="0" collapsed="false">
      <c r="B17" s="95" t="s">
        <v>279</v>
      </c>
      <c r="H17" s="95" t="s">
        <v>280</v>
      </c>
    </row>
    <row r="18" customFormat="false" ht="15.75" hidden="false" customHeight="true" outlineLevel="0" collapsed="false">
      <c r="B18" s="95" t="s">
        <v>149</v>
      </c>
      <c r="H18" s="95" t="s">
        <v>281</v>
      </c>
    </row>
    <row r="19" customFormat="false" ht="15.75" hidden="false" customHeight="true" outlineLevel="0" collapsed="false">
      <c r="B19" s="95" t="s">
        <v>282</v>
      </c>
      <c r="H19" s="95" t="s">
        <v>283</v>
      </c>
    </row>
    <row r="20" customFormat="false" ht="15.75" hidden="false" customHeight="true" outlineLevel="0" collapsed="false">
      <c r="B20" s="95" t="s">
        <v>284</v>
      </c>
      <c r="H20" s="95" t="s">
        <v>285</v>
      </c>
    </row>
    <row r="21" customFormat="false" ht="15.75" hidden="false" customHeight="true" outlineLevel="0" collapsed="false">
      <c r="B21" s="95" t="s">
        <v>151</v>
      </c>
      <c r="H21" s="95" t="s">
        <v>286</v>
      </c>
    </row>
    <row r="22" customFormat="false" ht="15.75" hidden="false" customHeight="true" outlineLevel="0" collapsed="false">
      <c r="B22" s="95" t="s">
        <v>153</v>
      </c>
      <c r="H22" s="95" t="s">
        <v>287</v>
      </c>
    </row>
    <row r="23" customFormat="false" ht="15.75" hidden="false" customHeight="true" outlineLevel="0" collapsed="false">
      <c r="B23" s="95" t="s">
        <v>158</v>
      </c>
      <c r="H23" s="95" t="s">
        <v>288</v>
      </c>
    </row>
    <row r="24" customFormat="false" ht="15.75" hidden="false" customHeight="true" outlineLevel="0" collapsed="false">
      <c r="B24" s="95" t="s">
        <v>289</v>
      </c>
      <c r="H24" s="95" t="s">
        <v>290</v>
      </c>
    </row>
    <row r="25" customFormat="false" ht="15.75" hidden="false" customHeight="true" outlineLevel="0" collapsed="false">
      <c r="B25" s="95" t="s">
        <v>160</v>
      </c>
      <c r="H25" s="95" t="s">
        <v>291</v>
      </c>
    </row>
    <row r="26" customFormat="false" ht="15.75" hidden="false" customHeight="true" outlineLevel="0" collapsed="false">
      <c r="B26" s="95" t="s">
        <v>162</v>
      </c>
    </row>
    <row r="27" customFormat="false" ht="15.75" hidden="false" customHeight="true" outlineLevel="0" collapsed="false">
      <c r="B27" s="95" t="s">
        <v>165</v>
      </c>
    </row>
    <row r="28" customFormat="false" ht="15.75" hidden="false" customHeight="true" outlineLevel="0" collapsed="false">
      <c r="B28" s="95" t="s">
        <v>292</v>
      </c>
    </row>
    <row r="29" customFormat="false" ht="15.75" hidden="false" customHeight="true" outlineLevel="0" collapsed="false">
      <c r="B29" s="95" t="s">
        <v>293</v>
      </c>
    </row>
    <row r="30" customFormat="false" ht="15.75" hidden="false" customHeight="true" outlineLevel="0" collapsed="false">
      <c r="B30" s="95" t="s">
        <v>294</v>
      </c>
    </row>
    <row r="32" customFormat="false" ht="25.5" hidden="false" customHeight="true" outlineLevel="0" collapsed="false">
      <c r="B32" s="9" t="s">
        <v>104</v>
      </c>
      <c r="D32" s="9" t="s">
        <v>75</v>
      </c>
      <c r="F32" s="9" t="s">
        <v>64</v>
      </c>
      <c r="H32" s="9" t="s">
        <v>295</v>
      </c>
    </row>
    <row r="33" customFormat="false" ht="15.75" hidden="false" customHeight="true" outlineLevel="0" collapsed="false">
      <c r="B33" s="96" t="s">
        <v>119</v>
      </c>
      <c r="D33" s="96" t="s">
        <v>76</v>
      </c>
      <c r="F33" s="96" t="s">
        <v>296</v>
      </c>
      <c r="H33" s="96" t="s">
        <v>199</v>
      </c>
    </row>
    <row r="34" customFormat="false" ht="15.75" hidden="false" customHeight="true" outlineLevel="0" collapsed="false">
      <c r="B34" s="96" t="s">
        <v>155</v>
      </c>
      <c r="D34" s="96" t="s">
        <v>297</v>
      </c>
      <c r="F34" s="96" t="s">
        <v>298</v>
      </c>
      <c r="H34" s="96" t="s">
        <v>202</v>
      </c>
    </row>
    <row r="35" customFormat="false" ht="15.75" hidden="false" customHeight="true" outlineLevel="0" collapsed="false">
      <c r="B35" s="96" t="s">
        <v>299</v>
      </c>
      <c r="D35" s="96" t="s">
        <v>300</v>
      </c>
      <c r="F35" s="96" t="s">
        <v>301</v>
      </c>
    </row>
    <row r="36" customFormat="false" ht="15.75" hidden="false" customHeight="true" outlineLevel="0" collapsed="false">
      <c r="B36" s="96" t="s">
        <v>302</v>
      </c>
      <c r="D36" s="96" t="s">
        <v>303</v>
      </c>
      <c r="F36" s="96" t="s">
        <v>65</v>
      </c>
    </row>
    <row r="37" customFormat="false" ht="15.75" hidden="false" customHeight="true" outlineLevel="0" collapsed="false">
      <c r="B37" s="96" t="s">
        <v>304</v>
      </c>
      <c r="F37" s="96" t="s">
        <v>305</v>
      </c>
    </row>
    <row r="39" customFormat="false" ht="25.5" hidden="false" customHeight="true" outlineLevel="0" collapsed="false">
      <c r="B39" s="9" t="s">
        <v>306</v>
      </c>
    </row>
    <row r="40" customFormat="false" ht="15.75" hidden="false" customHeight="true" outlineLevel="0" collapsed="false">
      <c r="B40" s="96" t="s">
        <v>212</v>
      </c>
    </row>
    <row r="41" customFormat="false" ht="15.75" hidden="false" customHeight="true" outlineLevel="0" collapsed="false">
      <c r="B41" s="96" t="s">
        <v>215</v>
      </c>
    </row>
    <row r="42" customFormat="false" ht="15.75" hidden="false" customHeight="true" outlineLevel="0" collapsed="false">
      <c r="B42" s="96" t="s">
        <v>222</v>
      </c>
    </row>
    <row r="43" customFormat="false" ht="15.75" hidden="false" customHeight="true" outlineLevel="0" collapsed="false">
      <c r="B43" s="96" t="s">
        <v>224</v>
      </c>
    </row>
    <row r="45" customFormat="false" ht="19.5" hidden="false" customHeight="true" outlineLevel="0" collapsed="false">
      <c r="B45" s="97" t="s">
        <v>307</v>
      </c>
      <c r="C45" s="97"/>
      <c r="D45" s="97"/>
      <c r="E45" s="97"/>
      <c r="F45" s="97"/>
      <c r="G45" s="97"/>
      <c r="H45" s="97"/>
    </row>
    <row r="46" customFormat="false" ht="39.75" hidden="false" customHeight="true" outlineLevel="0" collapsed="false">
      <c r="B46" s="98" t="s">
        <v>119</v>
      </c>
      <c r="C46" s="99" t="s">
        <v>308</v>
      </c>
      <c r="D46" s="99"/>
      <c r="E46" s="99"/>
      <c r="F46" s="99"/>
      <c r="G46" s="99"/>
      <c r="H46" s="99"/>
    </row>
    <row r="47" customFormat="false" ht="39.75" hidden="false" customHeight="true" outlineLevel="0" collapsed="false">
      <c r="B47" s="98" t="s">
        <v>155</v>
      </c>
      <c r="C47" s="99" t="s">
        <v>309</v>
      </c>
      <c r="D47" s="99"/>
      <c r="E47" s="99"/>
      <c r="F47" s="99"/>
      <c r="G47" s="99"/>
      <c r="H47" s="99"/>
    </row>
    <row r="48" customFormat="false" ht="39.75" hidden="false" customHeight="true" outlineLevel="0" collapsed="false">
      <c r="B48" s="98" t="s">
        <v>299</v>
      </c>
      <c r="C48" s="99" t="s">
        <v>310</v>
      </c>
      <c r="D48" s="99"/>
      <c r="E48" s="99"/>
      <c r="F48" s="99"/>
      <c r="G48" s="99"/>
      <c r="H48" s="99"/>
    </row>
    <row r="49" customFormat="false" ht="39.75" hidden="false" customHeight="true" outlineLevel="0" collapsed="false">
      <c r="B49" s="98" t="s">
        <v>302</v>
      </c>
      <c r="C49" s="99" t="s">
        <v>311</v>
      </c>
      <c r="D49" s="99"/>
      <c r="E49" s="99"/>
      <c r="F49" s="99"/>
      <c r="G49" s="99"/>
      <c r="H49" s="99"/>
    </row>
    <row r="50" customFormat="false" ht="39.75" hidden="false" customHeight="true" outlineLevel="0" collapsed="false">
      <c r="B50" s="98" t="s">
        <v>304</v>
      </c>
      <c r="C50" s="99" t="s">
        <v>312</v>
      </c>
      <c r="D50" s="99"/>
      <c r="E50" s="99"/>
      <c r="F50" s="99"/>
      <c r="G50" s="99"/>
      <c r="H50" s="99"/>
    </row>
    <row r="52" customFormat="false" ht="19.5" hidden="false" customHeight="true" outlineLevel="0" collapsed="false">
      <c r="B52" s="97" t="s">
        <v>313</v>
      </c>
      <c r="C52" s="97"/>
      <c r="D52" s="97"/>
      <c r="E52" s="97"/>
      <c r="F52" s="97"/>
      <c r="G52" s="97"/>
      <c r="H52" s="97"/>
    </row>
    <row r="53" customFormat="false" ht="39.75" hidden="false" customHeight="true" outlineLevel="0" collapsed="false">
      <c r="B53" s="100" t="s">
        <v>296</v>
      </c>
      <c r="C53" s="99" t="s">
        <v>314</v>
      </c>
      <c r="D53" s="99"/>
      <c r="E53" s="99"/>
      <c r="F53" s="99"/>
      <c r="G53" s="99"/>
      <c r="H53" s="99"/>
    </row>
    <row r="54" customFormat="false" ht="39.75" hidden="false" customHeight="true" outlineLevel="0" collapsed="false">
      <c r="B54" s="100" t="s">
        <v>298</v>
      </c>
      <c r="C54" s="99" t="s">
        <v>315</v>
      </c>
      <c r="D54" s="99"/>
      <c r="E54" s="99"/>
      <c r="F54" s="99"/>
      <c r="G54" s="99"/>
      <c r="H54" s="99"/>
    </row>
    <row r="55" customFormat="false" ht="39.75" hidden="false" customHeight="true" outlineLevel="0" collapsed="false">
      <c r="B55" s="100" t="s">
        <v>316</v>
      </c>
      <c r="C55" s="99" t="s">
        <v>317</v>
      </c>
      <c r="D55" s="99"/>
      <c r="E55" s="99"/>
      <c r="F55" s="99"/>
      <c r="G55" s="99"/>
      <c r="H55" s="99"/>
    </row>
    <row r="56" customFormat="false" ht="39.75" hidden="false" customHeight="true" outlineLevel="0" collapsed="false">
      <c r="B56" s="100" t="s">
        <v>318</v>
      </c>
      <c r="C56" s="99" t="s">
        <v>319</v>
      </c>
      <c r="D56" s="99"/>
      <c r="E56" s="99"/>
      <c r="F56" s="99"/>
      <c r="G56" s="99"/>
      <c r="H56" s="99"/>
    </row>
    <row r="57" customFormat="false" ht="39.75" hidden="false" customHeight="true" outlineLevel="0" collapsed="false">
      <c r="B57" s="100" t="s">
        <v>320</v>
      </c>
      <c r="C57" s="99" t="s">
        <v>321</v>
      </c>
      <c r="D57" s="99"/>
      <c r="E57" s="99"/>
      <c r="F57" s="99"/>
      <c r="G57" s="99"/>
      <c r="H57" s="99"/>
    </row>
    <row r="58" customFormat="false" ht="25.5" hidden="false" customHeight="true" outlineLevel="0" collapsed="false">
      <c r="B58" s="23" t="s">
        <v>322</v>
      </c>
      <c r="C58" s="23"/>
      <c r="D58" s="23"/>
      <c r="E58" s="23"/>
      <c r="F58" s="23"/>
      <c r="G58" s="23"/>
      <c r="H58" s="23"/>
    </row>
    <row r="59" customFormat="false" ht="15" hidden="false" customHeight="false" outlineLevel="0" collapsed="false">
      <c r="B59" s="23"/>
      <c r="C59" s="23"/>
      <c r="D59" s="23"/>
      <c r="E59" s="23"/>
      <c r="F59" s="23"/>
      <c r="G59" s="23"/>
      <c r="H59" s="23"/>
    </row>
    <row r="61" customFormat="false" ht="19.5" hidden="false" customHeight="true" outlineLevel="0" collapsed="false">
      <c r="B61" s="97" t="s">
        <v>323</v>
      </c>
      <c r="C61" s="97"/>
      <c r="D61" s="97"/>
      <c r="E61" s="97"/>
      <c r="F61" s="97"/>
      <c r="G61" s="97"/>
      <c r="H61" s="97"/>
    </row>
    <row r="62" customFormat="false" ht="19.5" hidden="false" customHeight="true" outlineLevel="0" collapsed="false">
      <c r="B62" s="9" t="s">
        <v>324</v>
      </c>
      <c r="C62" s="50"/>
      <c r="D62" s="9" t="s">
        <v>325</v>
      </c>
      <c r="E62" s="50"/>
      <c r="F62" s="9" t="s">
        <v>326</v>
      </c>
      <c r="G62" s="9"/>
      <c r="H62" s="9"/>
    </row>
    <row r="63" customFormat="false" ht="24" hidden="false" customHeight="true" outlineLevel="0" collapsed="false">
      <c r="B63" s="101" t="s">
        <v>117</v>
      </c>
      <c r="D63" s="102" t="s">
        <v>327</v>
      </c>
      <c r="F63" s="102" t="s">
        <v>328</v>
      </c>
      <c r="G63" s="102"/>
      <c r="H63" s="102"/>
    </row>
    <row r="64" customFormat="false" ht="24" hidden="false" customHeight="true" outlineLevel="0" collapsed="false">
      <c r="B64" s="101" t="s">
        <v>129</v>
      </c>
      <c r="D64" s="102" t="s">
        <v>329</v>
      </c>
      <c r="F64" s="102" t="s">
        <v>330</v>
      </c>
      <c r="G64" s="102"/>
      <c r="H64" s="102"/>
    </row>
    <row r="65" customFormat="false" ht="24" hidden="false" customHeight="true" outlineLevel="0" collapsed="false">
      <c r="B65" s="101" t="s">
        <v>331</v>
      </c>
      <c r="D65" s="102" t="s">
        <v>332</v>
      </c>
      <c r="F65" s="102" t="s">
        <v>333</v>
      </c>
      <c r="G65" s="102"/>
      <c r="H65" s="102"/>
    </row>
    <row r="66" customFormat="false" ht="24" hidden="false" customHeight="true" outlineLevel="0" collapsed="false">
      <c r="B66" s="101" t="s">
        <v>134</v>
      </c>
      <c r="D66" s="102" t="s">
        <v>334</v>
      </c>
      <c r="F66" s="102" t="s">
        <v>335</v>
      </c>
      <c r="G66" s="102"/>
      <c r="H66" s="102"/>
    </row>
    <row r="67" customFormat="false" ht="24" hidden="false" customHeight="true" outlineLevel="0" collapsed="false">
      <c r="B67" s="101" t="s">
        <v>275</v>
      </c>
      <c r="D67" s="102" t="s">
        <v>336</v>
      </c>
      <c r="F67" s="102" t="s">
        <v>337</v>
      </c>
      <c r="G67" s="102"/>
      <c r="H67" s="102"/>
    </row>
    <row r="68" customFormat="false" ht="24" hidden="false" customHeight="true" outlineLevel="0" collapsed="false">
      <c r="B68" s="101" t="s">
        <v>137</v>
      </c>
      <c r="D68" s="102" t="s">
        <v>338</v>
      </c>
      <c r="F68" s="102" t="s">
        <v>339</v>
      </c>
      <c r="G68" s="102"/>
      <c r="H68" s="102"/>
    </row>
    <row r="69" customFormat="false" ht="24" hidden="false" customHeight="true" outlineLevel="0" collapsed="false">
      <c r="B69" s="101" t="s">
        <v>141</v>
      </c>
      <c r="D69" s="102" t="s">
        <v>340</v>
      </c>
      <c r="F69" s="102" t="s">
        <v>341</v>
      </c>
      <c r="G69" s="102"/>
      <c r="H69" s="102"/>
    </row>
    <row r="70" customFormat="false" ht="24" hidden="false" customHeight="true" outlineLevel="0" collapsed="false">
      <c r="B70" s="101" t="s">
        <v>342</v>
      </c>
      <c r="D70" s="102" t="s">
        <v>343</v>
      </c>
      <c r="F70" s="102" t="s">
        <v>344</v>
      </c>
      <c r="G70" s="102"/>
      <c r="H70" s="102"/>
    </row>
    <row r="71" customFormat="false" ht="24" hidden="false" customHeight="true" outlineLevel="0" collapsed="false">
      <c r="B71" s="101" t="s">
        <v>345</v>
      </c>
      <c r="D71" s="102" t="s">
        <v>346</v>
      </c>
      <c r="F71" s="102" t="s">
        <v>347</v>
      </c>
      <c r="G71" s="102"/>
      <c r="H71" s="102"/>
    </row>
    <row r="72" customFormat="false" ht="24" hidden="false" customHeight="true" outlineLevel="0" collapsed="false">
      <c r="B72" s="101" t="s">
        <v>348</v>
      </c>
      <c r="D72" s="102" t="s">
        <v>349</v>
      </c>
      <c r="F72" s="102" t="s">
        <v>350</v>
      </c>
      <c r="G72" s="102"/>
      <c r="H72" s="102"/>
    </row>
    <row r="73" customFormat="false" ht="22.35" hidden="false" customHeight="true" outlineLevel="0" collapsed="false">
      <c r="B73" s="23" t="s">
        <v>351</v>
      </c>
      <c r="C73" s="23"/>
      <c r="D73" s="23"/>
      <c r="E73" s="23"/>
      <c r="F73" s="23"/>
      <c r="G73" s="23"/>
      <c r="H73" s="23"/>
    </row>
    <row r="75" customFormat="false" ht="19.5" hidden="false" customHeight="true" outlineLevel="0" collapsed="false">
      <c r="B75" s="97" t="s">
        <v>352</v>
      </c>
      <c r="C75" s="97"/>
      <c r="D75" s="97"/>
      <c r="E75" s="97"/>
      <c r="F75" s="97"/>
      <c r="G75" s="97"/>
      <c r="H75" s="97"/>
    </row>
    <row r="76" customFormat="false" ht="18.75" hidden="false" customHeight="true" outlineLevel="0" collapsed="false">
      <c r="B76" s="103" t="s">
        <v>353</v>
      </c>
      <c r="C76" s="104" t="s">
        <v>354</v>
      </c>
      <c r="D76" s="104"/>
      <c r="E76" s="104"/>
      <c r="F76" s="104"/>
      <c r="G76" s="104"/>
      <c r="H76" s="104"/>
    </row>
    <row r="77" customFormat="false" ht="18.75" hidden="false" customHeight="true" outlineLevel="0" collapsed="false">
      <c r="B77" s="105" t="s">
        <v>355</v>
      </c>
      <c r="C77" s="104" t="s">
        <v>356</v>
      </c>
      <c r="D77" s="104"/>
      <c r="E77" s="104"/>
      <c r="F77" s="104"/>
      <c r="G77" s="104"/>
      <c r="H77" s="104"/>
    </row>
    <row r="78" customFormat="false" ht="18.75" hidden="false" customHeight="true" outlineLevel="0" collapsed="false">
      <c r="B78" s="105" t="s">
        <v>357</v>
      </c>
      <c r="C78" s="104" t="s">
        <v>358</v>
      </c>
      <c r="D78" s="104"/>
      <c r="E78" s="104"/>
      <c r="F78" s="104"/>
      <c r="G78" s="104"/>
      <c r="H78" s="104"/>
    </row>
    <row r="79" customFormat="false" ht="18.75" hidden="false" customHeight="true" outlineLevel="0" collapsed="false">
      <c r="B79" s="106" t="s">
        <v>359</v>
      </c>
      <c r="C79" s="104" t="s">
        <v>360</v>
      </c>
      <c r="D79" s="104"/>
      <c r="E79" s="104"/>
      <c r="F79" s="104"/>
      <c r="G79" s="104"/>
      <c r="H79" s="104"/>
    </row>
    <row r="81" customFormat="false" ht="19.5" hidden="false" customHeight="true" outlineLevel="0" collapsed="false">
      <c r="B81" s="97" t="s">
        <v>361</v>
      </c>
      <c r="C81" s="97"/>
      <c r="D81" s="97"/>
      <c r="E81" s="97"/>
      <c r="F81" s="97"/>
      <c r="G81" s="97"/>
      <c r="H81" s="97"/>
    </row>
    <row r="82" customFormat="false" ht="39.75" hidden="false" customHeight="true" outlineLevel="0" collapsed="false">
      <c r="B82" s="100" t="s">
        <v>362</v>
      </c>
      <c r="C82" s="99" t="s">
        <v>363</v>
      </c>
      <c r="D82" s="99"/>
      <c r="E82" s="99"/>
      <c r="F82" s="99"/>
      <c r="G82" s="99"/>
      <c r="H82" s="99"/>
    </row>
    <row r="83" customFormat="false" ht="39.75" hidden="false" customHeight="true" outlineLevel="0" collapsed="false">
      <c r="B83" s="100" t="s">
        <v>364</v>
      </c>
      <c r="C83" s="99" t="s">
        <v>365</v>
      </c>
      <c r="D83" s="99"/>
      <c r="E83" s="99"/>
      <c r="F83" s="99"/>
      <c r="G83" s="99"/>
      <c r="H83" s="99"/>
    </row>
    <row r="84" customFormat="false" ht="39.75" hidden="false" customHeight="true" outlineLevel="0" collapsed="false">
      <c r="B84" s="100" t="s">
        <v>366</v>
      </c>
      <c r="C84" s="99" t="s">
        <v>367</v>
      </c>
      <c r="D84" s="99"/>
      <c r="E84" s="99"/>
      <c r="F84" s="99"/>
      <c r="G84" s="99"/>
      <c r="H84" s="99"/>
    </row>
    <row r="85" customFormat="false" ht="39.75" hidden="false" customHeight="true" outlineLevel="0" collapsed="false">
      <c r="B85" s="100" t="s">
        <v>81</v>
      </c>
      <c r="C85" s="99" t="s">
        <v>368</v>
      </c>
      <c r="D85" s="99"/>
      <c r="E85" s="99"/>
      <c r="F85" s="99"/>
      <c r="G85" s="99"/>
      <c r="H85" s="99"/>
    </row>
    <row r="86" customFormat="false" ht="39.75" hidden="false" customHeight="true" outlineLevel="0" collapsed="false">
      <c r="B86" s="100" t="s">
        <v>369</v>
      </c>
      <c r="C86" s="99" t="s">
        <v>370</v>
      </c>
      <c r="D86" s="99"/>
      <c r="E86" s="99"/>
      <c r="F86" s="99"/>
      <c r="G86" s="99"/>
      <c r="H86" s="99"/>
    </row>
    <row r="87" customFormat="false" ht="39.75" hidden="false" customHeight="true" outlineLevel="0" collapsed="false">
      <c r="B87" s="100" t="s">
        <v>371</v>
      </c>
      <c r="C87" s="99" t="s">
        <v>372</v>
      </c>
      <c r="D87" s="99"/>
      <c r="E87" s="99"/>
      <c r="F87" s="99"/>
      <c r="G87" s="99"/>
      <c r="H87" s="99"/>
    </row>
  </sheetData>
  <mergeCells count="41">
    <mergeCell ref="B1:H1"/>
    <mergeCell ref="B2:H2"/>
    <mergeCell ref="B4:H4"/>
    <mergeCell ref="B45:H45"/>
    <mergeCell ref="C46:H46"/>
    <mergeCell ref="C47:H47"/>
    <mergeCell ref="C48:H48"/>
    <mergeCell ref="C49:H49"/>
    <mergeCell ref="C50:H50"/>
    <mergeCell ref="B52:H52"/>
    <mergeCell ref="C53:H53"/>
    <mergeCell ref="C54:H54"/>
    <mergeCell ref="C55:H55"/>
    <mergeCell ref="C56:H56"/>
    <mergeCell ref="C57:H57"/>
    <mergeCell ref="B58:H59"/>
    <mergeCell ref="B61:H61"/>
    <mergeCell ref="F62:H62"/>
    <mergeCell ref="F63:H63"/>
    <mergeCell ref="F64:H64"/>
    <mergeCell ref="F65:H65"/>
    <mergeCell ref="F66:H66"/>
    <mergeCell ref="F67:H67"/>
    <mergeCell ref="F68:H68"/>
    <mergeCell ref="F69:H69"/>
    <mergeCell ref="F70:H70"/>
    <mergeCell ref="F71:H71"/>
    <mergeCell ref="F72:H72"/>
    <mergeCell ref="B73:H73"/>
    <mergeCell ref="B75:H75"/>
    <mergeCell ref="C76:H76"/>
    <mergeCell ref="C77:H77"/>
    <mergeCell ref="C78:H78"/>
    <mergeCell ref="C79:H79"/>
    <mergeCell ref="B81:H81"/>
    <mergeCell ref="C82:H82"/>
    <mergeCell ref="C83:H83"/>
    <mergeCell ref="C84:H84"/>
    <mergeCell ref="C85:H85"/>
    <mergeCell ref="C86:H86"/>
    <mergeCell ref="C87:H87"/>
  </mergeCells>
  <printOptions headings="false" gridLines="false" gridLinesSet="true" horizontalCentered="false" verticalCentered="false"/>
  <pageMargins left="0.3" right="0.3"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2026-08-13T04:53:09Z</dcterms:created>
  <dc:creator>Mastt</dc:creator>
  <dc:description>Construction estimate with trade register, markup cascade, alternates, assumptions log and basis of estimate. mastt.com</dc:description>
  <cp:keywords>construction estimate cost estimate tender build-up estimating markup contingency Mastt</cp:keywords>
  <dc:language>en-US</dc:language>
  <cp:lastModifiedBy/>
  <dcterms:modified xsi:type="dcterms:W3CDTF">2026-08-13T04:53:10Z</dcterms:modified>
  <cp:revision>0</cp:revision>
  <dc:subject/>
  <dc:title>Construction Estimate Template</dc:title>
</cp:coreProperties>
</file>

<file path=docProps/custom.xml><?xml version="1.0" encoding="utf-8"?>
<Properties xmlns="http://schemas.openxmlformats.org/officeDocument/2006/custom-properties" xmlns:vt="http://schemas.openxmlformats.org/officeDocument/2006/docPropsVTypes"/>
</file>