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Downloadable Files Folder\Construction Daily Log Template\"/>
    </mc:Choice>
  </mc:AlternateContent>
  <xr:revisionPtr revIDLastSave="0" documentId="13_ncr:1_{0C3E1974-EB45-42DB-B2C9-74F44526DF3C}" xr6:coauthVersionLast="47" xr6:coauthVersionMax="47" xr10:uidLastSave="{00000000-0000-0000-0000-000000000000}"/>
  <bookViews>
    <workbookView xWindow="-120" yWindow="-120" windowWidth="51840" windowHeight="21120" tabRatio="500" xr2:uid="{00000000-000D-0000-FFFF-FFFF00000000}"/>
  </bookViews>
  <sheets>
    <sheet name="Cover" sheetId="1" r:id="rId1"/>
    <sheet name="Daily Log" sheetId="2" r:id="rId2"/>
    <sheet name="Day Sheet" sheetId="3" r:id="rId3"/>
    <sheet name="Dashboard" sheetId="4" r:id="rId4"/>
    <sheet name="Lists" sheetId="5" r:id="rId5"/>
    <sheet name="Notes &amp; Assumptions"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4" i="4" l="1"/>
  <c r="F33" i="4"/>
  <c r="F32" i="4"/>
  <c r="F31" i="4"/>
  <c r="F30" i="4"/>
  <c r="F22" i="4"/>
  <c r="B22" i="4"/>
  <c r="F21" i="4"/>
  <c r="B21" i="4"/>
  <c r="F20" i="4"/>
  <c r="B20" i="4"/>
  <c r="F19" i="4"/>
  <c r="B19" i="4"/>
  <c r="F18" i="4"/>
  <c r="B18" i="4"/>
  <c r="F17" i="4"/>
  <c r="B17" i="4"/>
  <c r="F16" i="4"/>
  <c r="B16" i="4"/>
  <c r="F15" i="4"/>
  <c r="B15" i="4"/>
  <c r="F14" i="4"/>
  <c r="B14" i="4"/>
  <c r="F13" i="4"/>
  <c r="G13" i="4" s="1"/>
  <c r="B13" i="4"/>
  <c r="Q9" i="4"/>
  <c r="L9" i="4"/>
  <c r="B3" i="4"/>
  <c r="C8" i="3"/>
  <c r="C7" i="3"/>
  <c r="R47" i="2"/>
  <c r="S47" i="2" s="1"/>
  <c r="Q47" i="2"/>
  <c r="C47" i="2"/>
  <c r="R46" i="2"/>
  <c r="S46" i="2" s="1"/>
  <c r="Q46" i="2"/>
  <c r="C46" i="2"/>
  <c r="R45" i="2"/>
  <c r="S45" i="2" s="1"/>
  <c r="Q45" i="2"/>
  <c r="C45" i="2"/>
  <c r="R44" i="2"/>
  <c r="S44" i="2" s="1"/>
  <c r="Q44" i="2"/>
  <c r="C44" i="2"/>
  <c r="R43" i="2"/>
  <c r="S43" i="2" s="1"/>
  <c r="Q43" i="2"/>
  <c r="C43" i="2"/>
  <c r="R42" i="2"/>
  <c r="S42" i="2" s="1"/>
  <c r="Q42" i="2"/>
  <c r="C42" i="2"/>
  <c r="R41" i="2"/>
  <c r="S41" i="2" s="1"/>
  <c r="Q41" i="2"/>
  <c r="C41" i="2"/>
  <c r="R40" i="2"/>
  <c r="S40" i="2" s="1"/>
  <c r="Q40" i="2"/>
  <c r="C40" i="2"/>
  <c r="R39" i="2"/>
  <c r="S39" i="2" s="1"/>
  <c r="Q39" i="2"/>
  <c r="C39" i="2"/>
  <c r="R38" i="2"/>
  <c r="S38" i="2" s="1"/>
  <c r="Q38" i="2"/>
  <c r="C38" i="2"/>
  <c r="R37" i="2"/>
  <c r="S37" i="2" s="1"/>
  <c r="Q37" i="2"/>
  <c r="C37" i="2"/>
  <c r="R36" i="2"/>
  <c r="S36" i="2" s="1"/>
  <c r="Q36" i="2"/>
  <c r="C36" i="2"/>
  <c r="R35" i="2"/>
  <c r="S35" i="2" s="1"/>
  <c r="Q35" i="2"/>
  <c r="C35" i="2"/>
  <c r="R34" i="2"/>
  <c r="S34" i="2" s="1"/>
  <c r="Q34" i="2"/>
  <c r="C34" i="2"/>
  <c r="R33" i="2"/>
  <c r="S33" i="2" s="1"/>
  <c r="Q33" i="2"/>
  <c r="C33" i="2"/>
  <c r="R32" i="2"/>
  <c r="S32" i="2" s="1"/>
  <c r="Q32" i="2"/>
  <c r="C32" i="2"/>
  <c r="R31" i="2"/>
  <c r="S31" i="2" s="1"/>
  <c r="Q31" i="2"/>
  <c r="C31" i="2"/>
  <c r="R30" i="2"/>
  <c r="S30" i="2" s="1"/>
  <c r="Q30" i="2"/>
  <c r="C30" i="2"/>
  <c r="R29" i="2"/>
  <c r="S29" i="2" s="1"/>
  <c r="Q29" i="2"/>
  <c r="C29" i="2"/>
  <c r="R28" i="2"/>
  <c r="S28" i="2" s="1"/>
  <c r="Q28" i="2"/>
  <c r="C28" i="2"/>
  <c r="R27" i="2"/>
  <c r="S27" i="2" s="1"/>
  <c r="Q27" i="2"/>
  <c r="C27" i="2"/>
  <c r="R26" i="2"/>
  <c r="S26" i="2" s="1"/>
  <c r="Q26" i="2"/>
  <c r="C26" i="2"/>
  <c r="R25" i="2"/>
  <c r="S25" i="2" s="1"/>
  <c r="Q25" i="2"/>
  <c r="C25" i="2"/>
  <c r="R24" i="2"/>
  <c r="S24" i="2" s="1"/>
  <c r="Q24" i="2"/>
  <c r="C24" i="2"/>
  <c r="R23" i="2"/>
  <c r="S23" i="2" s="1"/>
  <c r="Q23" i="2"/>
  <c r="C23" i="2"/>
  <c r="R22" i="2"/>
  <c r="S22" i="2" s="1"/>
  <c r="Q22" i="2"/>
  <c r="C22" i="2"/>
  <c r="R21" i="2"/>
  <c r="S21" i="2" s="1"/>
  <c r="Q21" i="2"/>
  <c r="C21" i="2"/>
  <c r="R20" i="2"/>
  <c r="S20" i="2" s="1"/>
  <c r="Q20" i="2"/>
  <c r="C20" i="2"/>
  <c r="R19" i="2"/>
  <c r="S19" i="2" s="1"/>
  <c r="Q19" i="2"/>
  <c r="C19" i="2"/>
  <c r="R18" i="2"/>
  <c r="S18" i="2" s="1"/>
  <c r="Q18" i="2"/>
  <c r="C18" i="2"/>
  <c r="R17" i="2"/>
  <c r="S17" i="2" s="1"/>
  <c r="Q17" i="2"/>
  <c r="C17" i="2"/>
  <c r="R16" i="2"/>
  <c r="S16" i="2" s="1"/>
  <c r="Q16" i="2"/>
  <c r="C16" i="2"/>
  <c r="R15" i="2"/>
  <c r="S15" i="2" s="1"/>
  <c r="Q15" i="2"/>
  <c r="C15" i="2"/>
  <c r="R14" i="2"/>
  <c r="S14" i="2" s="1"/>
  <c r="Q14" i="2"/>
  <c r="C14" i="2"/>
  <c r="Q13" i="2"/>
  <c r="C13" i="2"/>
  <c r="B12" i="2"/>
  <c r="R13" i="2" s="1"/>
  <c r="S13" i="2" s="1"/>
  <c r="B11" i="2"/>
  <c r="R11" i="2" s="1"/>
  <c r="S11" i="2" s="1"/>
  <c r="B10" i="2"/>
  <c r="B9" i="2"/>
  <c r="R9" i="2" s="1"/>
  <c r="S9" i="2" s="1"/>
  <c r="R8" i="2"/>
  <c r="S8" i="2" s="1"/>
  <c r="B8" i="2"/>
  <c r="Q8" i="2" s="1"/>
  <c r="B3" i="2"/>
  <c r="R10" i="2" l="1"/>
  <c r="S10" i="2" s="1"/>
  <c r="F28" i="4"/>
  <c r="G19" i="4"/>
  <c r="C12" i="2"/>
  <c r="G14" i="4"/>
  <c r="C9" i="2"/>
  <c r="Q12" i="2"/>
  <c r="G20" i="4"/>
  <c r="G21" i="4"/>
  <c r="C11" i="2"/>
  <c r="C8" i="2"/>
  <c r="Q11" i="2"/>
  <c r="Q9" i="2"/>
  <c r="F35" i="4" s="1"/>
  <c r="R12" i="2"/>
  <c r="S12" i="2" s="1"/>
  <c r="I49" i="2" s="1"/>
  <c r="G22" i="4"/>
  <c r="G15" i="4"/>
  <c r="C10" i="2"/>
  <c r="G16" i="4"/>
  <c r="Q10" i="2"/>
  <c r="B9" i="4"/>
  <c r="G17" i="4"/>
  <c r="F27" i="4"/>
  <c r="G18" i="4"/>
  <c r="G9" i="4" l="1"/>
  <c r="F29" i="4"/>
  <c r="G49" i="2"/>
  <c r="E49" i="2"/>
  <c r="B6" i="4"/>
</calcChain>
</file>

<file path=xl/sharedStrings.xml><?xml version="1.0" encoding="utf-8"?>
<sst xmlns="http://schemas.openxmlformats.org/spreadsheetml/2006/main" count="220" uniqueCount="180">
  <si>
    <t>CONSTRUCTION DAILY LOG</t>
  </si>
  <si>
    <t>One row per day. The check column tells you what a row is missing, and the gap check tells you which day has no row at all.</t>
  </si>
  <si>
    <t>SET THIS UP ONCE</t>
  </si>
  <si>
    <t>Project</t>
  </si>
  <si>
    <t>e.g. Northbank Health Precinct - Stage 2</t>
  </si>
  <si>
    <t>Project number</t>
  </si>
  <si>
    <t>e.g. NB2-2026-014</t>
  </si>
  <si>
    <t>Site address</t>
  </si>
  <si>
    <t>e.g. 118 Riverside Drive</t>
  </si>
  <si>
    <t>General contractor</t>
  </si>
  <si>
    <t>e.g. Halbrook Construction</t>
  </si>
  <si>
    <t>Log kept by</t>
  </si>
  <si>
    <t>e.g. M. Delgado, Superintendent</t>
  </si>
  <si>
    <t>Data date</t>
  </si>
  <si>
    <t>The date the workbook reports as at. Leave it and it uses today.</t>
  </si>
  <si>
    <t>WHAT IS IN THIS FILE</t>
  </si>
  <si>
    <t>Daily Log</t>
  </si>
  <si>
    <t>One row per day. Sixteen columns, one screen, and a check column that tells you what the row is missing before somebody else finds out.</t>
  </si>
  <si>
    <t>Gap Check</t>
  </si>
  <si>
    <t>The reason this file exists. It counts the working days between your first and last entry that have no row at all, and names the first one.</t>
  </si>
  <si>
    <t>Day Sheet</t>
  </si>
  <si>
    <t>Dashboard</t>
  </si>
  <si>
    <t>Nothing typed. Days logged, days with lost time, labor hours, average crew, and the gap count.</t>
  </si>
  <si>
    <t>Lists</t>
  </si>
  <si>
    <t>Weather, ground condition and safety dropdowns. Edit them here.</t>
  </si>
  <si>
    <t>Notes &amp; Assumptions</t>
  </si>
  <si>
    <t>What was assumed, what to change first, and what this file is not.</t>
  </si>
  <si>
    <t>HOW TO USE IT</t>
  </si>
  <si>
    <t>Fill it in the same day</t>
  </si>
  <si>
    <t>A log written on Friday for the whole week is a reconstruction, and it reads like one.</t>
  </si>
  <si>
    <t>Write what happened, not what was planned</t>
  </si>
  <si>
    <t>"Continued framing" records nothing. Name the area, the quantity and the trade.</t>
  </si>
  <si>
    <t>Record lost time in hours, with the cause</t>
  </si>
  <si>
    <t>Hours lost and the reason are the two fields that matter most later. A blank cause with hours in it is worse than nothing.</t>
  </si>
  <si>
    <t>Log the day you did nothing</t>
  </si>
  <si>
    <t>A day with no work is a day that needs a row saying so. Those are the rows the gap check cannot invent for you.</t>
  </si>
  <si>
    <t>Name who wrote it</t>
  </si>
  <si>
    <t>An unsigned log is a document with no author.</t>
  </si>
  <si>
    <t>Do not edit history</t>
  </si>
  <si>
    <t>Correct a later row, do not rewrite an earlier one. If you must, note the correction and the date you made it.</t>
  </si>
  <si>
    <t>IMPORTANT   What this log is, and what it is not. It is a contemporaneous record of what happened on site. It is not a notice, and it is not a claim. Where your contract requires notice of a delay, of a differing site condition, of a change, or of an intent to seek time or money, serve that notice in the form and within the period the contract requires - writing it in the log does not serve it, and a log entry is not a substitute for a change order request. But do not assume the log has no effect either: it is the record both sides will read, an instruction or an agreement recorded in it can be relied on against the person who gave it, and a gap in it will be read against whoever kept it. Nothing here is legal advice.</t>
  </si>
  <si>
    <t>Visit mastt.com</t>
  </si>
  <si>
    <t>CONSTRUCTION DAILY LOG     ·     DAILY LOG</t>
  </si>
  <si>
    <t>One row per day, newest last. Day, and the check column, are calculated - everything else is typed on the day it happened.</t>
  </si>
  <si>
    <t>THE LOG</t>
  </si>
  <si>
    <t>Date</t>
  </si>
  <si>
    <t>Day</t>
  </si>
  <si>
    <t>Weather</t>
  </si>
  <si>
    <t>Temp</t>
  </si>
  <si>
    <t>Ground</t>
  </si>
  <si>
    <t>Crew on site</t>
  </si>
  <si>
    <t>Labor hours</t>
  </si>
  <si>
    <t>Work performed today</t>
  </si>
  <si>
    <t>Hours lost</t>
  </si>
  <si>
    <t>Why time was lost</t>
  </si>
  <si>
    <t>Deliveries received</t>
  </si>
  <si>
    <t>Visitors and inspections</t>
  </si>
  <si>
    <t>Safety</t>
  </si>
  <si>
    <t>Change / instruction received</t>
  </si>
  <si>
    <t>Prepared by</t>
  </si>
  <si>
    <t>Check</t>
  </si>
  <si>
    <t>Skipped</t>
  </si>
  <si>
    <t>Gap?</t>
  </si>
  <si>
    <t>Clear</t>
  </si>
  <si>
    <t>Dry</t>
  </si>
  <si>
    <t>Level 3 slab: reinforcement placed bays 3A to 3D; formwork stripped bays 2A to 2C. Underground drainage continued at the north boundary.</t>
  </si>
  <si>
    <t>Reinforcement 12 t; formwork panels 40 no.</t>
  </si>
  <si>
    <t>Building official - footing inspection, passed</t>
  </si>
  <si>
    <t>Nothing to report</t>
  </si>
  <si>
    <t>M. Delgado</t>
  </si>
  <si>
    <t>Rain - heavy</t>
  </si>
  <si>
    <t>Muddy</t>
  </si>
  <si>
    <t>Slab pour postponed. Crew redeployed to interior framing on level 1 and to protecting exposed reinforcement.</t>
  </si>
  <si>
    <t>Rain 1.8 in from 06:00; standing water in bays 3A to 3D</t>
  </si>
  <si>
    <t>None - concrete supplier stood down</t>
  </si>
  <si>
    <t>Verbal instruction to protect reinforcement, confirmed in writing same day</t>
  </si>
  <si>
    <t>Cloudy</t>
  </si>
  <si>
    <t>Damp</t>
  </si>
  <si>
    <t>Bays 3A to 3D dewatered and re-prepped. Slab pour completed 3A and 3B, 96 cu yd. Cylinders taken.</t>
  </si>
  <si>
    <t>Concrete 96 cu yd; curing blankets 20 no.</t>
  </si>
  <si>
    <t>Testing lab - cylinder pickup</t>
  </si>
  <si>
    <t>Near miss</t>
  </si>
  <si>
    <t>Slab pour completed 3C and 3D, 88 cu yd. Interior framing continued level 1. Drainage tie-in at the north boundary completed and backfilled.</t>
  </si>
  <si>
    <t>Concrete 88 cu yd</t>
  </si>
  <si>
    <t>High wind</t>
  </si>
  <si>
    <t>Crane stood down from 10:20, sustained wind above the manufacturer's limit. Crew redeployed to ground-level work and site cleanup.</t>
  </si>
  <si>
    <t>Wind above the crane's operating limit, logged from the site anemometer</t>
  </si>
  <si>
    <t>Safety consultant - monthly walk</t>
  </si>
  <si>
    <t>GAP CHECK - THE DAYS WITH NO ROW AT ALL</t>
  </si>
  <si>
    <t>Working days with no row</t>
  </si>
  <si>
    <t>Biggest gap</t>
  </si>
  <si>
    <t>First gap before</t>
  </si>
  <si>
    <t>A gap is a working day, Monday to Friday, between your first and last entry with no row against it. The workbook does not know your holidays or shutdowns - add a row saying the site was closed and the gap closes. A log with holes in it is the first thing an opposing expert looks for, and by the time anyone notices, the people who were there have moved on.</t>
  </si>
  <si>
    <t>CONSTRUCTION DAILY LOG     ·     DAY SHEET</t>
  </si>
  <si>
    <t>Print this, fill it in on site, then type the row on the Daily Log. The PDF beside this workbook is this sheet.</t>
  </si>
  <si>
    <t>THE DAY</t>
  </si>
  <si>
    <t>Day number</t>
  </si>
  <si>
    <t>CONDITIONS</t>
  </si>
  <si>
    <t>Temperature</t>
  </si>
  <si>
    <t>Ground condition</t>
  </si>
  <si>
    <t>PEOPLE AND HOURS</t>
  </si>
  <si>
    <t>Labor hours worked</t>
  </si>
  <si>
    <t>Subcontractors on site</t>
  </si>
  <si>
    <t>WORK PERFORMED TODAY</t>
  </si>
  <si>
    <t>TIME LOST</t>
  </si>
  <si>
    <t>DELIVERIES RECEIVED</t>
  </si>
  <si>
    <t>VISITORS AND INSPECTIONS</t>
  </si>
  <si>
    <t>SAFETY</t>
  </si>
  <si>
    <t>Flag</t>
  </si>
  <si>
    <t>Incident record kept at</t>
  </si>
  <si>
    <t>CHANGES AND INSTRUCTIONS RECEIVED</t>
  </si>
  <si>
    <t>SIGNED</t>
  </si>
  <si>
    <t>Reviewed by</t>
  </si>
  <si>
    <t>Fill this in the same day. A sheet completed on Friday for the whole week is a reconstruction, and it reads like one.</t>
  </si>
  <si>
    <t>CONSTRUCTION DAILY LOG     ·     DASHBOARD</t>
  </si>
  <si>
    <t>Nothing typed. Every figure is a formula over the Daily Log.</t>
  </si>
  <si>
    <t>DAYS LOGGED</t>
  </si>
  <si>
    <t>DAYS WITH NO ROW</t>
  </si>
  <si>
    <t>HOURS LOST</t>
  </si>
  <si>
    <t>SAFETY FLAGS</t>
  </si>
  <si>
    <t>rows with a date</t>
  </si>
  <si>
    <t>working days, Mon to Fri</t>
  </si>
  <si>
    <t>as recorded on the log</t>
  </si>
  <si>
    <t>days above Nothing to report</t>
  </si>
  <si>
    <t>DAYS BY WEATHER CONDITION</t>
  </si>
  <si>
    <t>Weather is what the log says was observed, not what a weather station recorded. If you rely on a station record in a claim later, cite the station - this chart is the trigger for that, not the substitute.</t>
  </si>
  <si>
    <t>THE RECORD</t>
  </si>
  <si>
    <t>Value</t>
  </si>
  <si>
    <t>Where it comes from</t>
  </si>
  <si>
    <t>First day logged</t>
  </si>
  <si>
    <t>Date column</t>
  </si>
  <si>
    <t>Last day logged</t>
  </si>
  <si>
    <t>Biggest single gap, working days</t>
  </si>
  <si>
    <t>Daily Log gap check - a run of missing days is worse than the same count spread out</t>
  </si>
  <si>
    <t>Total labor hours</t>
  </si>
  <si>
    <t>Labor hours column</t>
  </si>
  <si>
    <t>Average crew on a logged day</t>
  </si>
  <si>
    <t>Crew column</t>
  </si>
  <si>
    <t>Days with time lost</t>
  </si>
  <si>
    <t>Hours lost column</t>
  </si>
  <si>
    <t>Days with hours lost and no cause given</t>
  </si>
  <si>
    <t>Hours lost and Why columns - each of these is a hole in the record</t>
  </si>
  <si>
    <t>Days a change or instruction was received</t>
  </si>
  <si>
    <t>Change / instruction column</t>
  </si>
  <si>
    <t>Rows the check column is questioning</t>
  </si>
  <si>
    <t>Daily Log, Check column</t>
  </si>
  <si>
    <t>CONSTRUCTION DAILY LOG     ·     LISTS</t>
  </si>
  <si>
    <t>The three dropdowns. Edit a list here and the Daily Log follows it.</t>
  </si>
  <si>
    <t>DROPDOWNS</t>
  </si>
  <si>
    <t>Notes on the lists</t>
  </si>
  <si>
    <t>Weather is what you observed, not what a forecast said. Ground condition is the one that gets left out and the one that decides whether plant could work. Safety is a flag, not a report - anything above "Nothing to report" needs its own incident record, and the log row should say where that record is.</t>
  </si>
  <si>
    <t>Rain - light</t>
  </si>
  <si>
    <t>Wet</t>
  </si>
  <si>
    <t>First aid</t>
  </si>
  <si>
    <t>Recordable injury</t>
  </si>
  <si>
    <t>Storm</t>
  </si>
  <si>
    <t>Frozen</t>
  </si>
  <si>
    <t>Property damage</t>
  </si>
  <si>
    <t>Snow</t>
  </si>
  <si>
    <t>Flooded</t>
  </si>
  <si>
    <t>Environmental</t>
  </si>
  <si>
    <t>Ice</t>
  </si>
  <si>
    <t>Stop work</t>
  </si>
  <si>
    <t>Extreme heat</t>
  </si>
  <si>
    <t>Smoke or dust</t>
  </si>
  <si>
    <t>CONSTRUCTION DAILY LOG     ·     NOTES &amp; ASSUMPTIONS</t>
  </si>
  <si>
    <t>What this file assumes, what to change first, and what it is not.</t>
  </si>
  <si>
    <t>What this file assumes</t>
  </si>
  <si>
    <t>One general contractor keeping one log for one site, written by the superintendent or a field engineer. Not a multi-site portfolio log, and not a subcontractor's own log - though a subcontractor can use it unchanged.</t>
  </si>
  <si>
    <t>Why it is one row per day</t>
  </si>
  <si>
    <t>Mastt's Construction Daily Report is the eleven-tab version, with labor, plant, materials, delays and weather each on their own sheet. Use that one when the project needs that level of record. Use this one when the alternative to a simple log is no log at all - which is the usual alternative.</t>
  </si>
  <si>
    <t>Hours, not days</t>
  </si>
  <si>
    <t>Lost time is recorded in hours because that is how it is actually observed. Converting hours to days is a judgment about the working day and about concurrency, and it belongs in the analysis, not in the log.</t>
  </si>
  <si>
    <t>The gap check counts working days</t>
  </si>
  <si>
    <t>Monday to Friday, using the workbook's own weekend assumption. It does not know your holidays or your shutdowns - add a row saying the site was closed and the gap closes.</t>
  </si>
  <si>
    <t>Weather is observed, not sourced</t>
  </si>
  <si>
    <t>Record what you saw and where you read it. If you rely on a station record for a claim later, cite the station and the date - the log is the trigger for that, not the substitute.</t>
  </si>
  <si>
    <t>It does not replace photographs</t>
  </si>
  <si>
    <t>Photograph the condition, and reference the photo set in the row. A described condition and a photographed one are not the same evidence.</t>
  </si>
  <si>
    <t>A one-page printable form for the person who writes the log by hand on site. Print it, fill it in, then type the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</si>
</sst>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 yyyy"/>
    <numFmt numFmtId="165" formatCode="#,##0.0"/>
  </numFmts>
  <fonts count="21">
    <font>
      <sz val="11"/>
      <color theme="1"/>
      <name val="Calibri"/>
      <family val="2"/>
      <charset val="1"/>
    </font>
    <font>
      <b/>
      <sz val="13"/>
      <color rgb="FFFFFFFF"/>
      <name val="Inter"/>
      <charset val="1"/>
    </font>
    <font>
      <b/>
      <sz val="11"/>
      <color rgb="FFFFFFFF"/>
      <name val="Inter"/>
      <charset val="1"/>
    </font>
    <font>
      <i/>
      <sz val="9"/>
      <color rgb="FF8E98A2"/>
      <name val="Inter"/>
      <charset val="1"/>
    </font>
    <font>
      <b/>
      <sz val="9.5"/>
      <color rgb="FF1D3245"/>
      <name val="Inter"/>
      <charset val="1"/>
    </font>
    <font>
      <sz val="10"/>
      <color rgb="FF0D3C61"/>
      <name val="Inter"/>
      <charset val="1"/>
    </font>
    <font>
      <i/>
      <sz val="8.5"/>
      <color rgb="FF8E98A2"/>
      <name val="Inter"/>
      <charset val="1"/>
    </font>
    <font>
      <b/>
      <sz val="9.5"/>
      <color rgb="FF0D3C61"/>
      <name val="Inter"/>
      <charset val="1"/>
    </font>
    <font>
      <sz val="9"/>
      <color rgb="FF1D3245"/>
      <name val="Inter"/>
      <charset val="1"/>
    </font>
    <font>
      <sz val="9"/>
      <color rgb="FFEC6917"/>
      <name val="Inter"/>
      <charset val="1"/>
    </font>
    <font>
      <u/>
      <sz val="9.5"/>
      <color rgb="FF3480BC"/>
      <name val="Inter"/>
      <charset val="1"/>
    </font>
    <font>
      <b/>
      <sz val="8.5"/>
      <color rgb="FF0D3C61"/>
      <name val="Inter"/>
      <charset val="1"/>
    </font>
    <font>
      <b/>
      <sz val="8"/>
      <color rgb="FF8E98A2"/>
      <name val="Inter"/>
      <charset val="1"/>
    </font>
    <font>
      <sz val="10"/>
      <color rgb="FF1D3245"/>
      <name val="Inter"/>
      <charset val="1"/>
    </font>
    <font>
      <b/>
      <sz val="10"/>
      <color rgb="FF1D3245"/>
      <name val="Inter"/>
      <charset val="1"/>
    </font>
    <font>
      <b/>
      <sz val="9.5"/>
      <color rgb="FFFFFFFF"/>
      <name val="Inter"/>
      <charset val="1"/>
    </font>
    <font>
      <sz val="9.5"/>
      <color rgb="FF1D3245"/>
      <name val="Inter"/>
      <charset val="1"/>
    </font>
    <font>
      <b/>
      <sz val="12"/>
      <color rgb="FF1D3245"/>
      <name val="Inter"/>
      <charset val="1"/>
    </font>
    <font>
      <b/>
      <sz val="22"/>
      <color rgb="FF1D3245"/>
      <name val="Inter"/>
      <charset val="1"/>
    </font>
    <font>
      <i/>
      <sz val="8"/>
      <color rgb="FF8E98A2"/>
      <name val="Inter"/>
      <charset val="1"/>
    </font>
    <font>
      <sz val="9"/>
      <color rgb="FF0D3C61"/>
      <name val="Inter"/>
      <charset val="1"/>
    </font>
  </fonts>
  <fills count="13">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DCE9F4"/>
        <bgColor rgb="FFE3F0FA"/>
      </patternFill>
    </fill>
    <fill>
      <patternFill patternType="solid">
        <fgColor rgb="FFF6F9FC"/>
        <bgColor rgb="FFF5F5F5"/>
      </patternFill>
    </fill>
    <fill>
      <patternFill patternType="solid">
        <fgColor rgb="FF215383"/>
        <bgColor rgb="FF0D3C61"/>
      </patternFill>
    </fill>
    <fill>
      <patternFill patternType="solid">
        <fgColor rgb="FF0B79D0"/>
        <bgColor rgb="FF3480BC"/>
      </patternFill>
    </fill>
    <fill>
      <patternFill patternType="solid">
        <fgColor rgb="FFF5F5F5"/>
        <bgColor rgb="FFF6F9FC"/>
      </patternFill>
    </fill>
    <fill>
      <patternFill patternType="solid">
        <fgColor rgb="FF8E98A2"/>
        <bgColor rgb="FF808080"/>
      </patternFill>
    </fill>
  </fills>
  <borders count="3">
    <border>
      <left/>
      <right/>
      <top/>
      <bottom/>
      <diagonal/>
    </border>
    <border>
      <left style="thin">
        <color rgb="FFE0E0E0"/>
      </left>
      <right style="thin">
        <color rgb="FFE0E0E0"/>
      </right>
      <top style="thin">
        <color rgb="FFE0E0E0"/>
      </top>
      <bottom style="thin">
        <color rgb="FFE0E0E0"/>
      </bottom>
      <diagonal/>
    </border>
    <border>
      <left style="thin">
        <color rgb="FFE0E0E0"/>
      </left>
      <right style="thin">
        <color rgb="FFE0E0E0"/>
      </right>
      <top style="thin">
        <color rgb="FFE0E0E0"/>
      </top>
      <bottom style="medium">
        <color rgb="FF3480BC"/>
      </bottom>
      <diagonal/>
    </border>
  </borders>
  <cellStyleXfs count="1">
    <xf numFmtId="0" fontId="0" fillId="0" borderId="0"/>
  </cellStyleXfs>
  <cellXfs count="50">
    <xf numFmtId="0" fontId="0" fillId="0" borderId="0" xfId="0"/>
    <xf numFmtId="0" fontId="6" fillId="0" borderId="0" xfId="0" applyFont="1" applyAlignment="1">
      <alignment horizontal="left" vertical="center" wrapText="1" indent="1"/>
    </xf>
    <xf numFmtId="0" fontId="4" fillId="0" borderId="0" xfId="0" applyFont="1" applyAlignment="1">
      <alignment horizontal="left" vertical="center" indent="1"/>
    </xf>
    <xf numFmtId="0" fontId="10" fillId="0" borderId="0" xfId="0" applyFont="1" applyAlignment="1">
      <alignment horizontal="right" vertical="center"/>
    </xf>
    <xf numFmtId="0" fontId="9" fillId="6" borderId="0" xfId="0" applyFont="1" applyFill="1" applyAlignment="1">
      <alignment horizontal="left" vertical="top" wrapText="1" indent="1"/>
    </xf>
    <xf numFmtId="0" fontId="8" fillId="0" borderId="0" xfId="0" applyFont="1" applyAlignment="1">
      <alignment horizontal="left" vertical="top" wrapText="1" indent="1"/>
    </xf>
    <xf numFmtId="164" fontId="5" fillId="5" borderId="1" xfId="0" applyNumberFormat="1" applyFont="1" applyFill="1" applyBorder="1" applyAlignment="1">
      <alignment horizontal="left" vertical="center" indent="1"/>
    </xf>
    <xf numFmtId="0" fontId="6" fillId="0" borderId="0" xfId="0" applyFont="1" applyAlignment="1">
      <alignment horizontal="left" vertical="top" wrapText="1" indent="1"/>
    </xf>
    <xf numFmtId="0" fontId="5" fillId="5" borderId="1" xfId="0" applyFont="1" applyFill="1" applyBorder="1" applyAlignment="1">
      <alignment horizontal="left" vertical="center" indent="1"/>
    </xf>
    <xf numFmtId="0" fontId="2" fillId="4" borderId="0" xfId="0" applyFont="1" applyFill="1" applyAlignment="1">
      <alignment horizontal="left" vertical="center" indent="1"/>
    </xf>
    <xf numFmtId="0" fontId="3" fillId="0" borderId="0" xfId="0" applyFont="1" applyAlignment="1">
      <alignment horizontal="left" vertical="top" wrapText="1" indent="1"/>
    </xf>
    <xf numFmtId="0" fontId="2" fillId="3" borderId="0" xfId="0" applyFont="1" applyFill="1" applyAlignment="1">
      <alignment horizontal="left" vertical="center" indent="1"/>
    </xf>
    <xf numFmtId="0" fontId="1" fillId="2" borderId="0" xfId="0" applyFont="1" applyFill="1" applyAlignment="1">
      <alignment horizontal="left" vertical="center" indent="15"/>
    </xf>
    <xf numFmtId="0" fontId="4" fillId="0" borderId="0" xfId="0" applyFont="1" applyAlignment="1">
      <alignment horizontal="left" vertical="center" indent="1"/>
    </xf>
    <xf numFmtId="0" fontId="5" fillId="5" borderId="1" xfId="0" applyFont="1" applyFill="1" applyBorder="1" applyAlignment="1">
      <alignment horizontal="left" vertical="center" indent="1"/>
    </xf>
    <xf numFmtId="164" fontId="5" fillId="5" borderId="1" xfId="0" applyNumberFormat="1" applyFont="1" applyFill="1" applyBorder="1" applyAlignment="1">
      <alignment horizontal="left" vertical="center" indent="1"/>
    </xf>
    <xf numFmtId="0" fontId="7" fillId="0" borderId="0" xfId="0" applyFont="1" applyAlignment="1">
      <alignment horizontal="left" vertical="top" wrapText="1" indent="1"/>
    </xf>
    <xf numFmtId="0" fontId="8" fillId="0" borderId="0" xfId="0" applyFont="1" applyAlignment="1">
      <alignment horizontal="left" vertical="top" wrapText="1" indent="1"/>
    </xf>
    <xf numFmtId="0" fontId="11" fillId="7" borderId="2" xfId="0" applyFont="1" applyFill="1" applyBorder="1" applyAlignment="1">
      <alignment horizontal="center" vertical="center" wrapText="1"/>
    </xf>
    <xf numFmtId="0" fontId="12" fillId="0" borderId="0" xfId="0" applyFont="1"/>
    <xf numFmtId="164" fontId="3" fillId="0" borderId="0" xfId="0" applyNumberFormat="1" applyFont="1" applyAlignment="1">
      <alignment horizontal="center" vertical="center"/>
    </xf>
    <xf numFmtId="0" fontId="13" fillId="8" borderId="1" xfId="0" applyFont="1" applyFill="1" applyBorder="1" applyAlignment="1">
      <alignment horizontal="center" vertical="center" indent="1"/>
    </xf>
    <xf numFmtId="0" fontId="3" fillId="0" borderId="0" xfId="0" applyFont="1" applyAlignment="1">
      <alignment horizontal="center" vertical="center"/>
    </xf>
    <xf numFmtId="0" fontId="3" fillId="0" borderId="0" xfId="0" applyFont="1" applyAlignment="1">
      <alignment horizontal="left" vertical="center" wrapText="1" indent="1"/>
    </xf>
    <xf numFmtId="0" fontId="6" fillId="8" borderId="1" xfId="0" applyFont="1" applyFill="1" applyBorder="1" applyAlignment="1">
      <alignment horizontal="left" vertical="center" wrapText="1" indent="1"/>
    </xf>
    <xf numFmtId="164" fontId="5" fillId="5" borderId="1" xfId="0" applyNumberFormat="1" applyFont="1" applyFill="1" applyBorder="1" applyAlignment="1">
      <alignment horizontal="center" vertical="center" indent="1"/>
    </xf>
    <xf numFmtId="0" fontId="5" fillId="5" borderId="1" xfId="0" applyFont="1" applyFill="1" applyBorder="1" applyAlignment="1">
      <alignment horizontal="center" vertical="center" indent="1"/>
    </xf>
    <xf numFmtId="0" fontId="5" fillId="5" borderId="1" xfId="0" applyFont="1" applyFill="1" applyBorder="1" applyAlignment="1">
      <alignment horizontal="left" vertical="center" wrapText="1" indent="1"/>
    </xf>
    <xf numFmtId="0" fontId="14" fillId="8" borderId="1" xfId="0" applyFont="1" applyFill="1" applyBorder="1" applyAlignment="1">
      <alignment horizontal="center" vertical="center" indent="1"/>
    </xf>
    <xf numFmtId="164" fontId="13" fillId="8" borderId="1" xfId="0" applyNumberFormat="1" applyFont="1" applyFill="1" applyBorder="1" applyAlignment="1">
      <alignment horizontal="left" vertical="center" indent="1"/>
    </xf>
    <xf numFmtId="0" fontId="16" fillId="0" borderId="0" xfId="0" applyFont="1" applyAlignment="1">
      <alignment horizontal="left" vertical="center" indent="1"/>
    </xf>
    <xf numFmtId="0" fontId="7" fillId="7" borderId="2" xfId="0" applyFont="1" applyFill="1" applyBorder="1" applyAlignment="1">
      <alignment horizontal="center" vertical="center" wrapText="1"/>
    </xf>
    <xf numFmtId="0" fontId="2" fillId="9" borderId="0" xfId="0" applyFont="1" applyFill="1" applyAlignment="1">
      <alignment horizontal="left" vertical="center" indent="1"/>
    </xf>
    <xf numFmtId="0" fontId="13" fillId="8" borderId="1" xfId="0" applyFont="1" applyFill="1" applyBorder="1" applyAlignment="1">
      <alignment horizontal="left" vertical="center" indent="1"/>
    </xf>
    <xf numFmtId="0" fontId="15" fillId="4" borderId="0" xfId="0" applyFont="1" applyFill="1" applyAlignment="1">
      <alignment horizontal="left" vertical="center" indent="1"/>
    </xf>
    <xf numFmtId="0" fontId="2" fillId="10" borderId="0" xfId="0" applyFont="1" applyFill="1" applyAlignment="1">
      <alignment horizontal="left" vertical="center" indent="1"/>
    </xf>
    <xf numFmtId="0" fontId="17" fillId="0" borderId="0" xfId="0" applyFont="1" applyAlignment="1">
      <alignment horizontal="left" vertical="center" indent="1"/>
    </xf>
    <xf numFmtId="0" fontId="12" fillId="11" borderId="0" xfId="0" applyFont="1" applyFill="1" applyAlignment="1">
      <alignment horizontal="center"/>
    </xf>
    <xf numFmtId="1" fontId="18" fillId="11" borderId="0" xfId="0" applyNumberFormat="1" applyFont="1" applyFill="1" applyAlignment="1">
      <alignment horizontal="center" vertical="center"/>
    </xf>
    <xf numFmtId="165" fontId="18" fillId="11" borderId="0" xfId="0" applyNumberFormat="1" applyFont="1" applyFill="1" applyAlignment="1">
      <alignment horizontal="center" vertical="center"/>
    </xf>
    <xf numFmtId="0" fontId="19" fillId="11" borderId="0" xfId="0" applyFont="1" applyFill="1" applyAlignment="1">
      <alignment horizontal="center" vertical="top" wrapText="1"/>
    </xf>
    <xf numFmtId="0" fontId="8" fillId="0" borderId="0" xfId="0" applyFont="1" applyAlignment="1">
      <alignment horizontal="left" vertical="center" indent="1"/>
    </xf>
    <xf numFmtId="0" fontId="20" fillId="8" borderId="1" xfId="0" applyFont="1" applyFill="1" applyBorder="1" applyAlignment="1">
      <alignment horizontal="left" vertical="center"/>
    </xf>
    <xf numFmtId="0" fontId="11" fillId="7" borderId="2" xfId="0" applyFont="1" applyFill="1" applyBorder="1" applyAlignment="1">
      <alignment horizontal="center" vertical="center" wrapText="1"/>
    </xf>
    <xf numFmtId="0" fontId="8" fillId="0" borderId="0" xfId="0" applyFont="1" applyAlignment="1">
      <alignment horizontal="left" vertical="center" wrapText="1" indent="1"/>
    </xf>
    <xf numFmtId="164" fontId="14" fillId="8" borderId="1" xfId="0" applyNumberFormat="1" applyFont="1" applyFill="1" applyBorder="1" applyAlignment="1">
      <alignment horizontal="center" vertical="center" indent="1"/>
    </xf>
    <xf numFmtId="1" fontId="14" fillId="8" borderId="1" xfId="0" applyNumberFormat="1" applyFont="1" applyFill="1" applyBorder="1" applyAlignment="1">
      <alignment horizontal="center" vertical="center" indent="1"/>
    </xf>
    <xf numFmtId="3" fontId="14" fillId="8" borderId="1" xfId="0" applyNumberFormat="1" applyFont="1" applyFill="1" applyBorder="1" applyAlignment="1">
      <alignment horizontal="center" vertical="center" indent="1"/>
    </xf>
    <xf numFmtId="165" fontId="14" fillId="8" borderId="1" xfId="0" applyNumberFormat="1" applyFont="1" applyFill="1" applyBorder="1" applyAlignment="1">
      <alignment horizontal="center" vertical="center" indent="1"/>
    </xf>
    <xf numFmtId="0" fontId="2" fillId="12" borderId="0" xfId="0" applyFont="1" applyFill="1" applyAlignment="1">
      <alignment horizontal="left" vertical="center" indent="1"/>
    </xf>
  </cellXfs>
  <cellStyles count="1">
    <cellStyle name="Normal" xfId="0" builtinId="0"/>
  </cellStyles>
  <dxfs count="11">
    <dxf>
      <fill>
        <patternFill>
          <bgColor rgb="FFFFF4E0"/>
        </patternFill>
      </fill>
    </dxf>
    <dxf>
      <fill>
        <patternFill>
          <bgColor rgb="FFFDEBE9"/>
        </patternFill>
      </fill>
    </dxf>
    <dxf>
      <fill>
        <patternFill>
          <bgColor rgb="FFE8F5E9"/>
        </patternFill>
      </fill>
    </dxf>
    <dxf>
      <fill>
        <patternFill>
          <bgColor rgb="FFFFF4E0"/>
        </patternFill>
      </fill>
    </dxf>
    <dxf>
      <fill>
        <patternFill>
          <bgColor rgb="FFFDEBE9"/>
        </patternFill>
      </fill>
    </dxf>
    <dxf>
      <fill>
        <patternFill>
          <bgColor rgb="FFFFF4E0"/>
        </patternFill>
      </fill>
    </dxf>
    <dxf>
      <font>
        <b/>
        <sz val="9"/>
        <color rgb="FFE31B0C"/>
        <name val="Inter"/>
        <charset val="1"/>
      </font>
      <fill>
        <patternFill>
          <bgColor rgb="FFFDEBE9"/>
        </patternFill>
      </fill>
    </dxf>
    <dxf>
      <font>
        <b/>
        <sz val="9"/>
        <color rgb="FFEC6917"/>
        <name val="Inter"/>
        <charset val="1"/>
      </font>
      <fill>
        <patternFill>
          <bgColor rgb="FFFFF4E0"/>
        </patternFill>
      </fill>
    </dxf>
    <dxf>
      <font>
        <b/>
        <sz val="10"/>
        <color rgb="FFE31B0C"/>
        <name val="Inter"/>
        <charset val="1"/>
      </font>
      <fill>
        <patternFill>
          <bgColor rgb="FFFDEBE9"/>
        </patternFill>
      </fill>
    </dxf>
    <dxf>
      <fill>
        <patternFill>
          <bgColor rgb="FFFFF4E0"/>
        </patternFill>
      </fill>
    </dxf>
    <dxf>
      <fill>
        <patternFill>
          <bgColor rgb="FFF5F5F5"/>
        </patternFill>
      </fill>
    </dxf>
  </dxfs>
  <tableStyles count="0" defaultTableStyle="TableStyleMedium2" defaultPivotStyle="PivotStyleLight16"/>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F6F9FC"/>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0CCFF"/>
      <rgbColor rgb="FFE8F5E9"/>
      <rgbColor rgb="FFDCE9F4"/>
      <rgbColor rgb="FFFDEBE9"/>
      <rgbColor rgb="FF99CCFF"/>
      <rgbColor rgb="FFFF99CC"/>
      <rgbColor rgb="FFCC99FF"/>
      <rgbColor rgb="FFF5F5F5"/>
      <rgbColor rgb="FF3480BC"/>
      <rgbColor rgb="FF33CCCC"/>
      <rgbColor rgb="FF99CC00"/>
      <rgbColor rgb="FFFFCC00"/>
      <rgbColor rgb="FFFF9900"/>
      <rgbColor rgb="FFEC6917"/>
      <rgbColor rgb="FF666699"/>
      <rgbColor rgb="FF8E98A2"/>
      <rgbColor rgb="FF0D3C61"/>
      <rgbColor rgb="FF339966"/>
      <rgbColor rgb="FF003300"/>
      <rgbColor rgb="FF333300"/>
      <rgbColor rgb="FF993300"/>
      <rgbColor rgb="FF993366"/>
      <rgbColor rgb="FF215383"/>
      <rgbColor rgb="FF1D324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stt.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stt.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stt.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stt.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stt.com/"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1</xdr:col>
      <xdr:colOff>952200</xdr:colOff>
      <xdr:row>0</xdr:row>
      <xdr:rowOff>313920</xdr:rowOff>
    </xdr:to>
    <xdr:pic>
      <xdr:nvPicPr>
        <xdr:cNvPr id="2" name="Image 1" descr="Picture">
          <a:hlinkClick xmlns:r="http://schemas.openxmlformats.org/officeDocument/2006/relationships" r:id="rId1" tooltip="mastt.com"/>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2</xdr:col>
      <xdr:colOff>35640</xdr:colOff>
      <xdr:row>0</xdr:row>
      <xdr:rowOff>313920</xdr:rowOff>
    </xdr:to>
    <xdr:pic>
      <xdr:nvPicPr>
        <xdr:cNvPr id="2" name="Image 1" descr="Picture">
          <a:hlinkClick xmlns:r="http://schemas.openxmlformats.org/officeDocument/2006/relationships" r:id="rId1" tooltip="mastt.com"/>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1</xdr:col>
      <xdr:colOff>952200</xdr:colOff>
      <xdr:row>0</xdr:row>
      <xdr:rowOff>313920</xdr:rowOff>
    </xdr:to>
    <xdr:pic>
      <xdr:nvPicPr>
        <xdr:cNvPr id="2" name="Image 1" descr="Picture">
          <a:hlinkClick xmlns:r="http://schemas.openxmlformats.org/officeDocument/2006/relationships" r:id="rId1" tooltip="mastt.com"/>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2</xdr:col>
      <xdr:colOff>458640</xdr:colOff>
      <xdr:row>0</xdr:row>
      <xdr:rowOff>313920</xdr:rowOff>
    </xdr:to>
    <xdr:pic>
      <xdr:nvPicPr>
        <xdr:cNvPr id="3" name="Image 1" descr="Picture">
          <a:hlinkClick xmlns:r="http://schemas.openxmlformats.org/officeDocument/2006/relationships" r:id="rId1" tooltip="mastt.com"/>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1</xdr:col>
      <xdr:colOff>952200</xdr:colOff>
      <xdr:row>0</xdr:row>
      <xdr:rowOff>313920</xdr:rowOff>
    </xdr:to>
    <xdr:pic>
      <xdr:nvPicPr>
        <xdr:cNvPr id="4" name="Image 1" descr="Picture">
          <a:hlinkClick xmlns:r="http://schemas.openxmlformats.org/officeDocument/2006/relationships" r:id="rId1" tooltip="mastt.com"/>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r="http://schemas.openxmlformats.org/officeDocument/2006/relationships" r:id="rId1" tooltip="mastt.com"/>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2"/>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astt.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mastt.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mastt.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mastt.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mastt.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mast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3C61"/>
    <pageSetUpPr fitToPage="1"/>
  </sheetPr>
  <dimension ref="B1:F32"/>
  <sheetViews>
    <sheetView showGridLines="0" tabSelected="1" zoomScaleNormal="100" workbookViewId="0">
      <selection activeCell="J17" sqref="J17"/>
    </sheetView>
  </sheetViews>
  <sheetFormatPr defaultColWidth="8.7109375" defaultRowHeight="15"/>
  <cols>
    <col min="1" max="1" width="2.140625" customWidth="1"/>
    <col min="2" max="3" width="24" customWidth="1"/>
    <col min="4" max="4" width="14" customWidth="1"/>
    <col min="5" max="5" width="16" customWidth="1"/>
    <col min="6" max="6" width="18" customWidth="1"/>
    <col min="7" max="7" width="2.140625" customWidth="1"/>
  </cols>
  <sheetData>
    <row r="1" spans="2:6" ht="33.75" customHeight="1">
      <c r="B1" s="12" t="s">
        <v>0</v>
      </c>
      <c r="C1" s="12"/>
      <c r="D1" s="12"/>
      <c r="E1" s="12"/>
      <c r="F1" s="12"/>
    </row>
    <row r="2" spans="2:6" ht="4.5" customHeight="1">
      <c r="B2" s="11"/>
      <c r="C2" s="11"/>
      <c r="D2" s="11"/>
      <c r="E2" s="11"/>
      <c r="F2" s="11"/>
    </row>
    <row r="4" spans="2:6" ht="25.5" customHeight="1">
      <c r="B4" s="10" t="s">
        <v>1</v>
      </c>
      <c r="C4" s="10"/>
      <c r="D4" s="10"/>
      <c r="E4" s="10"/>
      <c r="F4" s="10"/>
    </row>
    <row r="6" spans="2:6" ht="21.75" customHeight="1">
      <c r="B6" s="9" t="s">
        <v>2</v>
      </c>
      <c r="C6" s="9"/>
      <c r="D6" s="9"/>
      <c r="E6" s="9"/>
      <c r="F6" s="9"/>
    </row>
    <row r="7" spans="2:6" ht="30" customHeight="1">
      <c r="B7" s="13" t="s">
        <v>3</v>
      </c>
      <c r="C7" s="8"/>
      <c r="D7" s="8"/>
      <c r="E7" s="7" t="s">
        <v>4</v>
      </c>
      <c r="F7" s="7"/>
    </row>
    <row r="8" spans="2:6" ht="19.5" customHeight="1">
      <c r="B8" s="13" t="s">
        <v>5</v>
      </c>
      <c r="C8" s="8"/>
      <c r="D8" s="8"/>
      <c r="E8" s="7" t="s">
        <v>6</v>
      </c>
      <c r="F8" s="7"/>
    </row>
    <row r="9" spans="2:6" ht="19.5" customHeight="1">
      <c r="B9" s="13" t="s">
        <v>7</v>
      </c>
      <c r="C9" s="8"/>
      <c r="D9" s="8"/>
      <c r="E9" s="7" t="s">
        <v>8</v>
      </c>
      <c r="F9" s="7"/>
    </row>
    <row r="10" spans="2:6" ht="19.5" customHeight="1">
      <c r="B10" s="13" t="s">
        <v>9</v>
      </c>
      <c r="C10" s="8"/>
      <c r="D10" s="8"/>
      <c r="E10" s="7" t="s">
        <v>10</v>
      </c>
      <c r="F10" s="7"/>
    </row>
    <row r="11" spans="2:6" ht="19.5" customHeight="1">
      <c r="B11" s="13" t="s">
        <v>11</v>
      </c>
      <c r="C11" s="8"/>
      <c r="D11" s="8"/>
      <c r="E11" s="7" t="s">
        <v>12</v>
      </c>
      <c r="F11" s="7"/>
    </row>
    <row r="12" spans="2:6" ht="30" customHeight="1">
      <c r="B12" s="13" t="s">
        <v>13</v>
      </c>
      <c r="C12" s="6"/>
      <c r="D12" s="6"/>
      <c r="E12" s="7" t="s">
        <v>14</v>
      </c>
      <c r="F12" s="7"/>
    </row>
    <row r="14" spans="2:6" ht="21.75" customHeight="1">
      <c r="B14" s="9" t="s">
        <v>15</v>
      </c>
      <c r="C14" s="9"/>
      <c r="D14" s="9"/>
      <c r="E14" s="9"/>
      <c r="F14" s="9"/>
    </row>
    <row r="15" spans="2:6" ht="29.25" customHeight="1">
      <c r="B15" s="16" t="s">
        <v>16</v>
      </c>
      <c r="C15" s="5" t="s">
        <v>17</v>
      </c>
      <c r="D15" s="5"/>
      <c r="E15" s="5"/>
      <c r="F15" s="5"/>
    </row>
    <row r="16" spans="2:6" ht="29.25" customHeight="1">
      <c r="B16" s="16" t="s">
        <v>18</v>
      </c>
      <c r="C16" s="5" t="s">
        <v>19</v>
      </c>
      <c r="D16" s="5"/>
      <c r="E16" s="5"/>
      <c r="F16" s="5"/>
    </row>
    <row r="17" spans="2:6" ht="29.25" customHeight="1">
      <c r="B17" s="16" t="s">
        <v>20</v>
      </c>
      <c r="C17" s="5" t="s">
        <v>179</v>
      </c>
      <c r="D17" s="5"/>
      <c r="E17" s="5"/>
      <c r="F17" s="5"/>
    </row>
    <row r="18" spans="2:6" ht="29.25" customHeight="1">
      <c r="B18" s="16" t="s">
        <v>21</v>
      </c>
      <c r="C18" s="5" t="s">
        <v>22</v>
      </c>
      <c r="D18" s="5"/>
      <c r="E18" s="5"/>
      <c r="F18" s="5"/>
    </row>
    <row r="19" spans="2:6" ht="16.5" customHeight="1">
      <c r="B19" s="16" t="s">
        <v>23</v>
      </c>
      <c r="C19" s="5" t="s">
        <v>24</v>
      </c>
      <c r="D19" s="5"/>
      <c r="E19" s="5"/>
      <c r="F19" s="5"/>
    </row>
    <row r="20" spans="2:6" ht="16.5" customHeight="1">
      <c r="B20" s="16" t="s">
        <v>25</v>
      </c>
      <c r="C20" s="5" t="s">
        <v>26</v>
      </c>
      <c r="D20" s="5"/>
      <c r="E20" s="5"/>
      <c r="F20" s="5"/>
    </row>
    <row r="22" spans="2:6" ht="21.75" customHeight="1">
      <c r="B22" s="9" t="s">
        <v>27</v>
      </c>
      <c r="C22" s="9"/>
      <c r="D22" s="9"/>
      <c r="E22" s="9"/>
      <c r="F22" s="9"/>
    </row>
    <row r="23" spans="2:6" ht="16.5" customHeight="1">
      <c r="B23" s="16" t="s">
        <v>28</v>
      </c>
      <c r="C23" s="5" t="s">
        <v>29</v>
      </c>
      <c r="D23" s="5"/>
      <c r="E23" s="5"/>
      <c r="F23" s="5"/>
    </row>
    <row r="24" spans="2:6" ht="29.25" customHeight="1">
      <c r="B24" s="16" t="s">
        <v>30</v>
      </c>
      <c r="C24" s="5" t="s">
        <v>31</v>
      </c>
      <c r="D24" s="5"/>
      <c r="E24" s="5"/>
      <c r="F24" s="5"/>
    </row>
    <row r="25" spans="2:6" ht="29.25" customHeight="1">
      <c r="B25" s="16" t="s">
        <v>32</v>
      </c>
      <c r="C25" s="5" t="s">
        <v>33</v>
      </c>
      <c r="D25" s="5"/>
      <c r="E25" s="5"/>
      <c r="F25" s="5"/>
    </row>
    <row r="26" spans="2:6" ht="29.25" customHeight="1">
      <c r="B26" s="16" t="s">
        <v>34</v>
      </c>
      <c r="C26" s="5" t="s">
        <v>35</v>
      </c>
      <c r="D26" s="5"/>
      <c r="E26" s="5"/>
      <c r="F26" s="5"/>
    </row>
    <row r="27" spans="2:6" ht="16.5" customHeight="1">
      <c r="B27" s="16" t="s">
        <v>36</v>
      </c>
      <c r="C27" s="5" t="s">
        <v>37</v>
      </c>
      <c r="D27" s="5"/>
      <c r="E27" s="5"/>
      <c r="F27" s="5"/>
    </row>
    <row r="28" spans="2:6" ht="29.25" customHeight="1">
      <c r="B28" s="16" t="s">
        <v>38</v>
      </c>
      <c r="C28" s="5" t="s">
        <v>39</v>
      </c>
      <c r="D28" s="5"/>
      <c r="E28" s="5"/>
      <c r="F28" s="5"/>
    </row>
    <row r="30" spans="2:6" ht="86.25" customHeight="1">
      <c r="B30" s="4" t="s">
        <v>40</v>
      </c>
      <c r="C30" s="4"/>
      <c r="D30" s="4"/>
      <c r="E30" s="4"/>
      <c r="F30" s="4"/>
    </row>
    <row r="32" spans="2:6" ht="18" customHeight="1">
      <c r="B32" s="3" t="s">
        <v>41</v>
      </c>
      <c r="C32" s="3"/>
      <c r="D32" s="3"/>
      <c r="E32" s="3"/>
      <c r="F32" s="3"/>
    </row>
  </sheetData>
  <mergeCells count="32">
    <mergeCell ref="C26:F26"/>
    <mergeCell ref="C27:F27"/>
    <mergeCell ref="C28:F28"/>
    <mergeCell ref="B30:F30"/>
    <mergeCell ref="B32:F32"/>
    <mergeCell ref="C20:F20"/>
    <mergeCell ref="B22:F22"/>
    <mergeCell ref="C23:F23"/>
    <mergeCell ref="C24:F24"/>
    <mergeCell ref="C25:F25"/>
    <mergeCell ref="C15:F15"/>
    <mergeCell ref="C16:F16"/>
    <mergeCell ref="C17:F17"/>
    <mergeCell ref="C18:F18"/>
    <mergeCell ref="C19:F19"/>
    <mergeCell ref="C11:D11"/>
    <mergeCell ref="E11:F11"/>
    <mergeCell ref="C12:D12"/>
    <mergeCell ref="E12:F12"/>
    <mergeCell ref="B14:F14"/>
    <mergeCell ref="C8:D8"/>
    <mergeCell ref="E8:F8"/>
    <mergeCell ref="C9:D9"/>
    <mergeCell ref="E9:F9"/>
    <mergeCell ref="C10:D10"/>
    <mergeCell ref="E10:F10"/>
    <mergeCell ref="B1:F1"/>
    <mergeCell ref="B2:F2"/>
    <mergeCell ref="B4:F4"/>
    <mergeCell ref="B6:F6"/>
    <mergeCell ref="C7:D7"/>
    <mergeCell ref="E7:F7"/>
  </mergeCells>
  <hyperlinks>
    <hyperlink ref="B32" r:id="rId1" xr:uid="{00000000-0004-0000-0000-000000000000}"/>
  </hyperlinks>
  <pageMargins left="0.3" right="0.3" top="0.4" bottom="0.4" header="0.511811023622047" footer="0.511811023622047"/>
  <pageSetup paperSize="9" fitToHeight="0"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D3C61"/>
    <pageSetUpPr fitToPage="1"/>
  </sheetPr>
  <dimension ref="B1:S52"/>
  <sheetViews>
    <sheetView showGridLines="0" zoomScaleNormal="100" workbookViewId="0">
      <pane xSplit="3" ySplit="7" topLeftCell="D8" activePane="bottomRight" state="frozen"/>
      <selection pane="topRight" activeCell="D1" sqref="D1"/>
      <selection pane="bottomLeft" activeCell="A8" sqref="A8"/>
      <selection pane="bottomRight"/>
    </sheetView>
  </sheetViews>
  <sheetFormatPr defaultColWidth="8.7109375" defaultRowHeight="15"/>
  <cols>
    <col min="1" max="1" width="2.140625" customWidth="1"/>
    <col min="2" max="2" width="13" customWidth="1"/>
    <col min="3" max="3" width="6" customWidth="1"/>
    <col min="4" max="4" width="16" customWidth="1"/>
    <col min="5" max="5" width="7" customWidth="1"/>
    <col min="6" max="6" width="13" customWidth="1"/>
    <col min="7" max="7" width="8" customWidth="1"/>
    <col min="8" max="8" width="9" customWidth="1"/>
    <col min="9" max="9" width="46" customWidth="1"/>
    <col min="10" max="10" width="8" customWidth="1"/>
    <col min="11" max="11" width="30" customWidth="1"/>
    <col min="12" max="13" width="24" customWidth="1"/>
    <col min="14" max="14" width="14" customWidth="1"/>
    <col min="15" max="15" width="26" customWidth="1"/>
    <col min="16" max="16" width="16" customWidth="1"/>
    <col min="17" max="17" width="34" customWidth="1"/>
    <col min="18" max="19" width="9" hidden="1" customWidth="1"/>
    <col min="20" max="20" width="2.140625" customWidth="1"/>
  </cols>
  <sheetData>
    <row r="1" spans="2:19" ht="33.75" customHeight="1">
      <c r="B1" s="12" t="s">
        <v>42</v>
      </c>
      <c r="C1" s="12"/>
      <c r="D1" s="12"/>
      <c r="E1" s="12"/>
      <c r="F1" s="12"/>
      <c r="G1" s="12"/>
      <c r="H1" s="12"/>
      <c r="I1" s="12"/>
      <c r="J1" s="12"/>
      <c r="K1" s="12"/>
      <c r="L1" s="12"/>
      <c r="M1" s="12"/>
      <c r="N1" s="12"/>
      <c r="O1" s="12"/>
      <c r="P1" s="12"/>
      <c r="Q1" s="12"/>
      <c r="R1" s="12"/>
    </row>
    <row r="2" spans="2:19" ht="4.5" customHeight="1">
      <c r="B2" s="11"/>
      <c r="C2" s="11"/>
      <c r="D2" s="11"/>
      <c r="E2" s="11"/>
      <c r="F2" s="11"/>
      <c r="G2" s="11"/>
      <c r="H2" s="11"/>
      <c r="I2" s="11"/>
      <c r="J2" s="11"/>
      <c r="K2" s="11"/>
      <c r="L2" s="11"/>
      <c r="M2" s="11"/>
      <c r="N2" s="11"/>
      <c r="O2" s="11"/>
      <c r="P2" s="11"/>
      <c r="Q2" s="11"/>
      <c r="R2" s="11"/>
    </row>
    <row r="3" spans="2:19" ht="16.5" customHeight="1">
      <c r="B3" s="2" t="str">
        <f>IF($H$8="","","EXAMPLE CONTENT - five worked days, including a weather day, a lost-time day and a deliberate four-day gap so the gap check has something to find. Delete the rows and this banner disappears.")</f>
        <v>EXAMPLE CONTENT - five worked days, including a weather day, a lost-time day and a deliberate four-day gap so the gap check has something to find. Delete the rows and this banner disappears.</v>
      </c>
      <c r="C3" s="2"/>
      <c r="D3" s="2"/>
      <c r="E3" s="2"/>
      <c r="F3" s="2"/>
      <c r="G3" s="2"/>
      <c r="H3" s="2"/>
      <c r="I3" s="2"/>
      <c r="J3" s="2"/>
      <c r="K3" s="2"/>
      <c r="L3" s="2"/>
      <c r="M3" s="2"/>
      <c r="N3" s="2"/>
      <c r="O3" s="2"/>
      <c r="P3" s="2"/>
      <c r="Q3" s="2"/>
      <c r="R3" s="2"/>
    </row>
    <row r="4" spans="2:19" ht="25.5" customHeight="1">
      <c r="B4" s="10" t="s">
        <v>43</v>
      </c>
      <c r="C4" s="10"/>
      <c r="D4" s="10"/>
      <c r="E4" s="10"/>
      <c r="F4" s="10"/>
      <c r="G4" s="10"/>
      <c r="H4" s="10"/>
      <c r="I4" s="10"/>
      <c r="J4" s="10"/>
      <c r="K4" s="10"/>
      <c r="L4" s="10"/>
      <c r="M4" s="10"/>
      <c r="N4" s="10"/>
      <c r="O4" s="10"/>
      <c r="P4" s="10"/>
      <c r="Q4" s="10"/>
      <c r="R4" s="10"/>
    </row>
    <row r="6" spans="2:19" ht="21.75" customHeight="1">
      <c r="B6" s="9" t="s">
        <v>44</v>
      </c>
      <c r="C6" s="9"/>
      <c r="D6" s="9"/>
      <c r="E6" s="9"/>
      <c r="F6" s="9"/>
      <c r="G6" s="9"/>
      <c r="H6" s="9"/>
      <c r="I6" s="9"/>
      <c r="J6" s="9"/>
      <c r="K6" s="9"/>
      <c r="L6" s="9"/>
      <c r="M6" s="9"/>
      <c r="N6" s="9"/>
      <c r="O6" s="9"/>
      <c r="P6" s="9"/>
      <c r="Q6" s="9"/>
      <c r="R6" s="9"/>
    </row>
    <row r="7" spans="2:19" ht="47.25" customHeight="1">
      <c r="B7" s="18" t="s">
        <v>45</v>
      </c>
      <c r="C7" s="18" t="s">
        <v>46</v>
      </c>
      <c r="D7" s="18" t="s">
        <v>47</v>
      </c>
      <c r="E7" s="18" t="s">
        <v>48</v>
      </c>
      <c r="F7" s="18" t="s">
        <v>49</v>
      </c>
      <c r="G7" s="18" t="s">
        <v>50</v>
      </c>
      <c r="H7" s="18" t="s">
        <v>51</v>
      </c>
      <c r="I7" s="18" t="s">
        <v>52</v>
      </c>
      <c r="J7" s="18" t="s">
        <v>53</v>
      </c>
      <c r="K7" s="18" t="s">
        <v>54</v>
      </c>
      <c r="L7" s="18" t="s">
        <v>55</v>
      </c>
      <c r="M7" s="18" t="s">
        <v>56</v>
      </c>
      <c r="N7" s="18" t="s">
        <v>57</v>
      </c>
      <c r="O7" s="18" t="s">
        <v>58</v>
      </c>
      <c r="P7" s="18" t="s">
        <v>59</v>
      </c>
      <c r="Q7" s="18" t="s">
        <v>60</v>
      </c>
      <c r="R7" s="19" t="s">
        <v>61</v>
      </c>
      <c r="S7" s="19" t="s">
        <v>62</v>
      </c>
    </row>
    <row r="8" spans="2:19" ht="45.75" customHeight="1">
      <c r="B8" s="20">
        <f ca="1">IF(Cover!$C$12="",TODAY(),Cover!$C$12)-11</f>
        <v>46247</v>
      </c>
      <c r="C8" s="21">
        <f ca="1">IF($B8="","",COUNTIF($B$8:$B8,"&lt;&gt;"))</f>
        <v>1</v>
      </c>
      <c r="D8" s="22" t="s">
        <v>63</v>
      </c>
      <c r="E8" s="22">
        <v>78</v>
      </c>
      <c r="F8" s="22" t="s">
        <v>64</v>
      </c>
      <c r="G8" s="22">
        <v>34</v>
      </c>
      <c r="H8" s="22">
        <v>272</v>
      </c>
      <c r="I8" s="23" t="s">
        <v>65</v>
      </c>
      <c r="J8" s="22">
        <v>0</v>
      </c>
      <c r="K8" s="23"/>
      <c r="L8" s="23" t="s">
        <v>66</v>
      </c>
      <c r="M8" s="23" t="s">
        <v>67</v>
      </c>
      <c r="N8" s="22" t="s">
        <v>68</v>
      </c>
      <c r="O8" s="23"/>
      <c r="P8" s="22" t="s">
        <v>69</v>
      </c>
      <c r="Q8" s="24" t="str">
        <f t="shared" ref="Q8:Q47" ca="1" si="0">IF($B8="","",IF(AND($J8&lt;&gt;"",$J8&gt;0,$K8=""),"Hours lost with no cause recorded - that is the field that matters most later",IF($I8="","Say what happened, even if the answer is that nothing did",IF($P8="","Nobody has signed this row",IF(AND($N8&lt;&gt;"",$N8&lt;&gt;"Nothing to report"),"Safety flag raised - name where the incident record is",IF(IFERROR($H8/$G8,0)&gt;14,"Labor hours divided by crew is over 14 hours a head - check one of the two",""))))))</f>
        <v/>
      </c>
      <c r="R8" s="21">
        <f>0</f>
        <v>0</v>
      </c>
      <c r="S8" s="21">
        <f t="shared" ref="S8:S47" si="1">IF($R8&gt;0,1,0)</f>
        <v>0</v>
      </c>
    </row>
    <row r="9" spans="2:19" ht="45.75" customHeight="1">
      <c r="B9" s="20">
        <f ca="1">IF(Cover!$C$12="",TODAY(),Cover!$C$12)-10</f>
        <v>46248</v>
      </c>
      <c r="C9" s="21">
        <f ca="1">IF($B9="","",COUNTIF($B$8:$B9,"&lt;&gt;"))</f>
        <v>2</v>
      </c>
      <c r="D9" s="22" t="s">
        <v>70</v>
      </c>
      <c r="E9" s="22">
        <v>61</v>
      </c>
      <c r="F9" s="22" t="s">
        <v>71</v>
      </c>
      <c r="G9" s="22">
        <v>22</v>
      </c>
      <c r="H9" s="22">
        <v>132</v>
      </c>
      <c r="I9" s="23" t="s">
        <v>72</v>
      </c>
      <c r="J9" s="22">
        <v>5.5</v>
      </c>
      <c r="K9" s="23" t="s">
        <v>73</v>
      </c>
      <c r="L9" s="23" t="s">
        <v>74</v>
      </c>
      <c r="M9" s="23"/>
      <c r="N9" s="22" t="s">
        <v>68</v>
      </c>
      <c r="O9" s="23" t="s">
        <v>75</v>
      </c>
      <c r="P9" s="22" t="s">
        <v>69</v>
      </c>
      <c r="Q9" s="24" t="str">
        <f t="shared" ca="1" si="0"/>
        <v/>
      </c>
      <c r="R9" s="21">
        <f t="shared" ref="R9:R47" ca="1" si="2">IF(OR($B9="",$B8=""),0,MAX(0,NETWORKDAYS($B8,$B9)-2))</f>
        <v>0</v>
      </c>
      <c r="S9" s="21">
        <f t="shared" ca="1" si="1"/>
        <v>0</v>
      </c>
    </row>
    <row r="10" spans="2:19" ht="33" customHeight="1">
      <c r="B10" s="20">
        <f ca="1">IF(Cover!$C$12="",TODAY(),Cover!$C$12)-9</f>
        <v>46249</v>
      </c>
      <c r="C10" s="21">
        <f ca="1">IF($B10="","",COUNTIF($B$8:$B10,"&lt;&gt;"))</f>
        <v>3</v>
      </c>
      <c r="D10" s="22" t="s">
        <v>76</v>
      </c>
      <c r="E10" s="22">
        <v>66</v>
      </c>
      <c r="F10" s="22" t="s">
        <v>77</v>
      </c>
      <c r="G10" s="22">
        <v>31</v>
      </c>
      <c r="H10" s="22">
        <v>248</v>
      </c>
      <c r="I10" s="23" t="s">
        <v>78</v>
      </c>
      <c r="J10" s="22">
        <v>0</v>
      </c>
      <c r="K10" s="23"/>
      <c r="L10" s="23" t="s">
        <v>79</v>
      </c>
      <c r="M10" s="23" t="s">
        <v>80</v>
      </c>
      <c r="N10" s="22" t="s">
        <v>81</v>
      </c>
      <c r="O10" s="23"/>
      <c r="P10" s="22" t="s">
        <v>69</v>
      </c>
      <c r="Q10" s="24" t="str">
        <f t="shared" ca="1" si="0"/>
        <v>Safety flag raised - name where the incident record is</v>
      </c>
      <c r="R10" s="21">
        <f t="shared" ca="1" si="2"/>
        <v>0</v>
      </c>
      <c r="S10" s="21">
        <f t="shared" ca="1" si="1"/>
        <v>0</v>
      </c>
    </row>
    <row r="11" spans="2:19" ht="45.75" customHeight="1">
      <c r="B11" s="20">
        <f ca="1">IF(Cover!$C$12="",TODAY(),Cover!$C$12)-8</f>
        <v>46250</v>
      </c>
      <c r="C11" s="21">
        <f ca="1">IF($B11="","",COUNTIF($B$8:$B11,"&lt;&gt;"))</f>
        <v>4</v>
      </c>
      <c r="D11" s="22" t="s">
        <v>63</v>
      </c>
      <c r="E11" s="22">
        <v>71</v>
      </c>
      <c r="F11" s="22" t="s">
        <v>64</v>
      </c>
      <c r="G11" s="22">
        <v>29</v>
      </c>
      <c r="H11" s="22">
        <v>232</v>
      </c>
      <c r="I11" s="23" t="s">
        <v>82</v>
      </c>
      <c r="J11" s="22">
        <v>0</v>
      </c>
      <c r="K11" s="23"/>
      <c r="L11" s="23" t="s">
        <v>83</v>
      </c>
      <c r="M11" s="23"/>
      <c r="N11" s="22" t="s">
        <v>68</v>
      </c>
      <c r="O11" s="23"/>
      <c r="P11" s="22" t="s">
        <v>69</v>
      </c>
      <c r="Q11" s="24" t="str">
        <f t="shared" ca="1" si="0"/>
        <v/>
      </c>
      <c r="R11" s="21">
        <f t="shared" ca="1" si="2"/>
        <v>0</v>
      </c>
      <c r="S11" s="21">
        <f t="shared" ca="1" si="1"/>
        <v>0</v>
      </c>
    </row>
    <row r="12" spans="2:19" ht="45.75" customHeight="1">
      <c r="B12" s="20">
        <f ca="1">IF(Cover!$C$12="",TODAY(),Cover!$C$12)-4</f>
        <v>46254</v>
      </c>
      <c r="C12" s="21">
        <f ca="1">IF($B12="","",COUNTIF($B$8:$B12,"&lt;&gt;"))</f>
        <v>5</v>
      </c>
      <c r="D12" s="22" t="s">
        <v>84</v>
      </c>
      <c r="E12" s="22">
        <v>69</v>
      </c>
      <c r="F12" s="22" t="s">
        <v>64</v>
      </c>
      <c r="G12" s="22">
        <v>18</v>
      </c>
      <c r="H12" s="22">
        <v>108</v>
      </c>
      <c r="I12" s="23" t="s">
        <v>85</v>
      </c>
      <c r="J12" s="22">
        <v>4</v>
      </c>
      <c r="K12" s="23" t="s">
        <v>86</v>
      </c>
      <c r="L12" s="23"/>
      <c r="M12" s="23" t="s">
        <v>87</v>
      </c>
      <c r="N12" s="22" t="s">
        <v>68</v>
      </c>
      <c r="O12" s="23"/>
      <c r="P12" s="22" t="s">
        <v>69</v>
      </c>
      <c r="Q12" s="24" t="str">
        <f t="shared" ca="1" si="0"/>
        <v/>
      </c>
      <c r="R12" s="21">
        <f t="shared" ca="1" si="2"/>
        <v>2</v>
      </c>
      <c r="S12" s="21">
        <f t="shared" ca="1" si="1"/>
        <v>1</v>
      </c>
    </row>
    <row r="13" spans="2:19" ht="25.5" customHeight="1">
      <c r="B13" s="25"/>
      <c r="C13" s="21" t="str">
        <f>IF($B13="","",COUNTIF($B$8:$B13,"&lt;&gt;"))</f>
        <v/>
      </c>
      <c r="D13" s="26"/>
      <c r="E13" s="26"/>
      <c r="F13" s="26"/>
      <c r="G13" s="26"/>
      <c r="H13" s="26"/>
      <c r="I13" s="27"/>
      <c r="J13" s="26"/>
      <c r="K13" s="27"/>
      <c r="L13" s="27"/>
      <c r="M13" s="27"/>
      <c r="N13" s="26"/>
      <c r="O13" s="27"/>
      <c r="P13" s="26"/>
      <c r="Q13" s="24" t="str">
        <f t="shared" si="0"/>
        <v/>
      </c>
      <c r="R13" s="21">
        <f t="shared" ca="1" si="2"/>
        <v>0</v>
      </c>
      <c r="S13" s="21">
        <f t="shared" ca="1" si="1"/>
        <v>0</v>
      </c>
    </row>
    <row r="14" spans="2:19" ht="25.5" customHeight="1">
      <c r="B14" s="25"/>
      <c r="C14" s="21" t="str">
        <f>IF($B14="","",COUNTIF($B$8:$B14,"&lt;&gt;"))</f>
        <v/>
      </c>
      <c r="D14" s="26"/>
      <c r="E14" s="26"/>
      <c r="F14" s="26"/>
      <c r="G14" s="26"/>
      <c r="H14" s="26"/>
      <c r="I14" s="27"/>
      <c r="J14" s="26"/>
      <c r="K14" s="27"/>
      <c r="L14" s="27"/>
      <c r="M14" s="27"/>
      <c r="N14" s="26"/>
      <c r="O14" s="27"/>
      <c r="P14" s="26"/>
      <c r="Q14" s="24" t="str">
        <f t="shared" si="0"/>
        <v/>
      </c>
      <c r="R14" s="21">
        <f t="shared" si="2"/>
        <v>0</v>
      </c>
      <c r="S14" s="21">
        <f t="shared" si="1"/>
        <v>0</v>
      </c>
    </row>
    <row r="15" spans="2:19" ht="25.5" customHeight="1">
      <c r="B15" s="25"/>
      <c r="C15" s="21" t="str">
        <f>IF($B15="","",COUNTIF($B$8:$B15,"&lt;&gt;"))</f>
        <v/>
      </c>
      <c r="D15" s="26"/>
      <c r="E15" s="26"/>
      <c r="F15" s="26"/>
      <c r="G15" s="26"/>
      <c r="H15" s="26"/>
      <c r="I15" s="27"/>
      <c r="J15" s="26"/>
      <c r="K15" s="27"/>
      <c r="L15" s="27"/>
      <c r="M15" s="27"/>
      <c r="N15" s="26"/>
      <c r="O15" s="27"/>
      <c r="P15" s="26"/>
      <c r="Q15" s="24" t="str">
        <f t="shared" si="0"/>
        <v/>
      </c>
      <c r="R15" s="21">
        <f t="shared" si="2"/>
        <v>0</v>
      </c>
      <c r="S15" s="21">
        <f t="shared" si="1"/>
        <v>0</v>
      </c>
    </row>
    <row r="16" spans="2:19" ht="25.5" customHeight="1">
      <c r="B16" s="25"/>
      <c r="C16" s="21" t="str">
        <f>IF($B16="","",COUNTIF($B$8:$B16,"&lt;&gt;"))</f>
        <v/>
      </c>
      <c r="D16" s="26"/>
      <c r="E16" s="26"/>
      <c r="F16" s="26"/>
      <c r="G16" s="26"/>
      <c r="H16" s="26"/>
      <c r="I16" s="27"/>
      <c r="J16" s="26"/>
      <c r="K16" s="27"/>
      <c r="L16" s="27"/>
      <c r="M16" s="27"/>
      <c r="N16" s="26"/>
      <c r="O16" s="27"/>
      <c r="P16" s="26"/>
      <c r="Q16" s="24" t="str">
        <f t="shared" si="0"/>
        <v/>
      </c>
      <c r="R16" s="21">
        <f t="shared" si="2"/>
        <v>0</v>
      </c>
      <c r="S16" s="21">
        <f t="shared" si="1"/>
        <v>0</v>
      </c>
    </row>
    <row r="17" spans="2:19" ht="25.5" customHeight="1">
      <c r="B17" s="25"/>
      <c r="C17" s="21" t="str">
        <f>IF($B17="","",COUNTIF($B$8:$B17,"&lt;&gt;"))</f>
        <v/>
      </c>
      <c r="D17" s="26"/>
      <c r="E17" s="26"/>
      <c r="F17" s="26"/>
      <c r="G17" s="26"/>
      <c r="H17" s="26"/>
      <c r="I17" s="27"/>
      <c r="J17" s="26"/>
      <c r="K17" s="27"/>
      <c r="L17" s="27"/>
      <c r="M17" s="27"/>
      <c r="N17" s="26"/>
      <c r="O17" s="27"/>
      <c r="P17" s="26"/>
      <c r="Q17" s="24" t="str">
        <f t="shared" si="0"/>
        <v/>
      </c>
      <c r="R17" s="21">
        <f t="shared" si="2"/>
        <v>0</v>
      </c>
      <c r="S17" s="21">
        <f t="shared" si="1"/>
        <v>0</v>
      </c>
    </row>
    <row r="18" spans="2:19" ht="25.5" customHeight="1">
      <c r="B18" s="25"/>
      <c r="C18" s="21" t="str">
        <f>IF($B18="","",COUNTIF($B$8:$B18,"&lt;&gt;"))</f>
        <v/>
      </c>
      <c r="D18" s="26"/>
      <c r="E18" s="26"/>
      <c r="F18" s="26"/>
      <c r="G18" s="26"/>
      <c r="H18" s="26"/>
      <c r="I18" s="27"/>
      <c r="J18" s="26"/>
      <c r="K18" s="27"/>
      <c r="L18" s="27"/>
      <c r="M18" s="27"/>
      <c r="N18" s="26"/>
      <c r="O18" s="27"/>
      <c r="P18" s="26"/>
      <c r="Q18" s="24" t="str">
        <f t="shared" si="0"/>
        <v/>
      </c>
      <c r="R18" s="21">
        <f t="shared" si="2"/>
        <v>0</v>
      </c>
      <c r="S18" s="21">
        <f t="shared" si="1"/>
        <v>0</v>
      </c>
    </row>
    <row r="19" spans="2:19" ht="25.5" customHeight="1">
      <c r="B19" s="25"/>
      <c r="C19" s="21" t="str">
        <f>IF($B19="","",COUNTIF($B$8:$B19,"&lt;&gt;"))</f>
        <v/>
      </c>
      <c r="D19" s="26"/>
      <c r="E19" s="26"/>
      <c r="F19" s="26"/>
      <c r="G19" s="26"/>
      <c r="H19" s="26"/>
      <c r="I19" s="27"/>
      <c r="J19" s="26"/>
      <c r="K19" s="27"/>
      <c r="L19" s="27"/>
      <c r="M19" s="27"/>
      <c r="N19" s="26"/>
      <c r="O19" s="27"/>
      <c r="P19" s="26"/>
      <c r="Q19" s="24" t="str">
        <f t="shared" si="0"/>
        <v/>
      </c>
      <c r="R19" s="21">
        <f t="shared" si="2"/>
        <v>0</v>
      </c>
      <c r="S19" s="21">
        <f t="shared" si="1"/>
        <v>0</v>
      </c>
    </row>
    <row r="20" spans="2:19" ht="25.5" customHeight="1">
      <c r="B20" s="25"/>
      <c r="C20" s="21" t="str">
        <f>IF($B20="","",COUNTIF($B$8:$B20,"&lt;&gt;"))</f>
        <v/>
      </c>
      <c r="D20" s="26"/>
      <c r="E20" s="26"/>
      <c r="F20" s="26"/>
      <c r="G20" s="26"/>
      <c r="H20" s="26"/>
      <c r="I20" s="27"/>
      <c r="J20" s="26"/>
      <c r="K20" s="27"/>
      <c r="L20" s="27"/>
      <c r="M20" s="27"/>
      <c r="N20" s="26"/>
      <c r="O20" s="27"/>
      <c r="P20" s="26"/>
      <c r="Q20" s="24" t="str">
        <f t="shared" si="0"/>
        <v/>
      </c>
      <c r="R20" s="21">
        <f t="shared" si="2"/>
        <v>0</v>
      </c>
      <c r="S20" s="21">
        <f t="shared" si="1"/>
        <v>0</v>
      </c>
    </row>
    <row r="21" spans="2:19" ht="25.5" customHeight="1">
      <c r="B21" s="25"/>
      <c r="C21" s="21" t="str">
        <f>IF($B21="","",COUNTIF($B$8:$B21,"&lt;&gt;"))</f>
        <v/>
      </c>
      <c r="D21" s="26"/>
      <c r="E21" s="26"/>
      <c r="F21" s="26"/>
      <c r="G21" s="26"/>
      <c r="H21" s="26"/>
      <c r="I21" s="27"/>
      <c r="J21" s="26"/>
      <c r="K21" s="27"/>
      <c r="L21" s="27"/>
      <c r="M21" s="27"/>
      <c r="N21" s="26"/>
      <c r="O21" s="27"/>
      <c r="P21" s="26"/>
      <c r="Q21" s="24" t="str">
        <f t="shared" si="0"/>
        <v/>
      </c>
      <c r="R21" s="21">
        <f t="shared" si="2"/>
        <v>0</v>
      </c>
      <c r="S21" s="21">
        <f t="shared" si="1"/>
        <v>0</v>
      </c>
    </row>
    <row r="22" spans="2:19" ht="25.5" customHeight="1">
      <c r="B22" s="25"/>
      <c r="C22" s="21" t="str">
        <f>IF($B22="","",COUNTIF($B$8:$B22,"&lt;&gt;"))</f>
        <v/>
      </c>
      <c r="D22" s="26"/>
      <c r="E22" s="26"/>
      <c r="F22" s="26"/>
      <c r="G22" s="26"/>
      <c r="H22" s="26"/>
      <c r="I22" s="27"/>
      <c r="J22" s="26"/>
      <c r="K22" s="27"/>
      <c r="L22" s="27"/>
      <c r="M22" s="27"/>
      <c r="N22" s="26"/>
      <c r="O22" s="27"/>
      <c r="P22" s="26"/>
      <c r="Q22" s="24" t="str">
        <f t="shared" si="0"/>
        <v/>
      </c>
      <c r="R22" s="21">
        <f t="shared" si="2"/>
        <v>0</v>
      </c>
      <c r="S22" s="21">
        <f t="shared" si="1"/>
        <v>0</v>
      </c>
    </row>
    <row r="23" spans="2:19" ht="25.5" customHeight="1">
      <c r="B23" s="25"/>
      <c r="C23" s="21" t="str">
        <f>IF($B23="","",COUNTIF($B$8:$B23,"&lt;&gt;"))</f>
        <v/>
      </c>
      <c r="D23" s="26"/>
      <c r="E23" s="26"/>
      <c r="F23" s="26"/>
      <c r="G23" s="26"/>
      <c r="H23" s="26"/>
      <c r="I23" s="27"/>
      <c r="J23" s="26"/>
      <c r="K23" s="27"/>
      <c r="L23" s="27"/>
      <c r="M23" s="27"/>
      <c r="N23" s="26"/>
      <c r="O23" s="27"/>
      <c r="P23" s="26"/>
      <c r="Q23" s="24" t="str">
        <f t="shared" si="0"/>
        <v/>
      </c>
      <c r="R23" s="21">
        <f t="shared" si="2"/>
        <v>0</v>
      </c>
      <c r="S23" s="21">
        <f t="shared" si="1"/>
        <v>0</v>
      </c>
    </row>
    <row r="24" spans="2:19" ht="25.5" customHeight="1">
      <c r="B24" s="25"/>
      <c r="C24" s="21" t="str">
        <f>IF($B24="","",COUNTIF($B$8:$B24,"&lt;&gt;"))</f>
        <v/>
      </c>
      <c r="D24" s="26"/>
      <c r="E24" s="26"/>
      <c r="F24" s="26"/>
      <c r="G24" s="26"/>
      <c r="H24" s="26"/>
      <c r="I24" s="27"/>
      <c r="J24" s="26"/>
      <c r="K24" s="27"/>
      <c r="L24" s="27"/>
      <c r="M24" s="27"/>
      <c r="N24" s="26"/>
      <c r="O24" s="27"/>
      <c r="P24" s="26"/>
      <c r="Q24" s="24" t="str">
        <f t="shared" si="0"/>
        <v/>
      </c>
      <c r="R24" s="21">
        <f t="shared" si="2"/>
        <v>0</v>
      </c>
      <c r="S24" s="21">
        <f t="shared" si="1"/>
        <v>0</v>
      </c>
    </row>
    <row r="25" spans="2:19" ht="25.5" customHeight="1">
      <c r="B25" s="25"/>
      <c r="C25" s="21" t="str">
        <f>IF($B25="","",COUNTIF($B$8:$B25,"&lt;&gt;"))</f>
        <v/>
      </c>
      <c r="D25" s="26"/>
      <c r="E25" s="26"/>
      <c r="F25" s="26"/>
      <c r="G25" s="26"/>
      <c r="H25" s="26"/>
      <c r="I25" s="27"/>
      <c r="J25" s="26"/>
      <c r="K25" s="27"/>
      <c r="L25" s="27"/>
      <c r="M25" s="27"/>
      <c r="N25" s="26"/>
      <c r="O25" s="27"/>
      <c r="P25" s="26"/>
      <c r="Q25" s="24" t="str">
        <f t="shared" si="0"/>
        <v/>
      </c>
      <c r="R25" s="21">
        <f t="shared" si="2"/>
        <v>0</v>
      </c>
      <c r="S25" s="21">
        <f t="shared" si="1"/>
        <v>0</v>
      </c>
    </row>
    <row r="26" spans="2:19" ht="25.5" customHeight="1">
      <c r="B26" s="25"/>
      <c r="C26" s="21" t="str">
        <f>IF($B26="","",COUNTIF($B$8:$B26,"&lt;&gt;"))</f>
        <v/>
      </c>
      <c r="D26" s="26"/>
      <c r="E26" s="26"/>
      <c r="F26" s="26"/>
      <c r="G26" s="26"/>
      <c r="H26" s="26"/>
      <c r="I26" s="27"/>
      <c r="J26" s="26"/>
      <c r="K26" s="27"/>
      <c r="L26" s="27"/>
      <c r="M26" s="27"/>
      <c r="N26" s="26"/>
      <c r="O26" s="27"/>
      <c r="P26" s="26"/>
      <c r="Q26" s="24" t="str">
        <f t="shared" si="0"/>
        <v/>
      </c>
      <c r="R26" s="21">
        <f t="shared" si="2"/>
        <v>0</v>
      </c>
      <c r="S26" s="21">
        <f t="shared" si="1"/>
        <v>0</v>
      </c>
    </row>
    <row r="27" spans="2:19" ht="25.5" customHeight="1">
      <c r="B27" s="25"/>
      <c r="C27" s="21" t="str">
        <f>IF($B27="","",COUNTIF($B$8:$B27,"&lt;&gt;"))</f>
        <v/>
      </c>
      <c r="D27" s="26"/>
      <c r="E27" s="26"/>
      <c r="F27" s="26"/>
      <c r="G27" s="26"/>
      <c r="H27" s="26"/>
      <c r="I27" s="27"/>
      <c r="J27" s="26"/>
      <c r="K27" s="27"/>
      <c r="L27" s="27"/>
      <c r="M27" s="27"/>
      <c r="N27" s="26"/>
      <c r="O27" s="27"/>
      <c r="P27" s="26"/>
      <c r="Q27" s="24" t="str">
        <f t="shared" si="0"/>
        <v/>
      </c>
      <c r="R27" s="21">
        <f t="shared" si="2"/>
        <v>0</v>
      </c>
      <c r="S27" s="21">
        <f t="shared" si="1"/>
        <v>0</v>
      </c>
    </row>
    <row r="28" spans="2:19" ht="25.5" customHeight="1">
      <c r="B28" s="25"/>
      <c r="C28" s="21" t="str">
        <f>IF($B28="","",COUNTIF($B$8:$B28,"&lt;&gt;"))</f>
        <v/>
      </c>
      <c r="D28" s="26"/>
      <c r="E28" s="26"/>
      <c r="F28" s="26"/>
      <c r="G28" s="26"/>
      <c r="H28" s="26"/>
      <c r="I28" s="27"/>
      <c r="J28" s="26"/>
      <c r="K28" s="27"/>
      <c r="L28" s="27"/>
      <c r="M28" s="27"/>
      <c r="N28" s="26"/>
      <c r="O28" s="27"/>
      <c r="P28" s="26"/>
      <c r="Q28" s="24" t="str">
        <f t="shared" si="0"/>
        <v/>
      </c>
      <c r="R28" s="21">
        <f t="shared" si="2"/>
        <v>0</v>
      </c>
      <c r="S28" s="21">
        <f t="shared" si="1"/>
        <v>0</v>
      </c>
    </row>
    <row r="29" spans="2:19" ht="25.5" customHeight="1">
      <c r="B29" s="25"/>
      <c r="C29" s="21" t="str">
        <f>IF($B29="","",COUNTIF($B$8:$B29,"&lt;&gt;"))</f>
        <v/>
      </c>
      <c r="D29" s="26"/>
      <c r="E29" s="26"/>
      <c r="F29" s="26"/>
      <c r="G29" s="26"/>
      <c r="H29" s="26"/>
      <c r="I29" s="27"/>
      <c r="J29" s="26"/>
      <c r="K29" s="27"/>
      <c r="L29" s="27"/>
      <c r="M29" s="27"/>
      <c r="N29" s="26"/>
      <c r="O29" s="27"/>
      <c r="P29" s="26"/>
      <c r="Q29" s="24" t="str">
        <f t="shared" si="0"/>
        <v/>
      </c>
      <c r="R29" s="21">
        <f t="shared" si="2"/>
        <v>0</v>
      </c>
      <c r="S29" s="21">
        <f t="shared" si="1"/>
        <v>0</v>
      </c>
    </row>
    <row r="30" spans="2:19" ht="25.5" customHeight="1">
      <c r="B30" s="25"/>
      <c r="C30" s="21" t="str">
        <f>IF($B30="","",COUNTIF($B$8:$B30,"&lt;&gt;"))</f>
        <v/>
      </c>
      <c r="D30" s="26"/>
      <c r="E30" s="26"/>
      <c r="F30" s="26"/>
      <c r="G30" s="26"/>
      <c r="H30" s="26"/>
      <c r="I30" s="27"/>
      <c r="J30" s="26"/>
      <c r="K30" s="27"/>
      <c r="L30" s="27"/>
      <c r="M30" s="27"/>
      <c r="N30" s="26"/>
      <c r="O30" s="27"/>
      <c r="P30" s="26"/>
      <c r="Q30" s="24" t="str">
        <f t="shared" si="0"/>
        <v/>
      </c>
      <c r="R30" s="21">
        <f t="shared" si="2"/>
        <v>0</v>
      </c>
      <c r="S30" s="21">
        <f t="shared" si="1"/>
        <v>0</v>
      </c>
    </row>
    <row r="31" spans="2:19" ht="25.5" customHeight="1">
      <c r="B31" s="25"/>
      <c r="C31" s="21" t="str">
        <f>IF($B31="","",COUNTIF($B$8:$B31,"&lt;&gt;"))</f>
        <v/>
      </c>
      <c r="D31" s="26"/>
      <c r="E31" s="26"/>
      <c r="F31" s="26"/>
      <c r="G31" s="26"/>
      <c r="H31" s="26"/>
      <c r="I31" s="27"/>
      <c r="J31" s="26"/>
      <c r="K31" s="27"/>
      <c r="L31" s="27"/>
      <c r="M31" s="27"/>
      <c r="N31" s="26"/>
      <c r="O31" s="27"/>
      <c r="P31" s="26"/>
      <c r="Q31" s="24" t="str">
        <f t="shared" si="0"/>
        <v/>
      </c>
      <c r="R31" s="21">
        <f t="shared" si="2"/>
        <v>0</v>
      </c>
      <c r="S31" s="21">
        <f t="shared" si="1"/>
        <v>0</v>
      </c>
    </row>
    <row r="32" spans="2:19" ht="25.5" customHeight="1">
      <c r="B32" s="25"/>
      <c r="C32" s="21" t="str">
        <f>IF($B32="","",COUNTIF($B$8:$B32,"&lt;&gt;"))</f>
        <v/>
      </c>
      <c r="D32" s="26"/>
      <c r="E32" s="26"/>
      <c r="F32" s="26"/>
      <c r="G32" s="26"/>
      <c r="H32" s="26"/>
      <c r="I32" s="27"/>
      <c r="J32" s="26"/>
      <c r="K32" s="27"/>
      <c r="L32" s="27"/>
      <c r="M32" s="27"/>
      <c r="N32" s="26"/>
      <c r="O32" s="27"/>
      <c r="P32" s="26"/>
      <c r="Q32" s="24" t="str">
        <f t="shared" si="0"/>
        <v/>
      </c>
      <c r="R32" s="21">
        <f t="shared" si="2"/>
        <v>0</v>
      </c>
      <c r="S32" s="21">
        <f t="shared" si="1"/>
        <v>0</v>
      </c>
    </row>
    <row r="33" spans="2:19" ht="25.5" customHeight="1">
      <c r="B33" s="25"/>
      <c r="C33" s="21" t="str">
        <f>IF($B33="","",COUNTIF($B$8:$B33,"&lt;&gt;"))</f>
        <v/>
      </c>
      <c r="D33" s="26"/>
      <c r="E33" s="26"/>
      <c r="F33" s="26"/>
      <c r="G33" s="26"/>
      <c r="H33" s="26"/>
      <c r="I33" s="27"/>
      <c r="J33" s="26"/>
      <c r="K33" s="27"/>
      <c r="L33" s="27"/>
      <c r="M33" s="27"/>
      <c r="N33" s="26"/>
      <c r="O33" s="27"/>
      <c r="P33" s="26"/>
      <c r="Q33" s="24" t="str">
        <f t="shared" si="0"/>
        <v/>
      </c>
      <c r="R33" s="21">
        <f t="shared" si="2"/>
        <v>0</v>
      </c>
      <c r="S33" s="21">
        <f t="shared" si="1"/>
        <v>0</v>
      </c>
    </row>
    <row r="34" spans="2:19" ht="25.5" customHeight="1">
      <c r="B34" s="25"/>
      <c r="C34" s="21" t="str">
        <f>IF($B34="","",COUNTIF($B$8:$B34,"&lt;&gt;"))</f>
        <v/>
      </c>
      <c r="D34" s="26"/>
      <c r="E34" s="26"/>
      <c r="F34" s="26"/>
      <c r="G34" s="26"/>
      <c r="H34" s="26"/>
      <c r="I34" s="27"/>
      <c r="J34" s="26"/>
      <c r="K34" s="27"/>
      <c r="L34" s="27"/>
      <c r="M34" s="27"/>
      <c r="N34" s="26"/>
      <c r="O34" s="27"/>
      <c r="P34" s="26"/>
      <c r="Q34" s="24" t="str">
        <f t="shared" si="0"/>
        <v/>
      </c>
      <c r="R34" s="21">
        <f t="shared" si="2"/>
        <v>0</v>
      </c>
      <c r="S34" s="21">
        <f t="shared" si="1"/>
        <v>0</v>
      </c>
    </row>
    <row r="35" spans="2:19" ht="25.5" customHeight="1">
      <c r="B35" s="25"/>
      <c r="C35" s="21" t="str">
        <f>IF($B35="","",COUNTIF($B$8:$B35,"&lt;&gt;"))</f>
        <v/>
      </c>
      <c r="D35" s="26"/>
      <c r="E35" s="26"/>
      <c r="F35" s="26"/>
      <c r="G35" s="26"/>
      <c r="H35" s="26"/>
      <c r="I35" s="27"/>
      <c r="J35" s="26"/>
      <c r="K35" s="27"/>
      <c r="L35" s="27"/>
      <c r="M35" s="27"/>
      <c r="N35" s="26"/>
      <c r="O35" s="27"/>
      <c r="P35" s="26"/>
      <c r="Q35" s="24" t="str">
        <f t="shared" si="0"/>
        <v/>
      </c>
      <c r="R35" s="21">
        <f t="shared" si="2"/>
        <v>0</v>
      </c>
      <c r="S35" s="21">
        <f t="shared" si="1"/>
        <v>0</v>
      </c>
    </row>
    <row r="36" spans="2:19" ht="25.5" customHeight="1">
      <c r="B36" s="25"/>
      <c r="C36" s="21" t="str">
        <f>IF($B36="","",COUNTIF($B$8:$B36,"&lt;&gt;"))</f>
        <v/>
      </c>
      <c r="D36" s="26"/>
      <c r="E36" s="26"/>
      <c r="F36" s="26"/>
      <c r="G36" s="26"/>
      <c r="H36" s="26"/>
      <c r="I36" s="27"/>
      <c r="J36" s="26"/>
      <c r="K36" s="27"/>
      <c r="L36" s="27"/>
      <c r="M36" s="27"/>
      <c r="N36" s="26"/>
      <c r="O36" s="27"/>
      <c r="P36" s="26"/>
      <c r="Q36" s="24" t="str">
        <f t="shared" si="0"/>
        <v/>
      </c>
      <c r="R36" s="21">
        <f t="shared" si="2"/>
        <v>0</v>
      </c>
      <c r="S36" s="21">
        <f t="shared" si="1"/>
        <v>0</v>
      </c>
    </row>
    <row r="37" spans="2:19" ht="25.5" customHeight="1">
      <c r="B37" s="25"/>
      <c r="C37" s="21" t="str">
        <f>IF($B37="","",COUNTIF($B$8:$B37,"&lt;&gt;"))</f>
        <v/>
      </c>
      <c r="D37" s="26"/>
      <c r="E37" s="26"/>
      <c r="F37" s="26"/>
      <c r="G37" s="26"/>
      <c r="H37" s="26"/>
      <c r="I37" s="27"/>
      <c r="J37" s="26"/>
      <c r="K37" s="27"/>
      <c r="L37" s="27"/>
      <c r="M37" s="27"/>
      <c r="N37" s="26"/>
      <c r="O37" s="27"/>
      <c r="P37" s="26"/>
      <c r="Q37" s="24" t="str">
        <f t="shared" si="0"/>
        <v/>
      </c>
      <c r="R37" s="21">
        <f t="shared" si="2"/>
        <v>0</v>
      </c>
      <c r="S37" s="21">
        <f t="shared" si="1"/>
        <v>0</v>
      </c>
    </row>
    <row r="38" spans="2:19" ht="25.5" customHeight="1">
      <c r="B38" s="25"/>
      <c r="C38" s="21" t="str">
        <f>IF($B38="","",COUNTIF($B$8:$B38,"&lt;&gt;"))</f>
        <v/>
      </c>
      <c r="D38" s="26"/>
      <c r="E38" s="26"/>
      <c r="F38" s="26"/>
      <c r="G38" s="26"/>
      <c r="H38" s="26"/>
      <c r="I38" s="27"/>
      <c r="J38" s="26"/>
      <c r="K38" s="27"/>
      <c r="L38" s="27"/>
      <c r="M38" s="27"/>
      <c r="N38" s="26"/>
      <c r="O38" s="27"/>
      <c r="P38" s="26"/>
      <c r="Q38" s="24" t="str">
        <f t="shared" si="0"/>
        <v/>
      </c>
      <c r="R38" s="21">
        <f t="shared" si="2"/>
        <v>0</v>
      </c>
      <c r="S38" s="21">
        <f t="shared" si="1"/>
        <v>0</v>
      </c>
    </row>
    <row r="39" spans="2:19" ht="25.5" customHeight="1">
      <c r="B39" s="25"/>
      <c r="C39" s="21" t="str">
        <f>IF($B39="","",COUNTIF($B$8:$B39,"&lt;&gt;"))</f>
        <v/>
      </c>
      <c r="D39" s="26"/>
      <c r="E39" s="26"/>
      <c r="F39" s="26"/>
      <c r="G39" s="26"/>
      <c r="H39" s="26"/>
      <c r="I39" s="27"/>
      <c r="J39" s="26"/>
      <c r="K39" s="27"/>
      <c r="L39" s="27"/>
      <c r="M39" s="27"/>
      <c r="N39" s="26"/>
      <c r="O39" s="27"/>
      <c r="P39" s="26"/>
      <c r="Q39" s="24" t="str">
        <f t="shared" si="0"/>
        <v/>
      </c>
      <c r="R39" s="21">
        <f t="shared" si="2"/>
        <v>0</v>
      </c>
      <c r="S39" s="21">
        <f t="shared" si="1"/>
        <v>0</v>
      </c>
    </row>
    <row r="40" spans="2:19" ht="25.5" customHeight="1">
      <c r="B40" s="25"/>
      <c r="C40" s="21" t="str">
        <f>IF($B40="","",COUNTIF($B$8:$B40,"&lt;&gt;"))</f>
        <v/>
      </c>
      <c r="D40" s="26"/>
      <c r="E40" s="26"/>
      <c r="F40" s="26"/>
      <c r="G40" s="26"/>
      <c r="H40" s="26"/>
      <c r="I40" s="27"/>
      <c r="J40" s="26"/>
      <c r="K40" s="27"/>
      <c r="L40" s="27"/>
      <c r="M40" s="27"/>
      <c r="N40" s="26"/>
      <c r="O40" s="27"/>
      <c r="P40" s="26"/>
      <c r="Q40" s="24" t="str">
        <f t="shared" si="0"/>
        <v/>
      </c>
      <c r="R40" s="21">
        <f t="shared" si="2"/>
        <v>0</v>
      </c>
      <c r="S40" s="21">
        <f t="shared" si="1"/>
        <v>0</v>
      </c>
    </row>
    <row r="41" spans="2:19" ht="25.5" customHeight="1">
      <c r="B41" s="25"/>
      <c r="C41" s="21" t="str">
        <f>IF($B41="","",COUNTIF($B$8:$B41,"&lt;&gt;"))</f>
        <v/>
      </c>
      <c r="D41" s="26"/>
      <c r="E41" s="26"/>
      <c r="F41" s="26"/>
      <c r="G41" s="26"/>
      <c r="H41" s="26"/>
      <c r="I41" s="27"/>
      <c r="J41" s="26"/>
      <c r="K41" s="27"/>
      <c r="L41" s="27"/>
      <c r="M41" s="27"/>
      <c r="N41" s="26"/>
      <c r="O41" s="27"/>
      <c r="P41" s="26"/>
      <c r="Q41" s="24" t="str">
        <f t="shared" si="0"/>
        <v/>
      </c>
      <c r="R41" s="21">
        <f t="shared" si="2"/>
        <v>0</v>
      </c>
      <c r="S41" s="21">
        <f t="shared" si="1"/>
        <v>0</v>
      </c>
    </row>
    <row r="42" spans="2:19" ht="25.5" customHeight="1">
      <c r="B42" s="25"/>
      <c r="C42" s="21" t="str">
        <f>IF($B42="","",COUNTIF($B$8:$B42,"&lt;&gt;"))</f>
        <v/>
      </c>
      <c r="D42" s="26"/>
      <c r="E42" s="26"/>
      <c r="F42" s="26"/>
      <c r="G42" s="26"/>
      <c r="H42" s="26"/>
      <c r="I42" s="27"/>
      <c r="J42" s="26"/>
      <c r="K42" s="27"/>
      <c r="L42" s="27"/>
      <c r="M42" s="27"/>
      <c r="N42" s="26"/>
      <c r="O42" s="27"/>
      <c r="P42" s="26"/>
      <c r="Q42" s="24" t="str">
        <f t="shared" si="0"/>
        <v/>
      </c>
      <c r="R42" s="21">
        <f t="shared" si="2"/>
        <v>0</v>
      </c>
      <c r="S42" s="21">
        <f t="shared" si="1"/>
        <v>0</v>
      </c>
    </row>
    <row r="43" spans="2:19" ht="25.5" customHeight="1">
      <c r="B43" s="25"/>
      <c r="C43" s="21" t="str">
        <f>IF($B43="","",COUNTIF($B$8:$B43,"&lt;&gt;"))</f>
        <v/>
      </c>
      <c r="D43" s="26"/>
      <c r="E43" s="26"/>
      <c r="F43" s="26"/>
      <c r="G43" s="26"/>
      <c r="H43" s="26"/>
      <c r="I43" s="27"/>
      <c r="J43" s="26"/>
      <c r="K43" s="27"/>
      <c r="L43" s="27"/>
      <c r="M43" s="27"/>
      <c r="N43" s="26"/>
      <c r="O43" s="27"/>
      <c r="P43" s="26"/>
      <c r="Q43" s="24" t="str">
        <f t="shared" si="0"/>
        <v/>
      </c>
      <c r="R43" s="21">
        <f t="shared" si="2"/>
        <v>0</v>
      </c>
      <c r="S43" s="21">
        <f t="shared" si="1"/>
        <v>0</v>
      </c>
    </row>
    <row r="44" spans="2:19" ht="25.5" customHeight="1">
      <c r="B44" s="25"/>
      <c r="C44" s="21" t="str">
        <f>IF($B44="","",COUNTIF($B$8:$B44,"&lt;&gt;"))</f>
        <v/>
      </c>
      <c r="D44" s="26"/>
      <c r="E44" s="26"/>
      <c r="F44" s="26"/>
      <c r="G44" s="26"/>
      <c r="H44" s="26"/>
      <c r="I44" s="27"/>
      <c r="J44" s="26"/>
      <c r="K44" s="27"/>
      <c r="L44" s="27"/>
      <c r="M44" s="27"/>
      <c r="N44" s="26"/>
      <c r="O44" s="27"/>
      <c r="P44" s="26"/>
      <c r="Q44" s="24" t="str">
        <f t="shared" si="0"/>
        <v/>
      </c>
      <c r="R44" s="21">
        <f t="shared" si="2"/>
        <v>0</v>
      </c>
      <c r="S44" s="21">
        <f t="shared" si="1"/>
        <v>0</v>
      </c>
    </row>
    <row r="45" spans="2:19" ht="25.5" customHeight="1">
      <c r="B45" s="25"/>
      <c r="C45" s="21" t="str">
        <f>IF($B45="","",COUNTIF($B$8:$B45,"&lt;&gt;"))</f>
        <v/>
      </c>
      <c r="D45" s="26"/>
      <c r="E45" s="26"/>
      <c r="F45" s="26"/>
      <c r="G45" s="26"/>
      <c r="H45" s="26"/>
      <c r="I45" s="27"/>
      <c r="J45" s="26"/>
      <c r="K45" s="27"/>
      <c r="L45" s="27"/>
      <c r="M45" s="27"/>
      <c r="N45" s="26"/>
      <c r="O45" s="27"/>
      <c r="P45" s="26"/>
      <c r="Q45" s="24" t="str">
        <f t="shared" si="0"/>
        <v/>
      </c>
      <c r="R45" s="21">
        <f t="shared" si="2"/>
        <v>0</v>
      </c>
      <c r="S45" s="21">
        <f t="shared" si="1"/>
        <v>0</v>
      </c>
    </row>
    <row r="46" spans="2:19" ht="25.5" customHeight="1">
      <c r="B46" s="25"/>
      <c r="C46" s="21" t="str">
        <f>IF($B46="","",COUNTIF($B$8:$B46,"&lt;&gt;"))</f>
        <v/>
      </c>
      <c r="D46" s="26"/>
      <c r="E46" s="26"/>
      <c r="F46" s="26"/>
      <c r="G46" s="26"/>
      <c r="H46" s="26"/>
      <c r="I46" s="27"/>
      <c r="J46" s="26"/>
      <c r="K46" s="27"/>
      <c r="L46" s="27"/>
      <c r="M46" s="27"/>
      <c r="N46" s="26"/>
      <c r="O46" s="27"/>
      <c r="P46" s="26"/>
      <c r="Q46" s="24" t="str">
        <f t="shared" si="0"/>
        <v/>
      </c>
      <c r="R46" s="21">
        <f t="shared" si="2"/>
        <v>0</v>
      </c>
      <c r="S46" s="21">
        <f t="shared" si="1"/>
        <v>0</v>
      </c>
    </row>
    <row r="47" spans="2:19" ht="25.5" customHeight="1">
      <c r="B47" s="25"/>
      <c r="C47" s="21" t="str">
        <f>IF($B47="","",COUNTIF($B$8:$B47,"&lt;&gt;"))</f>
        <v/>
      </c>
      <c r="D47" s="26"/>
      <c r="E47" s="26"/>
      <c r="F47" s="26"/>
      <c r="G47" s="26"/>
      <c r="H47" s="26"/>
      <c r="I47" s="27"/>
      <c r="J47" s="26"/>
      <c r="K47" s="27"/>
      <c r="L47" s="27"/>
      <c r="M47" s="27"/>
      <c r="N47" s="26"/>
      <c r="O47" s="27"/>
      <c r="P47" s="26"/>
      <c r="Q47" s="24" t="str">
        <f t="shared" si="0"/>
        <v/>
      </c>
      <c r="R47" s="21">
        <f t="shared" si="2"/>
        <v>0</v>
      </c>
      <c r="S47" s="21">
        <f t="shared" si="1"/>
        <v>0</v>
      </c>
    </row>
    <row r="48" spans="2:19" ht="21.75" customHeight="1">
      <c r="B48" s="9" t="s">
        <v>88</v>
      </c>
      <c r="C48" s="9"/>
      <c r="D48" s="9"/>
      <c r="E48" s="9"/>
      <c r="F48" s="9"/>
      <c r="G48" s="9"/>
      <c r="H48" s="9"/>
      <c r="I48" s="9"/>
      <c r="J48" s="9"/>
      <c r="K48" s="9"/>
      <c r="L48" s="9"/>
      <c r="M48" s="9"/>
      <c r="N48" s="9"/>
      <c r="O48" s="9"/>
      <c r="P48" s="9"/>
      <c r="Q48" s="9"/>
    </row>
    <row r="49" spans="2:17" ht="21.75" customHeight="1">
      <c r="B49" s="2" t="s">
        <v>89</v>
      </c>
      <c r="C49" s="2"/>
      <c r="D49" s="2"/>
      <c r="E49" s="28">
        <f ca="1">SUM($R$8:$R$47)</f>
        <v>2</v>
      </c>
      <c r="F49" s="13" t="s">
        <v>90</v>
      </c>
      <c r="G49" s="28">
        <f ca="1">MAX($R$8:$R$47)</f>
        <v>2</v>
      </c>
      <c r="H49" s="13" t="s">
        <v>91</v>
      </c>
      <c r="I49" s="29">
        <f ca="1">IF(SUM($S$8:$S$47)=0,"None - every working day between the first and last entry has a row",INDEX($B$8:$B$47,MATCH(1,$S$8:$S$47,0)))</f>
        <v>46254</v>
      </c>
    </row>
    <row r="50" spans="2:17" ht="30" customHeight="1">
      <c r="B50" s="1" t="s">
        <v>92</v>
      </c>
      <c r="C50" s="1"/>
      <c r="D50" s="1"/>
      <c r="E50" s="1"/>
      <c r="F50" s="1"/>
      <c r="G50" s="1"/>
      <c r="H50" s="1"/>
      <c r="I50" s="1"/>
      <c r="J50" s="1"/>
      <c r="K50" s="1"/>
      <c r="L50" s="1"/>
      <c r="M50" s="1"/>
      <c r="N50" s="1"/>
      <c r="O50" s="1"/>
      <c r="P50" s="1"/>
      <c r="Q50" s="1"/>
    </row>
    <row r="52" spans="2:17" ht="18" customHeight="1">
      <c r="B52" s="3" t="s">
        <v>41</v>
      </c>
      <c r="C52" s="3"/>
      <c r="D52" s="3"/>
      <c r="E52" s="3"/>
      <c r="F52" s="3"/>
      <c r="G52" s="3"/>
      <c r="H52" s="3"/>
      <c r="I52" s="3"/>
      <c r="J52" s="3"/>
      <c r="K52" s="3"/>
      <c r="L52" s="3"/>
      <c r="M52" s="3"/>
      <c r="N52" s="3"/>
      <c r="O52" s="3"/>
      <c r="P52" s="3"/>
      <c r="Q52" s="3"/>
    </row>
  </sheetData>
  <mergeCells count="9">
    <mergeCell ref="B48:Q48"/>
    <mergeCell ref="B49:D49"/>
    <mergeCell ref="B50:Q50"/>
    <mergeCell ref="B52:Q52"/>
    <mergeCell ref="B1:R1"/>
    <mergeCell ref="B2:R2"/>
    <mergeCell ref="B3:R3"/>
    <mergeCell ref="B4:R4"/>
    <mergeCell ref="B6:R6"/>
  </mergeCells>
  <conditionalFormatting sqref="B8:Q47">
    <cfRule type="expression" dxfId="10" priority="3">
      <formula>AND($B8&lt;&gt;"",MOD(ROW()-8,2)=1)</formula>
    </cfRule>
  </conditionalFormatting>
  <conditionalFormatting sqref="B3:R3">
    <cfRule type="expression" dxfId="9" priority="2">
      <formula>LEN($B$3)&gt;0</formula>
    </cfRule>
  </conditionalFormatting>
  <conditionalFormatting sqref="E49">
    <cfRule type="expression" dxfId="8" priority="6">
      <formula>$E49&gt;0</formula>
    </cfRule>
  </conditionalFormatting>
  <conditionalFormatting sqref="J8:J47">
    <cfRule type="expression" dxfId="7" priority="5">
      <formula>AND($J8&lt;&gt;"",$J8&gt;0)</formula>
    </cfRule>
  </conditionalFormatting>
  <conditionalFormatting sqref="N8:N47">
    <cfRule type="expression" dxfId="6" priority="4">
      <formula>AND($N8&lt;&gt;"",$N8&lt;&gt;"Nothing to report")</formula>
    </cfRule>
  </conditionalFormatting>
  <hyperlinks>
    <hyperlink ref="B52" r:id="rId1" xr:uid="{00000000-0004-0000-0100-000000000000}"/>
  </hyperlinks>
  <pageMargins left="0.3" right="0.3" top="0.4" bottom="0.4" header="0.511811023622047" footer="0.511811023622047"/>
  <pageSetup paperSize="8" fitToWidth="2" fitToHeight="0" orientation="landscape" horizontalDpi="300" verticalDpi="300"/>
  <drawing r:id="rId2"/>
  <extLst>
    <ext xmlns:x14="http://schemas.microsoft.com/office/spreadsheetml/2009/9/main" uri="{CCE6A557-97BC-4b89-ADB6-D9C93CAAB3DF}">
      <x14:dataValidations xmlns:xm="http://schemas.microsoft.com/office/excel/2006/main" count="3">
        <x14:dataValidation type="list" allowBlank="1" xr:uid="{00000000-0002-0000-0100-000000000000}">
          <x14:formula1>
            <xm:f>Lists!$B$8:$B$17</xm:f>
          </x14:formula1>
          <x14:formula2>
            <xm:f>0</xm:f>
          </x14:formula2>
          <xm:sqref>D8:D47</xm:sqref>
        </x14:dataValidation>
        <x14:dataValidation type="list" allowBlank="1" xr:uid="{00000000-0002-0000-0100-000001000000}">
          <x14:formula1>
            <xm:f>Lists!$C$8:$C$13</xm:f>
          </x14:formula1>
          <x14:formula2>
            <xm:f>0</xm:f>
          </x14:formula2>
          <xm:sqref>F8:F47</xm:sqref>
        </x14:dataValidation>
        <x14:dataValidation type="list" allowBlank="1" xr:uid="{00000000-0002-0000-0100-000002000000}">
          <x14:formula1>
            <xm:f>Lists!$D$8:$D$14</xm:f>
          </x14:formula1>
          <x14:formula2>
            <xm:f>0</xm:f>
          </x14:formula2>
          <xm:sqref>N8:N47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15383"/>
    <pageSetUpPr fitToPage="1"/>
  </sheetPr>
  <dimension ref="B1:E57"/>
  <sheetViews>
    <sheetView showGridLines="0" zoomScaleNormal="100" workbookViewId="0"/>
  </sheetViews>
  <sheetFormatPr defaultColWidth="8.7109375" defaultRowHeight="15"/>
  <cols>
    <col min="1" max="1" width="2.140625" customWidth="1"/>
    <col min="2" max="2" width="22" customWidth="1"/>
    <col min="3" max="3" width="30" customWidth="1"/>
    <col min="4" max="4" width="22" customWidth="1"/>
    <col min="5" max="5" width="26" customWidth="1"/>
    <col min="6" max="6" width="2.140625" customWidth="1"/>
  </cols>
  <sheetData>
    <row r="1" spans="2:5" ht="33.75" customHeight="1">
      <c r="B1" s="12" t="s">
        <v>93</v>
      </c>
      <c r="C1" s="12"/>
      <c r="D1" s="12"/>
      <c r="E1" s="12"/>
    </row>
    <row r="2" spans="2:5" ht="4.5" customHeight="1">
      <c r="B2" s="32"/>
      <c r="C2" s="32"/>
      <c r="D2" s="32"/>
      <c r="E2" s="32"/>
    </row>
    <row r="4" spans="2:5" ht="25.5" customHeight="1">
      <c r="B4" s="10" t="s">
        <v>94</v>
      </c>
      <c r="C4" s="10"/>
      <c r="D4" s="10"/>
      <c r="E4" s="10"/>
    </row>
    <row r="6" spans="2:5" ht="21.75" customHeight="1">
      <c r="B6" s="9" t="s">
        <v>95</v>
      </c>
      <c r="C6" s="9"/>
      <c r="D6" s="9"/>
      <c r="E6" s="9"/>
    </row>
    <row r="7" spans="2:5" ht="19.5" customHeight="1">
      <c r="B7" s="13" t="s">
        <v>3</v>
      </c>
      <c r="C7" s="33" t="str">
        <f>IF(Cover!$C$7="","",Cover!$C$7)</f>
        <v/>
      </c>
      <c r="D7" s="33"/>
      <c r="E7" s="33"/>
    </row>
    <row r="8" spans="2:5" ht="19.5" customHeight="1">
      <c r="B8" s="13" t="s">
        <v>5</v>
      </c>
      <c r="C8" s="33" t="str">
        <f>IF(Cover!$C$8="","",Cover!$C$8)</f>
        <v/>
      </c>
      <c r="D8" s="33"/>
      <c r="E8" s="33"/>
    </row>
    <row r="9" spans="2:5" ht="19.5" customHeight="1">
      <c r="B9" s="13" t="s">
        <v>45</v>
      </c>
      <c r="C9" s="8"/>
      <c r="D9" s="8"/>
      <c r="E9" s="8"/>
    </row>
    <row r="10" spans="2:5" ht="19.5" customHeight="1">
      <c r="B10" s="13" t="s">
        <v>96</v>
      </c>
      <c r="C10" s="8"/>
      <c r="D10" s="8"/>
      <c r="E10" s="8"/>
    </row>
    <row r="11" spans="2:5" ht="19.5" customHeight="1">
      <c r="B11" s="13" t="s">
        <v>59</v>
      </c>
      <c r="C11" s="8"/>
      <c r="D11" s="8"/>
      <c r="E11" s="8"/>
    </row>
    <row r="13" spans="2:5" ht="18" customHeight="1">
      <c r="B13" s="34" t="s">
        <v>97</v>
      </c>
      <c r="C13" s="34"/>
      <c r="D13" s="34"/>
      <c r="E13" s="34"/>
    </row>
    <row r="14" spans="2:5" ht="18.75" customHeight="1">
      <c r="B14" s="30" t="s">
        <v>47</v>
      </c>
      <c r="C14" s="8"/>
      <c r="D14" s="8"/>
      <c r="E14" s="8"/>
    </row>
    <row r="15" spans="2:5" ht="18.75" customHeight="1">
      <c r="B15" s="30" t="s">
        <v>98</v>
      </c>
      <c r="C15" s="8"/>
      <c r="D15" s="8"/>
      <c r="E15" s="8"/>
    </row>
    <row r="16" spans="2:5" ht="18.75" customHeight="1">
      <c r="B16" s="30" t="s">
        <v>99</v>
      </c>
      <c r="C16" s="8"/>
      <c r="D16" s="8"/>
      <c r="E16" s="8"/>
    </row>
    <row r="18" spans="2:5" ht="18" customHeight="1">
      <c r="B18" s="34" t="s">
        <v>100</v>
      </c>
      <c r="C18" s="34"/>
      <c r="D18" s="34"/>
      <c r="E18" s="34"/>
    </row>
    <row r="19" spans="2:5" ht="18.75" customHeight="1">
      <c r="B19" s="30" t="s">
        <v>50</v>
      </c>
      <c r="C19" s="8"/>
      <c r="D19" s="8"/>
      <c r="E19" s="8"/>
    </row>
    <row r="20" spans="2:5" ht="18.75" customHeight="1">
      <c r="B20" s="30" t="s">
        <v>101</v>
      </c>
      <c r="C20" s="8"/>
      <c r="D20" s="8"/>
      <c r="E20" s="8"/>
    </row>
    <row r="21" spans="2:5" ht="18.75" customHeight="1">
      <c r="B21" s="30" t="s">
        <v>102</v>
      </c>
      <c r="C21" s="8"/>
      <c r="D21" s="8"/>
      <c r="E21" s="8"/>
    </row>
    <row r="23" spans="2:5" ht="18" customHeight="1">
      <c r="B23" s="34" t="s">
        <v>103</v>
      </c>
      <c r="C23" s="34"/>
      <c r="D23" s="34"/>
      <c r="E23" s="34"/>
    </row>
    <row r="24" spans="2:5" ht="18.75" customHeight="1">
      <c r="B24" s="8"/>
      <c r="C24" s="8"/>
      <c r="D24" s="8"/>
      <c r="E24" s="8"/>
    </row>
    <row r="25" spans="2:5" ht="18.75" customHeight="1">
      <c r="B25" s="8"/>
      <c r="C25" s="8"/>
      <c r="D25" s="8"/>
      <c r="E25" s="8"/>
    </row>
    <row r="26" spans="2:5" ht="18.75" customHeight="1">
      <c r="B26" s="8"/>
      <c r="C26" s="8"/>
      <c r="D26" s="8"/>
      <c r="E26" s="8"/>
    </row>
    <row r="28" spans="2:5" ht="18" customHeight="1">
      <c r="B28" s="34" t="s">
        <v>104</v>
      </c>
      <c r="C28" s="34"/>
      <c r="D28" s="34"/>
      <c r="E28" s="34"/>
    </row>
    <row r="29" spans="2:5" ht="18.75" customHeight="1">
      <c r="B29" s="30" t="s">
        <v>53</v>
      </c>
      <c r="C29" s="8"/>
      <c r="D29" s="8"/>
      <c r="E29" s="8"/>
    </row>
    <row r="30" spans="2:5" ht="18.75" customHeight="1">
      <c r="B30" s="30" t="s">
        <v>54</v>
      </c>
      <c r="C30" s="8"/>
      <c r="D30" s="8"/>
      <c r="E30" s="8"/>
    </row>
    <row r="32" spans="2:5" ht="18" customHeight="1">
      <c r="B32" s="34" t="s">
        <v>105</v>
      </c>
      <c r="C32" s="34"/>
      <c r="D32" s="34"/>
      <c r="E32" s="34"/>
    </row>
    <row r="33" spans="2:5" ht="18.75" customHeight="1">
      <c r="B33" s="8"/>
      <c r="C33" s="8"/>
      <c r="D33" s="8"/>
      <c r="E33" s="8"/>
    </row>
    <row r="34" spans="2:5" ht="18.75" customHeight="1">
      <c r="B34" s="8"/>
      <c r="C34" s="8"/>
      <c r="D34" s="8"/>
      <c r="E34" s="8"/>
    </row>
    <row r="35" spans="2:5" ht="18.75" customHeight="1">
      <c r="B35" s="8"/>
      <c r="C35" s="8"/>
      <c r="D35" s="8"/>
      <c r="E35" s="8"/>
    </row>
    <row r="37" spans="2:5" ht="18" customHeight="1">
      <c r="B37" s="34" t="s">
        <v>106</v>
      </c>
      <c r="C37" s="34"/>
      <c r="D37" s="34"/>
      <c r="E37" s="34"/>
    </row>
    <row r="38" spans="2:5" ht="18.75" customHeight="1">
      <c r="B38" s="8"/>
      <c r="C38" s="8"/>
      <c r="D38" s="8"/>
      <c r="E38" s="8"/>
    </row>
    <row r="39" spans="2:5" ht="18.75" customHeight="1">
      <c r="B39" s="8"/>
      <c r="C39" s="8"/>
      <c r="D39" s="8"/>
      <c r="E39" s="8"/>
    </row>
    <row r="40" spans="2:5" ht="18.75" customHeight="1">
      <c r="B40" s="8"/>
      <c r="C40" s="8"/>
      <c r="D40" s="8"/>
      <c r="E40" s="8"/>
    </row>
    <row r="42" spans="2:5" ht="18" customHeight="1">
      <c r="B42" s="34" t="s">
        <v>107</v>
      </c>
      <c r="C42" s="34"/>
      <c r="D42" s="34"/>
      <c r="E42" s="34"/>
    </row>
    <row r="43" spans="2:5" ht="18.75" customHeight="1">
      <c r="B43" s="30" t="s">
        <v>108</v>
      </c>
      <c r="C43" s="8"/>
      <c r="D43" s="8"/>
      <c r="E43" s="8"/>
    </row>
    <row r="44" spans="2:5" ht="18.75" customHeight="1">
      <c r="B44" s="30" t="s">
        <v>109</v>
      </c>
      <c r="C44" s="8"/>
      <c r="D44" s="8"/>
      <c r="E44" s="8"/>
    </row>
    <row r="46" spans="2:5" ht="18" customHeight="1">
      <c r="B46" s="34" t="s">
        <v>110</v>
      </c>
      <c r="C46" s="34"/>
      <c r="D46" s="34"/>
      <c r="E46" s="34"/>
    </row>
    <row r="47" spans="2:5" ht="18.75" customHeight="1">
      <c r="B47" s="8"/>
      <c r="C47" s="8"/>
      <c r="D47" s="8"/>
      <c r="E47" s="8"/>
    </row>
    <row r="48" spans="2:5" ht="18.75" customHeight="1">
      <c r="B48" s="8"/>
      <c r="C48" s="8"/>
      <c r="D48" s="8"/>
      <c r="E48" s="8"/>
    </row>
    <row r="49" spans="2:5" ht="18.75" customHeight="1">
      <c r="B49" s="8"/>
      <c r="C49" s="8"/>
      <c r="D49" s="8"/>
      <c r="E49" s="8"/>
    </row>
    <row r="51" spans="2:5" ht="21.75" customHeight="1">
      <c r="B51" s="9" t="s">
        <v>111</v>
      </c>
      <c r="C51" s="9"/>
      <c r="D51" s="9"/>
      <c r="E51" s="9"/>
    </row>
    <row r="52" spans="2:5" ht="21.75" customHeight="1">
      <c r="B52" s="13" t="s">
        <v>59</v>
      </c>
      <c r="C52" s="14"/>
      <c r="D52" s="13" t="s">
        <v>45</v>
      </c>
      <c r="E52" s="15"/>
    </row>
    <row r="53" spans="2:5" ht="21.75" customHeight="1">
      <c r="B53" s="13" t="s">
        <v>112</v>
      </c>
      <c r="C53" s="14"/>
      <c r="D53" s="13" t="s">
        <v>45</v>
      </c>
      <c r="E53" s="15"/>
    </row>
    <row r="55" spans="2:5" ht="15" customHeight="1">
      <c r="B55" s="7" t="s">
        <v>113</v>
      </c>
      <c r="C55" s="7"/>
      <c r="D55" s="7"/>
      <c r="E55" s="7"/>
    </row>
    <row r="57" spans="2:5" ht="18" customHeight="1">
      <c r="B57" s="3" t="s">
        <v>41</v>
      </c>
      <c r="C57" s="3"/>
      <c r="D57" s="3"/>
      <c r="E57" s="3"/>
    </row>
  </sheetData>
  <mergeCells count="34">
    <mergeCell ref="B47:E49"/>
    <mergeCell ref="B51:E51"/>
    <mergeCell ref="B55:E55"/>
    <mergeCell ref="B57:E57"/>
    <mergeCell ref="B38:E40"/>
    <mergeCell ref="B42:E42"/>
    <mergeCell ref="C43:E43"/>
    <mergeCell ref="C44:E44"/>
    <mergeCell ref="B46:E46"/>
    <mergeCell ref="C29:E29"/>
    <mergeCell ref="C30:E30"/>
    <mergeCell ref="B32:E32"/>
    <mergeCell ref="B33:E35"/>
    <mergeCell ref="B37:E37"/>
    <mergeCell ref="C20:E20"/>
    <mergeCell ref="C21:E21"/>
    <mergeCell ref="B23:E23"/>
    <mergeCell ref="B24:E26"/>
    <mergeCell ref="B28:E28"/>
    <mergeCell ref="C14:E14"/>
    <mergeCell ref="C15:E15"/>
    <mergeCell ref="C16:E16"/>
    <mergeCell ref="B18:E18"/>
    <mergeCell ref="C19:E19"/>
    <mergeCell ref="C8:E8"/>
    <mergeCell ref="C9:E9"/>
    <mergeCell ref="C10:E10"/>
    <mergeCell ref="C11:E11"/>
    <mergeCell ref="B13:E13"/>
    <mergeCell ref="B1:E1"/>
    <mergeCell ref="B2:E2"/>
    <mergeCell ref="B4:E4"/>
    <mergeCell ref="B6:E6"/>
    <mergeCell ref="C7:E7"/>
  </mergeCells>
  <hyperlinks>
    <hyperlink ref="B57" r:id="rId1" xr:uid="{00000000-0004-0000-0200-000000000000}"/>
  </hyperlinks>
  <pageMargins left="0.3" right="0.3" top="0.4" bottom="0.4" header="0.511811023622047" footer="0.511811023622047"/>
  <pageSetup paperSize="9" fitToHeight="0" orientation="portrait" horizontalDpi="300" verticalDpi="300"/>
  <drawing r:id="rId2"/>
  <extLst>
    <ext xmlns:x14="http://schemas.microsoft.com/office/spreadsheetml/2009/9/main" uri="{CCE6A557-97BC-4b89-ADB6-D9C93CAAB3DF}">
      <x14:dataValidations xmlns:xm="http://schemas.microsoft.com/office/excel/2006/main" count="3">
        <x14:dataValidation type="list" allowBlank="1" xr:uid="{00000000-0002-0000-0200-000000000000}">
          <x14:formula1>
            <xm:f>Lists!$B$8:$B$17</xm:f>
          </x14:formula1>
          <x14:formula2>
            <xm:f>0</xm:f>
          </x14:formula2>
          <xm:sqref>C14</xm:sqref>
        </x14:dataValidation>
        <x14:dataValidation type="list" allowBlank="1" xr:uid="{00000000-0002-0000-0200-000001000000}">
          <x14:formula1>
            <xm:f>Lists!$C$8:$C$13</xm:f>
          </x14:formula1>
          <x14:formula2>
            <xm:f>0</xm:f>
          </x14:formula2>
          <xm:sqref>C16</xm:sqref>
        </x14:dataValidation>
        <x14:dataValidation type="list" allowBlank="1" xr:uid="{00000000-0002-0000-0200-000002000000}">
          <x14:formula1>
            <xm:f>Lists!$D$8:$D$14</xm:f>
          </x14:formula1>
          <x14:formula2>
            <xm:f>0</xm:f>
          </x14:formula2>
          <xm:sqref>C43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B79D0"/>
    <pageSetUpPr fitToPage="1"/>
  </sheetPr>
  <dimension ref="B1:T37"/>
  <sheetViews>
    <sheetView showGridLines="0" zoomScaleNormal="100" workbookViewId="0"/>
  </sheetViews>
  <sheetFormatPr defaultColWidth="8.7109375" defaultRowHeight="15"/>
  <cols>
    <col min="1" max="1" width="2.140625" customWidth="1"/>
    <col min="2" max="20" width="7" customWidth="1"/>
    <col min="21" max="21" width="2.140625" customWidth="1"/>
  </cols>
  <sheetData>
    <row r="1" spans="2:20" ht="33.75" customHeight="1">
      <c r="B1" s="12" t="s">
        <v>114</v>
      </c>
      <c r="C1" s="12"/>
      <c r="D1" s="12"/>
      <c r="E1" s="12"/>
      <c r="F1" s="12"/>
      <c r="G1" s="12"/>
      <c r="H1" s="12"/>
      <c r="I1" s="12"/>
      <c r="J1" s="12"/>
      <c r="K1" s="12"/>
      <c r="L1" s="12"/>
      <c r="M1" s="12"/>
      <c r="N1" s="12"/>
      <c r="O1" s="12"/>
      <c r="P1" s="12"/>
      <c r="Q1" s="12"/>
      <c r="R1" s="12"/>
      <c r="S1" s="12"/>
      <c r="T1" s="12"/>
    </row>
    <row r="2" spans="2:20" ht="4.5" customHeight="1">
      <c r="B2" s="35"/>
      <c r="C2" s="35"/>
      <c r="D2" s="35"/>
      <c r="E2" s="35"/>
      <c r="F2" s="35"/>
      <c r="G2" s="35"/>
      <c r="H2" s="35"/>
      <c r="I2" s="35"/>
      <c r="J2" s="35"/>
      <c r="K2" s="35"/>
      <c r="L2" s="35"/>
      <c r="M2" s="35"/>
      <c r="N2" s="35"/>
      <c r="O2" s="35"/>
      <c r="P2" s="35"/>
      <c r="Q2" s="35"/>
      <c r="R2" s="35"/>
      <c r="S2" s="35"/>
      <c r="T2" s="35"/>
    </row>
    <row r="3" spans="2:20" ht="16.5" customHeight="1">
      <c r="B3" s="2" t="str">
        <f>IF($H$8="","","EXAMPLE CONTENT - five worked days, including a weather day, a lost-time day and a deliberate four-day gap so the gap check has something to find. Delete the rows and this banner disappears.")</f>
        <v/>
      </c>
      <c r="C3" s="2"/>
      <c r="D3" s="2"/>
      <c r="E3" s="2"/>
      <c r="F3" s="2"/>
      <c r="G3" s="2"/>
      <c r="H3" s="2"/>
      <c r="I3" s="2"/>
      <c r="J3" s="2"/>
      <c r="K3" s="2"/>
      <c r="L3" s="2"/>
      <c r="M3" s="2"/>
      <c r="N3" s="2"/>
      <c r="O3" s="2"/>
      <c r="P3" s="2"/>
      <c r="Q3" s="2"/>
      <c r="R3" s="2"/>
      <c r="S3" s="2"/>
      <c r="T3" s="2"/>
    </row>
    <row r="4" spans="2:20" ht="25.5" customHeight="1">
      <c r="B4" s="10" t="s">
        <v>115</v>
      </c>
      <c r="C4" s="10"/>
      <c r="D4" s="10"/>
      <c r="E4" s="10"/>
      <c r="F4" s="10"/>
      <c r="G4" s="10"/>
      <c r="H4" s="10"/>
      <c r="I4" s="10"/>
      <c r="J4" s="10"/>
      <c r="K4" s="10"/>
      <c r="L4" s="10"/>
      <c r="M4" s="10"/>
      <c r="N4" s="10"/>
      <c r="O4" s="10"/>
      <c r="P4" s="10"/>
      <c r="Q4" s="10"/>
      <c r="R4" s="10"/>
      <c r="S4" s="10"/>
      <c r="T4" s="10"/>
    </row>
    <row r="6" spans="2:20" ht="33.75" customHeight="1">
      <c r="B6" s="36" t="str">
        <f ca="1">IF(COUNT('Daily Log'!$B$8:$B$47)&lt;2,"●   NOT ENOUGH ENTRIES TO CHECK FOR GAPS   -   log at least two days",IF(SUM('Daily Log'!$R$8:$R$47)&gt;0,"▲   "&amp;SUM('Daily Log'!$R$8:$R$47)&amp;" WORKING DAY(S) WITH NO ROW   -   a day nobody logged is a day nobody can reconstruct",IF(SUMPRODUCT(('Daily Log'!$J$8:$J$47&lt;&gt;"")*('Daily Log'!$J$8:$J$47&gt;0)*('Daily Log'!$K$8:$K$47=""))&gt;0,"●   "&amp;SUMPRODUCT(('Daily Log'!$J$8:$J$47&lt;&gt;"")*('Daily Log'!$J$8:$J$47&gt;0)*('Daily Log'!$K$8:$K$47=""))&amp;" DAY(S) WITH HOURS LOST AND NO CAUSE RECORDED   -   that is the field that matters most later","✓   NO GAPS   -   every working day between the first and last entry has a row")))</f>
        <v>▲   2 WORKING DAY(S) WITH NO ROW   -   a day nobody logged is a day nobody can reconstruct</v>
      </c>
      <c r="C6" s="36"/>
      <c r="D6" s="36"/>
      <c r="E6" s="36"/>
      <c r="F6" s="36"/>
      <c r="G6" s="36"/>
      <c r="H6" s="36"/>
      <c r="I6" s="36"/>
      <c r="J6" s="36"/>
      <c r="K6" s="36"/>
      <c r="L6" s="36"/>
      <c r="M6" s="36"/>
      <c r="N6" s="36"/>
      <c r="O6" s="36"/>
      <c r="P6" s="36"/>
      <c r="Q6" s="36"/>
      <c r="R6" s="36"/>
      <c r="S6" s="36"/>
      <c r="T6" s="36"/>
    </row>
    <row r="8" spans="2:20" ht="12.75" customHeight="1">
      <c r="B8" s="37" t="s">
        <v>116</v>
      </c>
      <c r="C8" s="37"/>
      <c r="D8" s="37"/>
      <c r="E8" s="37"/>
      <c r="G8" s="37" t="s">
        <v>117</v>
      </c>
      <c r="H8" s="37"/>
      <c r="I8" s="37"/>
      <c r="J8" s="37"/>
      <c r="L8" s="37" t="s">
        <v>118</v>
      </c>
      <c r="M8" s="37"/>
      <c r="N8" s="37"/>
      <c r="O8" s="37"/>
      <c r="Q8" s="37" t="s">
        <v>119</v>
      </c>
      <c r="R8" s="37"/>
      <c r="S8" s="37"/>
      <c r="T8" s="37"/>
    </row>
    <row r="9" spans="2:20" ht="30" customHeight="1">
      <c r="B9" s="38">
        <f ca="1">COUNT('Daily Log'!$B$8:$B$47)</f>
        <v>5</v>
      </c>
      <c r="C9" s="38"/>
      <c r="D9" s="38"/>
      <c r="E9" s="38"/>
      <c r="G9" s="38">
        <f ca="1">SUM('Daily Log'!$R$8:$R$47)</f>
        <v>2</v>
      </c>
      <c r="H9" s="38"/>
      <c r="I9" s="38"/>
      <c r="J9" s="38"/>
      <c r="L9" s="39">
        <f>SUM('Daily Log'!$J$8:$J$47)</f>
        <v>9.5</v>
      </c>
      <c r="M9" s="39"/>
      <c r="N9" s="39"/>
      <c r="O9" s="39"/>
      <c r="Q9" s="38">
        <f>SUMPRODUCT(('Daily Log'!$N$8:$N$47&lt;&gt;"")*('Daily Log'!$N$8:$N$47&lt;&gt;"Nothing to report"))</f>
        <v>1</v>
      </c>
      <c r="R9" s="38"/>
      <c r="S9" s="38"/>
      <c r="T9" s="38"/>
    </row>
    <row r="10" spans="2:20" ht="15" customHeight="1">
      <c r="B10" s="40" t="s">
        <v>120</v>
      </c>
      <c r="C10" s="40"/>
      <c r="D10" s="40"/>
      <c r="E10" s="40"/>
      <c r="G10" s="40" t="s">
        <v>121</v>
      </c>
      <c r="H10" s="40"/>
      <c r="I10" s="40"/>
      <c r="J10" s="40"/>
      <c r="L10" s="40" t="s">
        <v>122</v>
      </c>
      <c r="M10" s="40"/>
      <c r="N10" s="40"/>
      <c r="O10" s="40"/>
      <c r="Q10" s="40" t="s">
        <v>123</v>
      </c>
      <c r="R10" s="40"/>
      <c r="S10" s="40"/>
      <c r="T10" s="40"/>
    </row>
    <row r="12" spans="2:20" ht="21.75" customHeight="1">
      <c r="B12" s="9" t="s">
        <v>124</v>
      </c>
      <c r="C12" s="9"/>
      <c r="D12" s="9"/>
      <c r="E12" s="9"/>
      <c r="F12" s="9"/>
      <c r="G12" s="9"/>
      <c r="H12" s="9"/>
      <c r="I12" s="9"/>
      <c r="J12" s="9"/>
      <c r="K12" s="9"/>
      <c r="L12" s="9"/>
      <c r="M12" s="9"/>
      <c r="N12" s="9"/>
      <c r="O12" s="9"/>
      <c r="P12" s="9"/>
      <c r="Q12" s="9"/>
      <c r="R12" s="9"/>
      <c r="S12" s="9"/>
      <c r="T12" s="9"/>
    </row>
    <row r="13" spans="2:20" ht="16.5" customHeight="1">
      <c r="B13" s="41" t="str">
        <f>Lists!$B$8</f>
        <v>Clear</v>
      </c>
      <c r="C13" s="41"/>
      <c r="D13" s="41"/>
      <c r="E13" s="41"/>
      <c r="F13" s="28">
        <f>COUNTIF('Daily Log'!$D$8:$D$47,Lists!$B$8)</f>
        <v>2</v>
      </c>
      <c r="G13" s="42" t="str">
        <f t="shared" ref="G13:G22" si="0">IF(MAX($F$13:$F$22)=0,"",IF($F13=0,"",REPT("█",MAX(1,ROUND($F13/MAX($F$13:$F$22)*24,0)))))</f>
        <v>████████████████████████</v>
      </c>
      <c r="H13" s="42"/>
      <c r="I13" s="42"/>
      <c r="J13" s="42"/>
      <c r="K13" s="42"/>
      <c r="L13" s="42"/>
      <c r="M13" s="42"/>
      <c r="N13" s="42"/>
    </row>
    <row r="14" spans="2:20" ht="16.5" customHeight="1">
      <c r="B14" s="41" t="str">
        <f>Lists!$B$9</f>
        <v>Cloudy</v>
      </c>
      <c r="C14" s="41"/>
      <c r="D14" s="41"/>
      <c r="E14" s="41"/>
      <c r="F14" s="28">
        <f>COUNTIF('Daily Log'!$D$8:$D$47,Lists!$B$9)</f>
        <v>1</v>
      </c>
      <c r="G14" s="42" t="str">
        <f t="shared" si="0"/>
        <v>████████████</v>
      </c>
      <c r="H14" s="42"/>
      <c r="I14" s="42"/>
      <c r="J14" s="42"/>
      <c r="K14" s="42"/>
      <c r="L14" s="42"/>
      <c r="M14" s="42"/>
      <c r="N14" s="42"/>
    </row>
    <row r="15" spans="2:20" ht="16.5" customHeight="1">
      <c r="B15" s="41" t="str">
        <f>Lists!$B$10</f>
        <v>Rain - light</v>
      </c>
      <c r="C15" s="41"/>
      <c r="D15" s="41"/>
      <c r="E15" s="41"/>
      <c r="F15" s="28">
        <f>COUNTIF('Daily Log'!$D$8:$D$47,Lists!$B$10)</f>
        <v>0</v>
      </c>
      <c r="G15" s="42" t="str">
        <f t="shared" si="0"/>
        <v/>
      </c>
      <c r="H15" s="42"/>
      <c r="I15" s="42"/>
      <c r="J15" s="42"/>
      <c r="K15" s="42"/>
      <c r="L15" s="42"/>
      <c r="M15" s="42"/>
      <c r="N15" s="42"/>
    </row>
    <row r="16" spans="2:20" ht="16.5" customHeight="1">
      <c r="B16" s="41" t="str">
        <f>Lists!$B$11</f>
        <v>Rain - heavy</v>
      </c>
      <c r="C16" s="41"/>
      <c r="D16" s="41"/>
      <c r="E16" s="41"/>
      <c r="F16" s="28">
        <f>COUNTIF('Daily Log'!$D$8:$D$47,Lists!$B$11)</f>
        <v>1</v>
      </c>
      <c r="G16" s="42" t="str">
        <f t="shared" si="0"/>
        <v>████████████</v>
      </c>
      <c r="H16" s="42"/>
      <c r="I16" s="42"/>
      <c r="J16" s="42"/>
      <c r="K16" s="42"/>
      <c r="L16" s="42"/>
      <c r="M16" s="42"/>
      <c r="N16" s="42"/>
    </row>
    <row r="17" spans="2:20" ht="16.5" customHeight="1">
      <c r="B17" s="41" t="str">
        <f>Lists!$B$12</f>
        <v>Storm</v>
      </c>
      <c r="C17" s="41"/>
      <c r="D17" s="41"/>
      <c r="E17" s="41"/>
      <c r="F17" s="28">
        <f>COUNTIF('Daily Log'!$D$8:$D$47,Lists!$B$12)</f>
        <v>0</v>
      </c>
      <c r="G17" s="42" t="str">
        <f t="shared" si="0"/>
        <v/>
      </c>
      <c r="H17" s="42"/>
      <c r="I17" s="42"/>
      <c r="J17" s="42"/>
      <c r="K17" s="42"/>
      <c r="L17" s="42"/>
      <c r="M17" s="42"/>
      <c r="N17" s="42"/>
    </row>
    <row r="18" spans="2:20" ht="16.5" customHeight="1">
      <c r="B18" s="41" t="str">
        <f>Lists!$B$13</f>
        <v>Snow</v>
      </c>
      <c r="C18" s="41"/>
      <c r="D18" s="41"/>
      <c r="E18" s="41"/>
      <c r="F18" s="28">
        <f>COUNTIF('Daily Log'!$D$8:$D$47,Lists!$B$13)</f>
        <v>0</v>
      </c>
      <c r="G18" s="42" t="str">
        <f t="shared" si="0"/>
        <v/>
      </c>
      <c r="H18" s="42"/>
      <c r="I18" s="42"/>
      <c r="J18" s="42"/>
      <c r="K18" s="42"/>
      <c r="L18" s="42"/>
      <c r="M18" s="42"/>
      <c r="N18" s="42"/>
    </row>
    <row r="19" spans="2:20" ht="16.5" customHeight="1">
      <c r="B19" s="41" t="str">
        <f>Lists!$B$14</f>
        <v>Ice</v>
      </c>
      <c r="C19" s="41"/>
      <c r="D19" s="41"/>
      <c r="E19" s="41"/>
      <c r="F19" s="28">
        <f>COUNTIF('Daily Log'!$D$8:$D$47,Lists!$B$14)</f>
        <v>0</v>
      </c>
      <c r="G19" s="42" t="str">
        <f t="shared" si="0"/>
        <v/>
      </c>
      <c r="H19" s="42"/>
      <c r="I19" s="42"/>
      <c r="J19" s="42"/>
      <c r="K19" s="42"/>
      <c r="L19" s="42"/>
      <c r="M19" s="42"/>
      <c r="N19" s="42"/>
    </row>
    <row r="20" spans="2:20" ht="16.5" customHeight="1">
      <c r="B20" s="41" t="str">
        <f>Lists!$B$15</f>
        <v>High wind</v>
      </c>
      <c r="C20" s="41"/>
      <c r="D20" s="41"/>
      <c r="E20" s="41"/>
      <c r="F20" s="28">
        <f>COUNTIF('Daily Log'!$D$8:$D$47,Lists!$B$15)</f>
        <v>1</v>
      </c>
      <c r="G20" s="42" t="str">
        <f t="shared" si="0"/>
        <v>████████████</v>
      </c>
      <c r="H20" s="42"/>
      <c r="I20" s="42"/>
      <c r="J20" s="42"/>
      <c r="K20" s="42"/>
      <c r="L20" s="42"/>
      <c r="M20" s="42"/>
      <c r="N20" s="42"/>
    </row>
    <row r="21" spans="2:20" ht="16.5" customHeight="1">
      <c r="B21" s="41" t="str">
        <f>Lists!$B$16</f>
        <v>Extreme heat</v>
      </c>
      <c r="C21" s="41"/>
      <c r="D21" s="41"/>
      <c r="E21" s="41"/>
      <c r="F21" s="28">
        <f>COUNTIF('Daily Log'!$D$8:$D$47,Lists!$B$16)</f>
        <v>0</v>
      </c>
      <c r="G21" s="42" t="str">
        <f t="shared" si="0"/>
        <v/>
      </c>
      <c r="H21" s="42"/>
      <c r="I21" s="42"/>
      <c r="J21" s="42"/>
      <c r="K21" s="42"/>
      <c r="L21" s="42"/>
      <c r="M21" s="42"/>
      <c r="N21" s="42"/>
    </row>
    <row r="22" spans="2:20" ht="16.5" customHeight="1">
      <c r="B22" s="41" t="str">
        <f>Lists!$B$17</f>
        <v>Smoke or dust</v>
      </c>
      <c r="C22" s="41"/>
      <c r="D22" s="41"/>
      <c r="E22" s="41"/>
      <c r="F22" s="28">
        <f>COUNTIF('Daily Log'!$D$8:$D$47,Lists!$B$17)</f>
        <v>0</v>
      </c>
      <c r="G22" s="42" t="str">
        <f t="shared" si="0"/>
        <v/>
      </c>
      <c r="H22" s="42"/>
      <c r="I22" s="42"/>
      <c r="J22" s="42"/>
      <c r="K22" s="42"/>
      <c r="L22" s="42"/>
      <c r="M22" s="42"/>
      <c r="N22" s="42"/>
    </row>
    <row r="23" spans="2:20" ht="24" customHeight="1">
      <c r="B23" s="7" t="s">
        <v>125</v>
      </c>
      <c r="C23" s="7"/>
      <c r="D23" s="7"/>
      <c r="E23" s="7"/>
      <c r="F23" s="7"/>
      <c r="G23" s="7"/>
      <c r="H23" s="7"/>
      <c r="I23" s="7"/>
      <c r="J23" s="7"/>
      <c r="K23" s="7"/>
      <c r="L23" s="7"/>
      <c r="M23" s="7"/>
      <c r="N23" s="7"/>
      <c r="O23" s="7"/>
      <c r="P23" s="7"/>
      <c r="Q23" s="7"/>
      <c r="R23" s="7"/>
      <c r="S23" s="7"/>
      <c r="T23" s="7"/>
    </row>
    <row r="25" spans="2:20" ht="21.75" customHeight="1">
      <c r="B25" s="9" t="s">
        <v>126</v>
      </c>
      <c r="C25" s="9"/>
      <c r="D25" s="9"/>
      <c r="E25" s="9"/>
      <c r="F25" s="9"/>
      <c r="G25" s="9"/>
      <c r="H25" s="9"/>
      <c r="I25" s="9"/>
      <c r="J25" s="9"/>
      <c r="K25" s="9"/>
      <c r="L25" s="9"/>
      <c r="M25" s="9"/>
      <c r="N25" s="9"/>
      <c r="O25" s="9"/>
      <c r="P25" s="9"/>
      <c r="Q25" s="9"/>
      <c r="R25" s="9"/>
      <c r="S25" s="9"/>
      <c r="T25" s="9"/>
    </row>
    <row r="26" spans="2:20" ht="15.75" customHeight="1">
      <c r="B26" s="43"/>
      <c r="C26" s="43"/>
      <c r="D26" s="43"/>
      <c r="E26" s="43"/>
      <c r="F26" s="43" t="s">
        <v>127</v>
      </c>
      <c r="G26" s="43"/>
      <c r="H26" s="43" t="s">
        <v>128</v>
      </c>
      <c r="I26" s="43"/>
      <c r="J26" s="43"/>
      <c r="K26" s="43"/>
      <c r="L26" s="43"/>
      <c r="M26" s="43"/>
      <c r="N26" s="43"/>
      <c r="O26" s="43"/>
      <c r="P26" s="43"/>
      <c r="Q26" s="43"/>
      <c r="R26" s="43"/>
      <c r="S26" s="43"/>
      <c r="T26" s="43"/>
    </row>
    <row r="27" spans="2:20" ht="18" customHeight="1">
      <c r="B27" s="44" t="s">
        <v>129</v>
      </c>
      <c r="C27" s="44"/>
      <c r="D27" s="44"/>
      <c r="E27" s="44"/>
      <c r="F27" s="45">
        <f ca="1">IF(COUNT('Daily Log'!$B$8:$B$47)=0,"",SMALL('Daily Log'!$B$8:$B$47,1))</f>
        <v>46247</v>
      </c>
      <c r="G27" s="45"/>
      <c r="H27" s="1" t="s">
        <v>130</v>
      </c>
      <c r="I27" s="1"/>
      <c r="J27" s="1"/>
      <c r="K27" s="1"/>
      <c r="L27" s="1"/>
      <c r="M27" s="1"/>
      <c r="N27" s="1"/>
      <c r="O27" s="1"/>
      <c r="P27" s="1"/>
      <c r="Q27" s="1"/>
      <c r="R27" s="1"/>
      <c r="S27" s="1"/>
      <c r="T27" s="1"/>
    </row>
    <row r="28" spans="2:20" ht="18" customHeight="1">
      <c r="B28" s="44" t="s">
        <v>131</v>
      </c>
      <c r="C28" s="44"/>
      <c r="D28" s="44"/>
      <c r="E28" s="44"/>
      <c r="F28" s="45">
        <f ca="1">IF(COUNT('Daily Log'!$B$8:$B$47)=0,"",MAX('Daily Log'!$B$8:$B$47))</f>
        <v>46254</v>
      </c>
      <c r="G28" s="45"/>
      <c r="H28" s="1" t="s">
        <v>130</v>
      </c>
      <c r="I28" s="1"/>
      <c r="J28" s="1"/>
      <c r="K28" s="1"/>
      <c r="L28" s="1"/>
      <c r="M28" s="1"/>
      <c r="N28" s="1"/>
      <c r="O28" s="1"/>
      <c r="P28" s="1"/>
      <c r="Q28" s="1"/>
      <c r="R28" s="1"/>
      <c r="S28" s="1"/>
      <c r="T28" s="1"/>
    </row>
    <row r="29" spans="2:20" ht="30" customHeight="1">
      <c r="B29" s="44" t="s">
        <v>132</v>
      </c>
      <c r="C29" s="44"/>
      <c r="D29" s="44"/>
      <c r="E29" s="44"/>
      <c r="F29" s="46">
        <f ca="1">MAX('Daily Log'!$R$8:$R$47)</f>
        <v>2</v>
      </c>
      <c r="G29" s="46"/>
      <c r="H29" s="1" t="s">
        <v>133</v>
      </c>
      <c r="I29" s="1"/>
      <c r="J29" s="1"/>
      <c r="K29" s="1"/>
      <c r="L29" s="1"/>
      <c r="M29" s="1"/>
      <c r="N29" s="1"/>
      <c r="O29" s="1"/>
      <c r="P29" s="1"/>
      <c r="Q29" s="1"/>
      <c r="R29" s="1"/>
      <c r="S29" s="1"/>
      <c r="T29" s="1"/>
    </row>
    <row r="30" spans="2:20" ht="18" customHeight="1">
      <c r="B30" s="44" t="s">
        <v>134</v>
      </c>
      <c r="C30" s="44"/>
      <c r="D30" s="44"/>
      <c r="E30" s="44"/>
      <c r="F30" s="47">
        <f>SUM('Daily Log'!$H$8:$H$47)</f>
        <v>992</v>
      </c>
      <c r="G30" s="47"/>
      <c r="H30" s="1" t="s">
        <v>135</v>
      </c>
      <c r="I30" s="1"/>
      <c r="J30" s="1"/>
      <c r="K30" s="1"/>
      <c r="L30" s="1"/>
      <c r="M30" s="1"/>
      <c r="N30" s="1"/>
      <c r="O30" s="1"/>
      <c r="P30" s="1"/>
      <c r="Q30" s="1"/>
      <c r="R30" s="1"/>
      <c r="S30" s="1"/>
      <c r="T30" s="1"/>
    </row>
    <row r="31" spans="2:20" ht="30" customHeight="1">
      <c r="B31" s="44" t="s">
        <v>136</v>
      </c>
      <c r="C31" s="44"/>
      <c r="D31" s="44"/>
      <c r="E31" s="44"/>
      <c r="F31" s="48">
        <f>IF(COUNT('Daily Log'!$G$8:$G$47)=0,0,ROUND(AVERAGE('Daily Log'!$G$8:$G$47),1))</f>
        <v>26.8</v>
      </c>
      <c r="G31" s="48"/>
      <c r="H31" s="1" t="s">
        <v>137</v>
      </c>
      <c r="I31" s="1"/>
      <c r="J31" s="1"/>
      <c r="K31" s="1"/>
      <c r="L31" s="1"/>
      <c r="M31" s="1"/>
      <c r="N31" s="1"/>
      <c r="O31" s="1"/>
      <c r="P31" s="1"/>
      <c r="Q31" s="1"/>
      <c r="R31" s="1"/>
      <c r="S31" s="1"/>
      <c r="T31" s="1"/>
    </row>
    <row r="32" spans="2:20" ht="18" customHeight="1">
      <c r="B32" s="44" t="s">
        <v>138</v>
      </c>
      <c r="C32" s="44"/>
      <c r="D32" s="44"/>
      <c r="E32" s="44"/>
      <c r="F32" s="46">
        <f>COUNTIF('Daily Log'!$J$8:$J$47,"&gt;0")</f>
        <v>2</v>
      </c>
      <c r="G32" s="46"/>
      <c r="H32" s="1" t="s">
        <v>139</v>
      </c>
      <c r="I32" s="1"/>
      <c r="J32" s="1"/>
      <c r="K32" s="1"/>
      <c r="L32" s="1"/>
      <c r="M32" s="1"/>
      <c r="N32" s="1"/>
      <c r="O32" s="1"/>
      <c r="P32" s="1"/>
      <c r="Q32" s="1"/>
      <c r="R32" s="1"/>
      <c r="S32" s="1"/>
      <c r="T32" s="1"/>
    </row>
    <row r="33" spans="2:20" ht="30" customHeight="1">
      <c r="B33" s="44" t="s">
        <v>140</v>
      </c>
      <c r="C33" s="44"/>
      <c r="D33" s="44"/>
      <c r="E33" s="44"/>
      <c r="F33" s="46">
        <f>SUMPRODUCT(('Daily Log'!$J$8:$J$47&lt;&gt;"")*('Daily Log'!$J$8:$J$47&gt;0)*('Daily Log'!$K$8:$K$47=""))</f>
        <v>0</v>
      </c>
      <c r="G33" s="46"/>
      <c r="H33" s="1" t="s">
        <v>141</v>
      </c>
      <c r="I33" s="1"/>
      <c r="J33" s="1"/>
      <c r="K33" s="1"/>
      <c r="L33" s="1"/>
      <c r="M33" s="1"/>
      <c r="N33" s="1"/>
      <c r="O33" s="1"/>
      <c r="P33" s="1"/>
      <c r="Q33" s="1"/>
      <c r="R33" s="1"/>
      <c r="S33" s="1"/>
      <c r="T33" s="1"/>
    </row>
    <row r="34" spans="2:20" ht="30" customHeight="1">
      <c r="B34" s="44" t="s">
        <v>142</v>
      </c>
      <c r="C34" s="44"/>
      <c r="D34" s="44"/>
      <c r="E34" s="44"/>
      <c r="F34" s="46">
        <f>COUNTIF('Daily Log'!$O$8:$O$47,"?*")</f>
        <v>1</v>
      </c>
      <c r="G34" s="46"/>
      <c r="H34" s="1" t="s">
        <v>143</v>
      </c>
      <c r="I34" s="1"/>
      <c r="J34" s="1"/>
      <c r="K34" s="1"/>
      <c r="L34" s="1"/>
      <c r="M34" s="1"/>
      <c r="N34" s="1"/>
      <c r="O34" s="1"/>
      <c r="P34" s="1"/>
      <c r="Q34" s="1"/>
      <c r="R34" s="1"/>
      <c r="S34" s="1"/>
      <c r="T34" s="1"/>
    </row>
    <row r="35" spans="2:20" ht="30" customHeight="1">
      <c r="B35" s="44" t="s">
        <v>144</v>
      </c>
      <c r="C35" s="44"/>
      <c r="D35" s="44"/>
      <c r="E35" s="44"/>
      <c r="F35" s="46">
        <f ca="1">COUNTIF('Daily Log'!$Q$8:$Q$47,"?*")</f>
        <v>1</v>
      </c>
      <c r="G35" s="46"/>
      <c r="H35" s="1" t="s">
        <v>145</v>
      </c>
      <c r="I35" s="1"/>
      <c r="J35" s="1"/>
      <c r="K35" s="1"/>
      <c r="L35" s="1"/>
      <c r="M35" s="1"/>
      <c r="N35" s="1"/>
      <c r="O35" s="1"/>
      <c r="P35" s="1"/>
      <c r="Q35" s="1"/>
      <c r="R35" s="1"/>
      <c r="S35" s="1"/>
      <c r="T35" s="1"/>
    </row>
    <row r="37" spans="2:20" ht="18" customHeight="1">
      <c r="B37" s="3" t="s">
        <v>41</v>
      </c>
      <c r="C37" s="3"/>
      <c r="D37" s="3"/>
      <c r="E37" s="3"/>
      <c r="F37" s="3"/>
      <c r="G37" s="3"/>
      <c r="H37" s="3"/>
      <c r="I37" s="3"/>
      <c r="J37" s="3"/>
      <c r="K37" s="3"/>
      <c r="L37" s="3"/>
      <c r="M37" s="3"/>
      <c r="N37" s="3"/>
      <c r="O37" s="3"/>
      <c r="P37" s="3"/>
      <c r="Q37" s="3"/>
      <c r="R37" s="3"/>
      <c r="S37" s="3"/>
      <c r="T37" s="3"/>
    </row>
  </sheetData>
  <mergeCells count="71">
    <mergeCell ref="B35:E35"/>
    <mergeCell ref="F35:G35"/>
    <mergeCell ref="H35:T35"/>
    <mergeCell ref="B37:T37"/>
    <mergeCell ref="B33:E33"/>
    <mergeCell ref="F33:G33"/>
    <mergeCell ref="H33:T33"/>
    <mergeCell ref="B34:E34"/>
    <mergeCell ref="F34:G34"/>
    <mergeCell ref="H34:T34"/>
    <mergeCell ref="B31:E31"/>
    <mergeCell ref="F31:G31"/>
    <mergeCell ref="H31:T31"/>
    <mergeCell ref="B32:E32"/>
    <mergeCell ref="F32:G32"/>
    <mergeCell ref="H32:T32"/>
    <mergeCell ref="B29:E29"/>
    <mergeCell ref="F29:G29"/>
    <mergeCell ref="H29:T29"/>
    <mergeCell ref="B30:E30"/>
    <mergeCell ref="F30:G30"/>
    <mergeCell ref="H30:T30"/>
    <mergeCell ref="B27:E27"/>
    <mergeCell ref="F27:G27"/>
    <mergeCell ref="H27:T27"/>
    <mergeCell ref="B28:E28"/>
    <mergeCell ref="F28:G28"/>
    <mergeCell ref="H28:T28"/>
    <mergeCell ref="B22:E22"/>
    <mergeCell ref="G22:N22"/>
    <mergeCell ref="B23:T23"/>
    <mergeCell ref="B25:T25"/>
    <mergeCell ref="B26:E26"/>
    <mergeCell ref="F26:G26"/>
    <mergeCell ref="H26:T26"/>
    <mergeCell ref="B19:E19"/>
    <mergeCell ref="G19:N19"/>
    <mergeCell ref="B20:E20"/>
    <mergeCell ref="G20:N20"/>
    <mergeCell ref="B21:E21"/>
    <mergeCell ref="G21:N21"/>
    <mergeCell ref="B16:E16"/>
    <mergeCell ref="G16:N16"/>
    <mergeCell ref="B17:E17"/>
    <mergeCell ref="G17:N17"/>
    <mergeCell ref="B18:E18"/>
    <mergeCell ref="G18:N18"/>
    <mergeCell ref="B13:E13"/>
    <mergeCell ref="G13:N13"/>
    <mergeCell ref="B14:E14"/>
    <mergeCell ref="G14:N14"/>
    <mergeCell ref="B15:E15"/>
    <mergeCell ref="G15:N15"/>
    <mergeCell ref="B10:E10"/>
    <mergeCell ref="G10:J10"/>
    <mergeCell ref="L10:O10"/>
    <mergeCell ref="Q10:T10"/>
    <mergeCell ref="B12:T12"/>
    <mergeCell ref="B8:E8"/>
    <mergeCell ref="G8:J8"/>
    <mergeCell ref="L8:O8"/>
    <mergeCell ref="Q8:T8"/>
    <mergeCell ref="B9:E9"/>
    <mergeCell ref="G9:J9"/>
    <mergeCell ref="L9:O9"/>
    <mergeCell ref="Q9:T9"/>
    <mergeCell ref="B1:T1"/>
    <mergeCell ref="B2:T2"/>
    <mergeCell ref="B3:T3"/>
    <mergeCell ref="B4:T4"/>
    <mergeCell ref="B6:T6"/>
  </mergeCells>
  <conditionalFormatting sqref="B3:T3">
    <cfRule type="expression" dxfId="5" priority="2">
      <formula>LEN($B$3)&gt;0</formula>
    </cfRule>
  </conditionalFormatting>
  <conditionalFormatting sqref="B6:T6">
    <cfRule type="expression" dxfId="4" priority="3">
      <formula>LEFT($B$6,1)="▲"</formula>
    </cfRule>
    <cfRule type="expression" dxfId="3" priority="4">
      <formula>LEFT($B$6,1)="●"</formula>
    </cfRule>
    <cfRule type="expression" dxfId="2" priority="5">
      <formula>LEFT($B$6,1)="✓"</formula>
    </cfRule>
  </conditionalFormatting>
  <hyperlinks>
    <hyperlink ref="B37" r:id="rId1" xr:uid="{00000000-0004-0000-0300-000000000000}"/>
  </hyperlinks>
  <pageMargins left="0.3" right="0.3" top="0.4" bottom="0.4" header="0.511811023622047" footer="0.511811023622047"/>
  <pageSetup paperSize="9" orientation="landscape" horizontalDpi="300" verticalDpi="300"/>
  <drawing r:id="rId2"/>
  <extLst>
    <ext xmlns:x14="http://schemas.microsoft.com/office/spreadsheetml/2009/9/main" uri="{78C0D931-6437-407d-A8EE-F0AAD7539E65}">
      <x14:conditionalFormattings>
        <x14:conditionalFormatting xmlns:xm="http://schemas.microsoft.com/office/excel/2006/main">
          <x14:cfRule type="expression" priority="6" id="{00000000-000E-0000-0300-000006000000}">
            <xm:f>SUM('Daily Log'!$R$8:$R$47)&gt;0</xm:f>
            <x14:dxf>
              <fill>
                <patternFill>
                  <bgColor rgb="FFFDEBE9"/>
                </patternFill>
              </fill>
            </x14:dxf>
          </x14:cfRule>
          <xm:sqref>G8:J10</xm:sqref>
        </x14:conditionalFormatting>
        <x14:conditionalFormatting xmlns:xm="http://schemas.microsoft.com/office/excel/2006/main">
          <x14:cfRule type="expression" priority="7" id="{00000000-000E-0000-0300-000007000000}">
            <xm:f>SUMPRODUCT(('Daily Log'!$N$8:$N$47&lt;&gt;"")*('Daily Log'!$N$8:$N$47&lt;&gt;"Nothing to report"))&gt;0</xm:f>
            <x14:dxf>
              <fill>
                <patternFill>
                  <bgColor rgb="FFFFF4E0"/>
                </patternFill>
              </fill>
            </x14:dxf>
          </x14:cfRule>
          <xm:sqref>Q8:T10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E98A2"/>
    <pageSetUpPr fitToPage="1"/>
  </sheetPr>
  <dimension ref="B1:E19"/>
  <sheetViews>
    <sheetView showGridLines="0" zoomScaleNormal="100" workbookViewId="0"/>
  </sheetViews>
  <sheetFormatPr defaultColWidth="8.7109375" defaultRowHeight="15"/>
  <cols>
    <col min="1" max="1" width="2.140625" customWidth="1"/>
    <col min="2" max="2" width="20" customWidth="1"/>
    <col min="3" max="3" width="16" customWidth="1"/>
    <col min="4" max="4" width="22" customWidth="1"/>
    <col min="5" max="5" width="42" customWidth="1"/>
    <col min="6" max="6" width="2.140625" customWidth="1"/>
  </cols>
  <sheetData>
    <row r="1" spans="2:5" ht="33.75" customHeight="1">
      <c r="B1" s="12" t="s">
        <v>146</v>
      </c>
      <c r="C1" s="12"/>
      <c r="D1" s="12"/>
      <c r="E1" s="12"/>
    </row>
    <row r="2" spans="2:5" ht="4.5" customHeight="1">
      <c r="B2" s="49"/>
      <c r="C2" s="49"/>
      <c r="D2" s="49"/>
      <c r="E2" s="49"/>
    </row>
    <row r="4" spans="2:5" ht="25.5" customHeight="1">
      <c r="B4" s="10" t="s">
        <v>147</v>
      </c>
      <c r="C4" s="10"/>
      <c r="D4" s="10"/>
      <c r="E4" s="10"/>
    </row>
    <row r="6" spans="2:5" ht="21.75" customHeight="1">
      <c r="B6" s="9" t="s">
        <v>148</v>
      </c>
      <c r="C6" s="9"/>
      <c r="D6" s="9"/>
      <c r="E6" s="9"/>
    </row>
    <row r="7" spans="2:5" ht="19.5" customHeight="1">
      <c r="B7" s="31" t="s">
        <v>47</v>
      </c>
      <c r="C7" s="31" t="s">
        <v>49</v>
      </c>
      <c r="D7" s="31" t="s">
        <v>57</v>
      </c>
      <c r="E7" s="31" t="s">
        <v>149</v>
      </c>
    </row>
    <row r="8" spans="2:5" ht="15" customHeight="1">
      <c r="B8" s="30" t="s">
        <v>63</v>
      </c>
      <c r="C8" s="30" t="s">
        <v>64</v>
      </c>
      <c r="D8" s="30" t="s">
        <v>68</v>
      </c>
      <c r="E8" s="7" t="s">
        <v>150</v>
      </c>
    </row>
    <row r="9" spans="2:5">
      <c r="B9" s="30" t="s">
        <v>76</v>
      </c>
      <c r="C9" s="30" t="s">
        <v>77</v>
      </c>
      <c r="D9" s="30" t="s">
        <v>81</v>
      </c>
      <c r="E9" s="7"/>
    </row>
    <row r="10" spans="2:5">
      <c r="B10" s="30" t="s">
        <v>151</v>
      </c>
      <c r="C10" s="30" t="s">
        <v>152</v>
      </c>
      <c r="D10" s="30" t="s">
        <v>153</v>
      </c>
      <c r="E10" s="7"/>
    </row>
    <row r="11" spans="2:5">
      <c r="B11" s="30" t="s">
        <v>70</v>
      </c>
      <c r="C11" s="30" t="s">
        <v>71</v>
      </c>
      <c r="D11" s="30" t="s">
        <v>154</v>
      </c>
      <c r="E11" s="7"/>
    </row>
    <row r="12" spans="2:5">
      <c r="B12" s="30" t="s">
        <v>155</v>
      </c>
      <c r="C12" s="30" t="s">
        <v>156</v>
      </c>
      <c r="D12" s="30" t="s">
        <v>157</v>
      </c>
      <c r="E12" s="7"/>
    </row>
    <row r="13" spans="2:5">
      <c r="B13" s="30" t="s">
        <v>158</v>
      </c>
      <c r="C13" s="30" t="s">
        <v>159</v>
      </c>
      <c r="D13" s="30" t="s">
        <v>160</v>
      </c>
      <c r="E13" s="7"/>
    </row>
    <row r="14" spans="2:5">
      <c r="B14" s="30" t="s">
        <v>161</v>
      </c>
      <c r="D14" s="30" t="s">
        <v>162</v>
      </c>
      <c r="E14" s="7"/>
    </row>
    <row r="15" spans="2:5">
      <c r="B15" s="30" t="s">
        <v>84</v>
      </c>
      <c r="E15" s="7"/>
    </row>
    <row r="16" spans="2:5">
      <c r="B16" s="30" t="s">
        <v>163</v>
      </c>
      <c r="E16" s="7"/>
    </row>
    <row r="17" spans="2:5">
      <c r="B17" s="30" t="s">
        <v>164</v>
      </c>
      <c r="E17" s="7"/>
    </row>
    <row r="19" spans="2:5" ht="18" customHeight="1">
      <c r="B19" s="3" t="s">
        <v>41</v>
      </c>
      <c r="C19" s="3"/>
      <c r="D19" s="3"/>
      <c r="E19" s="3"/>
    </row>
  </sheetData>
  <mergeCells count="6">
    <mergeCell ref="B19:E19"/>
    <mergeCell ref="B1:E1"/>
    <mergeCell ref="B2:E2"/>
    <mergeCell ref="B4:E4"/>
    <mergeCell ref="B6:E6"/>
    <mergeCell ref="E8:E17"/>
  </mergeCells>
  <hyperlinks>
    <hyperlink ref="B19" r:id="rId1" xr:uid="{00000000-0004-0000-0400-000000000000}"/>
  </hyperlinks>
  <pageMargins left="0.3" right="0.3" top="0.4" bottom="0.4" header="0.511811023622047" footer="0.511811023622047"/>
  <pageSetup paperSize="9" fitToHeight="0" orientation="portrait" horizontalDpi="300" verticalDpi="30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E98A2"/>
    <pageSetUpPr fitToPage="1"/>
  </sheetPr>
  <dimension ref="B1:C15"/>
  <sheetViews>
    <sheetView showGridLines="0" zoomScaleNormal="100" workbookViewId="0"/>
  </sheetViews>
  <sheetFormatPr defaultColWidth="8.7109375" defaultRowHeight="15"/>
  <cols>
    <col min="1" max="1" width="2.140625" customWidth="1"/>
    <col min="2" max="2" width="30" customWidth="1"/>
    <col min="3" max="3" width="70" customWidth="1"/>
    <col min="4" max="4" width="2.140625" customWidth="1"/>
  </cols>
  <sheetData>
    <row r="1" spans="2:3" ht="33.75" customHeight="1">
      <c r="B1" s="12" t="s">
        <v>165</v>
      </c>
      <c r="C1" s="12"/>
    </row>
    <row r="2" spans="2:3" ht="4.5" customHeight="1">
      <c r="B2" s="49"/>
      <c r="C2" s="49"/>
    </row>
    <row r="4" spans="2:3" ht="25.5" customHeight="1">
      <c r="B4" s="10" t="s">
        <v>166</v>
      </c>
      <c r="C4" s="10"/>
    </row>
    <row r="6" spans="2:3" ht="45.75" customHeight="1">
      <c r="B6" s="16" t="s">
        <v>167</v>
      </c>
      <c r="C6" s="17" t="s">
        <v>168</v>
      </c>
    </row>
    <row r="7" spans="2:3" ht="59.25" customHeight="1">
      <c r="B7" s="16" t="s">
        <v>169</v>
      </c>
      <c r="C7" s="17" t="s">
        <v>170</v>
      </c>
    </row>
    <row r="8" spans="2:3" ht="45.75" customHeight="1">
      <c r="B8" s="16" t="s">
        <v>171</v>
      </c>
      <c r="C8" s="17" t="s">
        <v>172</v>
      </c>
    </row>
    <row r="9" spans="2:3" ht="45.75" customHeight="1">
      <c r="B9" s="16" t="s">
        <v>173</v>
      </c>
      <c r="C9" s="17" t="s">
        <v>174</v>
      </c>
    </row>
    <row r="10" spans="2:3" ht="45.75" customHeight="1">
      <c r="B10" s="16" t="s">
        <v>175</v>
      </c>
      <c r="C10" s="17" t="s">
        <v>176</v>
      </c>
    </row>
    <row r="11" spans="2:3" ht="32.25" customHeight="1">
      <c r="B11" s="16" t="s">
        <v>177</v>
      </c>
      <c r="C11" s="17" t="s">
        <v>178</v>
      </c>
    </row>
    <row r="13" spans="2:3" ht="86.25" customHeight="1">
      <c r="B13" s="4" t="s">
        <v>40</v>
      </c>
      <c r="C13" s="4"/>
    </row>
    <row r="15" spans="2:3" ht="18" customHeight="1">
      <c r="B15" s="3" t="s">
        <v>41</v>
      </c>
      <c r="C15" s="3"/>
    </row>
  </sheetData>
  <mergeCells count="5">
    <mergeCell ref="B1:C1"/>
    <mergeCell ref="B2:C2"/>
    <mergeCell ref="B4:C4"/>
    <mergeCell ref="B13:C13"/>
    <mergeCell ref="B15:C15"/>
  </mergeCells>
  <hyperlinks>
    <hyperlink ref="B15" r:id="rId1" xr:uid="{00000000-0004-0000-0500-000000000000}"/>
  </hyperlinks>
  <pageMargins left="0.3" right="0.3" top="0.4" bottom="0.4" header="0.511811023622047" footer="0.511811023622047"/>
  <pageSetup paperSize="9" fitToHeight="0" orientation="portrait" horizontalDpi="300" verticalDpi="30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Daily Log</vt:lpstr>
      <vt:lpstr>Day Sheet</vt:lpstr>
      <vt:lpstr>Dashboard</vt:lpstr>
      <vt:lpstr>Lists</vt:lpstr>
      <vt:lpstr>Notes &amp; Assumptions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Construction Daily Log</dc:title>
  <dc:subject>Construction daily log - one row per day, with a gap check and a printable day sheet. US terms.</dc:subject>
  <dc:creator>Mastt</dc:creator>
  <cp:keywords>Mastt construction daily log daily log site diary superintendent delay labor hours template</cp:keywords>
  <dc:description>Mastt global template - https://www.mastt.com/  (c) 2026 Mastt. Framework only; not legal, safety or financial advice.</dc:description>
  <cp:lastModifiedBy>Jefbeck Eje</cp:lastModifiedBy>
  <cp:revision>0</cp:revision>
  <dcterms:created xsi:type="dcterms:W3CDTF">2026-08-23T23:45:38Z</dcterms:created>
  <dcterms:modified xsi:type="dcterms:W3CDTF">2026-08-24T05:30:28Z</dcterms:modified>
  <cp:category>Template</cp:category>
  <dc:language>en-US</dc:language>
</cp:coreProperties>
</file>