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8.xml.rels" ContentType="application/vnd.openxmlformats-package.relationships+xml"/>
  <Override PartName="/xl/worksheets/_rels/sheet7.xml.rels" ContentType="application/vnd.openxmlformats-package.relationship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8.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8.xml.rels" ContentType="application/vnd.openxmlformats-package.relationships+xml"/>
  <Override PartName="/xl/drawings/_rels/drawing7.xml.rels" ContentType="application/vnd.openxmlformats-package.relationships+xml"/>
  <Override PartName="/xl/drawings/_rels/drawing6.xml.rels" ContentType="application/vnd.openxmlformats-package.relationships+xml"/>
  <Override PartName="/xl/drawings/_rels/drawing5.xml.rels" ContentType="application/vnd.openxmlformats-package.relationships+xml"/>
  <Override PartName="/xl/drawings/_rels/drawing4.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etup" sheetId="1" state="visible" r:id="rId3"/>
    <sheet name="Quotation" sheetId="2" state="visible" r:id="rId4"/>
    <sheet name="Provisional &amp; PC Items" sheetId="3" state="visible" r:id="rId5"/>
    <sheet name="Exclusions &amp; Qualifications" sheetId="4" state="visible" r:id="rId6"/>
    <sheet name="Variations" sheetId="5" state="visible" r:id="rId7"/>
    <sheet name="Quote Summary" sheetId="6" state="visible" r:id="rId8"/>
    <sheet name="Lists" sheetId="7" state="visible" r:id="rId9"/>
    <sheet name="Notes &amp; Assumptions" sheetId="8" state="visible" r:id="rId10"/>
  </sheets>
  <calcPr fullCalcOnLoad="1"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<sst xmlns="http://schemas.openxmlformats.org/spreadsheetml/2006/main" count="286" uniqueCount="224">
  <si>
    <t xml:space="preserve">CONSTRUCTION QUOTE     ·     SETUP</t>
  </si>
  <si>
    <t xml:space="preserve">Set this up once. The tax label and rate, the margin, the retention and the validity date are read by every formula in the workbook.</t>
  </si>
  <si>
    <t xml:space="preserve">THE QUOTATION</t>
  </si>
  <si>
    <t xml:space="preserve">Quotation to</t>
  </si>
  <si>
    <t xml:space="preserve">e.g. Northbank Health Authority</t>
  </si>
  <si>
    <t xml:space="preserve">Project</t>
  </si>
  <si>
    <t xml:space="preserve">e.g. Level 3 fit-out, 118 Riverside Drive</t>
  </si>
  <si>
    <t xml:space="preserve">Quotation number</t>
  </si>
  <si>
    <t xml:space="preserve">e.g. Q-2026-0142</t>
  </si>
  <si>
    <t xml:space="preserve">Date</t>
  </si>
  <si>
    <t xml:space="preserve">The date you issue it</t>
  </si>
  <si>
    <t xml:space="preserve">Valid until</t>
  </si>
  <si>
    <t xml:space="preserve">After this date the price is repriced - see Exclusions</t>
  </si>
  <si>
    <t xml:space="preserve">Prepared by</t>
  </si>
  <si>
    <t xml:space="preserve">e.g. D. Nkemelu, Estimating Manager</t>
  </si>
  <si>
    <t xml:space="preserve">Builder</t>
  </si>
  <si>
    <t xml:space="preserve">Your legal entity name and licence number</t>
  </si>
  <si>
    <t xml:space="preserve">Documents priced</t>
  </si>
  <si>
    <t xml:space="preserve">Drawings and specification, at revision, and any addenda</t>
  </si>
  <si>
    <t xml:space="preserve">Contract intended</t>
  </si>
  <si>
    <t xml:space="preserve">e.g. AS 4000-1997, JCT Minor Works, or your own form</t>
  </si>
  <si>
    <t xml:space="preserve">TAX, MARGIN AND CONTRACT TERMS</t>
  </si>
  <si>
    <t xml:space="preserve">Tax label</t>
  </si>
  <si>
    <t xml:space="preserve">GST</t>
  </si>
  <si>
    <t xml:space="preserve">GST for Australia, New Zealand, Singapore and South Africa; VAT for the United Kingdom and Ireland</t>
  </si>
  <si>
    <t xml:space="preserve">Tax rate</t>
  </si>
  <si>
    <t xml:space="preserve">0.10 for Australian GST, 0.15 for New Zealand, 0.20 for UK VAT</t>
  </si>
  <si>
    <t xml:space="preserve">Currency</t>
  </si>
  <si>
    <t xml:space="preserve">AUD</t>
  </si>
  <si>
    <t xml:space="preserve">Shown on the summary. Amounts are unformatted numbers, so any currency works</t>
  </si>
  <si>
    <t xml:space="preserve">Margin on provisional work</t>
  </si>
  <si>
    <t xml:space="preserve">Applied when a provisional sum is reconciled</t>
  </si>
  <si>
    <t xml:space="preserve">Retention</t>
  </si>
  <si>
    <t xml:space="preserve">Held on each progress claim, per the contract</t>
  </si>
  <si>
    <t xml:space="preserve">Defects liability period</t>
  </si>
  <si>
    <t xml:space="preserve">12 months from practical completion</t>
  </si>
  <si>
    <t xml:space="preserve">From the contract, not from this file</t>
  </si>
  <si>
    <t xml:space="preserve">WHAT IS IN THIS FILE</t>
  </si>
  <si>
    <t xml:space="preserve">Quotation</t>
  </si>
  <si>
    <t xml:space="preserve">The priced offer, section by section, with quantity, unit and rate on every line. Nothing here is typed twice: the amount, the subtotals, the tax and the total all calculate.</t>
  </si>
  <si>
    <t xml:space="preserve">Provisional sums and prime cost items</t>
  </si>
  <si>
    <t xml:space="preserve">Kept off the fixed price on purpose, and totalled separately, because they are the part of the price that can still move.</t>
  </si>
  <si>
    <t xml:space="preserve">Exclusions and qualifications</t>
  </si>
  <si>
    <t xml:space="preserve">The two sections that define the price as much as the number does. A quotation with a thin exclusions list transfers risk you have not priced.</t>
  </si>
  <si>
    <t xml:space="preserve">Variations</t>
  </si>
  <si>
    <t xml:space="preserve">A register, so the quotation becomes the baseline rather than a dead document. Each variation carries its own status and the revised contract sum follows it.</t>
  </si>
  <si>
    <t xml:space="preserve">Quote Summary</t>
  </si>
  <si>
    <t xml:space="preserve">The quotation on one screen - and the number nobody else publishes: what proportion of the price is provisional and can therefore still move.</t>
  </si>
  <si>
    <t xml:space="preserve">Lists</t>
  </si>
  <si>
    <t xml:space="preserve">Units, variation statuses, and the tax setting. Edit them here.</t>
  </si>
  <si>
    <t xml:space="preserve">Notes &amp; Assumptions</t>
  </si>
  <si>
    <t xml:space="preserve">What was assumed, what to change first, and what this file is not.</t>
  </si>
  <si>
    <t xml:space="preserve">HOW TO USE IT</t>
  </si>
  <si>
    <t xml:space="preserve">Set the tax up first</t>
  </si>
  <si>
    <t xml:space="preserve">The label and the rate are at Setup. GST 10% for Australia, 15% for New Zealand, VAT 20% for the United Kingdom, and so on. Every formula reads them.</t>
  </si>
  <si>
    <t xml:space="preserve">Price the work, then the exclusions</t>
  </si>
  <si>
    <t xml:space="preserve">The exclusions decide who pays for a surprise. Write them before you send the number, not after somebody asks.</t>
  </si>
  <si>
    <t xml:space="preserve">Keep provisional sums out of the fixed price</t>
  </si>
  <si>
    <t xml:space="preserve">They are listed and totalled separately so the client can see what is fixed and what is not. That is the honest way to present it and it protects you as well.</t>
  </si>
  <si>
    <t xml:space="preserve">Read the provisional percentage before you send it</t>
  </si>
  <si>
    <t xml:space="preserve">If a third of your price is provisional, say so out loud at the presentation. The client will find out anyway.</t>
  </si>
  <si>
    <t xml:space="preserve">Log every variation, including the rejected ones</t>
  </si>
  <si>
    <t xml:space="preserve">A rejected variation is a record that you raised it. Those are the rows that matter twelve months later.</t>
  </si>
  <si>
    <t xml:space="preserve">Do not delete a superseded line</t>
  </si>
  <si>
    <t xml:space="preserve">Mark it and leave it. The history of the price is part of the record.</t>
  </si>
  <si>
    <t xml:space="preserve">IMPORTANT   What this quotation is, and what it is not. It is an offer to carry out the work described, on the terms described, until the validity date at Setup. It is not a contract, and accepting it does not replace the contract the parties intend to sign. Read the exclusions and the qualifications with the price: those sections define it as much as the number does. Nothing in this file is legal or tax advice, and nothing in it should be relied on as a statement of your obligations under security of payment, home building or consumer legislation, which differ in every jurisdiction and are frequently mandatory. The tax rate, the margin, the retention and the defects liability period are examples only. Have the final document reviewed by your own adviser before you issue it.</t>
  </si>
  <si>
    <t xml:space="preserve">Visit mastt.com</t>
  </si>
  <si>
    <t xml:space="preserve">CONSTRUCTION QUOTE     ·     QUOTATION</t>
  </si>
  <si>
    <t xml:space="preserve">Quantity times rate is calculated, never typed. The fixed price at the foot excludes the provisional sums and prime cost items, which are priced on their own sheet.</t>
  </si>
  <si>
    <t xml:space="preserve">THE PRICED WORKS</t>
  </si>
  <si>
    <t xml:space="preserve">No.</t>
  </si>
  <si>
    <t xml:space="preserve">Section</t>
  </si>
  <si>
    <t xml:space="preserve">Description</t>
  </si>
  <si>
    <t xml:space="preserve">Unit</t>
  </si>
  <si>
    <t xml:space="preserve">Quantity</t>
  </si>
  <si>
    <t xml:space="preserve">Rate</t>
  </si>
  <si>
    <t xml:space="preserve">Amount</t>
  </si>
  <si>
    <t xml:space="preserve">Check</t>
  </si>
  <si>
    <t xml:space="preserve">Preliminaries</t>
  </si>
  <si>
    <t xml:space="preserve">Site establishment, temporary fencing, amenities and site services</t>
  </si>
  <si>
    <t xml:space="preserve">item</t>
  </si>
  <si>
    <t xml:space="preserve">Site supervision and programme management, 14 weeks</t>
  </si>
  <si>
    <t xml:space="preserve">week</t>
  </si>
  <si>
    <t xml:space="preserve">Waste management, skip bins and final clean</t>
  </si>
  <si>
    <t xml:space="preserve">Demolition</t>
  </si>
  <si>
    <t xml:space="preserve">Strip-out of existing partitions, ceilings and floor coverings</t>
  </si>
  <si>
    <t xml:space="preserve">m2</t>
  </si>
  <si>
    <t xml:space="preserve">Cart away and lawful disposal</t>
  </si>
  <si>
    <t xml:space="preserve">Structure</t>
  </si>
  <si>
    <t xml:space="preserve">Steel lintels and associated propping to the two new openings</t>
  </si>
  <si>
    <t xml:space="preserve">no.</t>
  </si>
  <si>
    <t xml:space="preserve">Concrete infill to the redundant stair void</t>
  </si>
  <si>
    <t xml:space="preserve">Carpentry</t>
  </si>
  <si>
    <t xml:space="preserve">Stud framing to new partitions, including noggings and blocking</t>
  </si>
  <si>
    <t xml:space="preserve">Joinery: reception desk and two tea point units, as drawn</t>
  </si>
  <si>
    <t xml:space="preserve">Linings and finishes</t>
  </si>
  <si>
    <t xml:space="preserve">Plasterboard linings, set and stopped to Level 4</t>
  </si>
  <si>
    <t xml:space="preserve">Painting, two coats to walls and ceilings</t>
  </si>
  <si>
    <t xml:space="preserve">Vinyl plank flooring, including levelling to 3 mm in 3 m</t>
  </si>
  <si>
    <t xml:space="preserve">Suspended ceiling grid and tiles</t>
  </si>
  <si>
    <t xml:space="preserve">Services</t>
  </si>
  <si>
    <t xml:space="preserve">Mechanical: modification of existing supply and return, testing and balancing</t>
  </si>
  <si>
    <t xml:space="preserve">Electrical: power, lighting and data rough-in to the new layout</t>
  </si>
  <si>
    <t xml:space="preserve">Fire services: sprinkler head relocation and detection modification</t>
  </si>
  <si>
    <t xml:space="preserve">Hydraulic: tea point rough-in and connection</t>
  </si>
  <si>
    <t xml:space="preserve">Completion</t>
  </si>
  <si>
    <t xml:space="preserve">Commissioning, as-built markups and operating manuals</t>
  </si>
  <si>
    <t xml:space="preserve">Ten blank lines are pre-formatted. Insert rows inside the block, never below it, so the totals and the summary follow.</t>
  </si>
  <si>
    <t xml:space="preserve">FIXED PRICE - THE PRICED WORKS ABOVE</t>
  </si>
  <si>
    <t xml:space="preserve">CONSTRUCTION QUOTE     ·     PROVISIONAL &amp; PC ITEMS</t>
  </si>
  <si>
    <t xml:space="preserve">Held out of the fixed price on purpose. These are the amounts that will be reconciled, and the client should see them as a separate number.</t>
  </si>
  <si>
    <t xml:space="preserve">PROVISIONAL SUMS AND PRIME COST ITEMS</t>
  </si>
  <si>
    <t xml:space="preserve">Item</t>
  </si>
  <si>
    <t xml:space="preserve">What it covers</t>
  </si>
  <si>
    <t xml:space="preserve">How it is reconciled</t>
  </si>
  <si>
    <t xml:space="preserve">Provisional sum - unforeseen conditions in the existing structure</t>
  </si>
  <si>
    <t xml:space="preserve">Making good conditions not visible at the site inspection</t>
  </si>
  <si>
    <t xml:space="preserve">Actual cost plus the margin at Setup, adjusted by variation</t>
  </si>
  <si>
    <t xml:space="preserve">Provisional sum - floor levelling beyond the allowance</t>
  </si>
  <si>
    <t xml:space="preserve">Screeding where the existing slab exceeds 3 mm in 3 m</t>
  </si>
  <si>
    <t xml:space="preserve">Measured on site against the rate in the quotation</t>
  </si>
  <si>
    <t xml:space="preserve">Prime cost item - light fittings</t>
  </si>
  <si>
    <t xml:space="preserve">Decorative fittings to reception and the meeting rooms, client to select</t>
  </si>
  <si>
    <t xml:space="preserve">Actual supply cost, adjusted up or down by variation</t>
  </si>
  <si>
    <t xml:space="preserve">Prime cost item - floor coverings to reception</t>
  </si>
  <si>
    <t xml:space="preserve">Client selection from the supplier's range</t>
  </si>
  <si>
    <t xml:space="preserve">TOTAL PROVISIONAL AND PC ITEMS</t>
  </si>
  <si>
    <t xml:space="preserve">A provisional sum is a placeholder for work that cannot be priced yet. It is not a budget and it is not a cap: it is reconciled against actual cost plus the margin at Setup, and the difference is a variation either way. A prime cost item is the same idea for a supply the client will select. Say all of that at the presentation, not afterwards.</t>
  </si>
  <si>
    <t xml:space="preserve">CONSTRUCTION QUOTE     ·     EXCLUSIONS &amp; QUALIFICATIONS</t>
  </si>
  <si>
    <t xml:space="preserve">These two sections define the price as much as the number does. Read them with the quotation, not after it.</t>
  </si>
  <si>
    <t xml:space="preserve">EXCLUDED FROM THIS QUOTATION</t>
  </si>
  <si>
    <t xml:space="preserve">Asbestos and hazardous materials</t>
  </si>
  <si>
    <t xml:space="preserve">No survey, removal or disposal of any kind is included. If suspect material is found, work in that area stops and you are notified the same day.</t>
  </si>
  <si>
    <t xml:space="preserve">Structural certification</t>
  </si>
  <si>
    <t xml:space="preserve">Engineer's design and certification of the new openings is excluded and assumed to be provided by you.</t>
  </si>
  <si>
    <t xml:space="preserve">Statutory approvals and fees</t>
  </si>
  <si>
    <t xml:space="preserve">Development and building approval fees, and any long service levy, are excluded.</t>
  </si>
  <si>
    <t xml:space="preserve">Out-of-hours work</t>
  </si>
  <si>
    <t xml:space="preserve">The price assumes 7:00 am to 3:30 pm Monday to Friday. Work required outside those hours is a variation.</t>
  </si>
  <si>
    <t xml:space="preserve">Latent conditions below the slab</t>
  </si>
  <si>
    <t xml:space="preserve">Anything below the existing slab is excluded and will be a variation if encountered.</t>
  </si>
  <si>
    <t xml:space="preserve">Furniture, loose fittings and equipment</t>
  </si>
  <si>
    <t xml:space="preserve">Supply and installation are excluded.</t>
  </si>
  <si>
    <t xml:space="preserve">Data and communications cabling</t>
  </si>
  <si>
    <t xml:space="preserve">Rough-in only is included. Cabling, patching, devices and commissioning are excluded.</t>
  </si>
  <si>
    <t xml:space="preserve">Escalation</t>
  </si>
  <si>
    <t xml:space="preserve">The price holds until the validity date at Setup. After that date, materials and labour are repriced.</t>
  </si>
  <si>
    <t xml:space="preserve">QUALIFICATIONS AND ASSUMPTIONS</t>
  </si>
  <si>
    <t xml:space="preserve">What this price is based on</t>
  </si>
  <si>
    <t xml:space="preserve">The drawings and specification listed at Setup, at the revisions stated. A later revision is a variation.</t>
  </si>
  <si>
    <t xml:space="preserve">Access assumed</t>
  </si>
  <si>
    <t xml:space="preserve">Continuous access to the work area during the hours above, with one goods lift available and the laydown area shown on the site plan.</t>
  </si>
  <si>
    <t xml:space="preserve">Existing services</t>
  </si>
  <si>
    <t xml:space="preserve">Assumed to be as shown on the documents provided. Services found elsewhere are a variation.</t>
  </si>
  <si>
    <t xml:space="preserve">Programme assumed</t>
  </si>
  <si>
    <t xml:space="preserve">Continuous work with no shutdown, and no more than two client-directed hold points.</t>
  </si>
  <si>
    <t xml:space="preserve">Measurement</t>
  </si>
  <si>
    <t xml:space="preserve">Quantities are as measured from the documents. Where an item is marked as measured on site, the rate applies to the quantity actually installed.</t>
  </si>
  <si>
    <t xml:space="preserve">This is a quotation, not a contract</t>
  </si>
  <si>
    <t xml:space="preserve">Acceptance of it is an instruction to proceed on these terms. The parties will sign the contract named at Setup, and where that contract and this quotation differ, the contract prevails.</t>
  </si>
  <si>
    <t xml:space="preserve">Anything not written into the quotation or listed as a provisional sum is not in the price. That is not a technicality - it is the whole basis on which the number was built.</t>
  </si>
  <si>
    <t xml:space="preserve">CONSTRUCTION QUOTE     ·     VARIATIONS</t>
  </si>
  <si>
    <t xml:space="preserve">The quotation is the baseline; this is what moves it. Only an APPROVED variation changes the contract sum - everything else is recorded and waiting.</t>
  </si>
  <si>
    <t xml:space="preserve">VARIATIONS</t>
  </si>
  <si>
    <t xml:space="preserve">What changed, and why</t>
  </si>
  <si>
    <t xml:space="preserve">Status</t>
  </si>
  <si>
    <t xml:space="preserve">Effect on the programme</t>
  </si>
  <si>
    <t xml:space="preserve">APPROVED VARIATIONS ONLY</t>
  </si>
  <si>
    <t xml:space="preserve">A variation marked Instructed - price to follow does NOT move the contract sum. That is deliberate: the sum only changes on an approved amount. It is flagged red because it is the state that costs money - work directed, price unagreed.</t>
  </si>
  <si>
    <t xml:space="preserve">CONSTRUCTION QUOTE     ·     QUOTE SUMMARY</t>
  </si>
  <si>
    <t xml:space="preserve">Nothing typed. The whole quotation on one screen - including the number nobody else publishes.</t>
  </si>
  <si>
    <t xml:space="preserve">FIXED PRICE</t>
  </si>
  <si>
    <t xml:space="preserve">PROVISIONAL AND PC</t>
  </si>
  <si>
    <t xml:space="preserve">APPROVED VARIATIONS</t>
  </si>
  <si>
    <t xml:space="preserve">TOTAL INCLUDING TAX</t>
  </si>
  <si>
    <t xml:space="preserve">approved amounts only</t>
  </si>
  <si>
    <t xml:space="preserve">HOW THE TOTAL IS BUILT</t>
  </si>
  <si>
    <t xml:space="preserve">Where it comes from</t>
  </si>
  <si>
    <t xml:space="preserve">Fixed price - the priced works</t>
  </si>
  <si>
    <t xml:space="preserve">Quotation, foot of the Amount column</t>
  </si>
  <si>
    <t xml:space="preserve">Provisional &amp; PC Items, total</t>
  </si>
  <si>
    <t xml:space="preserve">Approved variations</t>
  </si>
  <si>
    <t xml:space="preserve">Variations, approved rows only</t>
  </si>
  <si>
    <t xml:space="preserve">SUB-TOTAL before tax</t>
  </si>
  <si>
    <t xml:space="preserve">The three lines above</t>
  </si>
  <si>
    <t xml:space="preserve">Tax</t>
  </si>
  <si>
    <t xml:space="preserve">TOTAL PAYABLE</t>
  </si>
  <si>
    <t xml:space="preserve">Sub-total plus tax</t>
  </si>
  <si>
    <t xml:space="preserve">Retention held on each progress claim</t>
  </si>
  <si>
    <t xml:space="preserve">Sub-total times the retention percentage at Setup - a contract term, not a price</t>
  </si>
  <si>
    <t xml:space="preserve">PRICED WORKS BY SECTION</t>
  </si>
  <si>
    <t xml:space="preserve">Section labels are read from Lists, so adding a section there adds it here. One hue: this is magnitude, not identity.</t>
  </si>
  <si>
    <t xml:space="preserve">CONSTRUCTION QUOTE     ·     LISTS</t>
  </si>
  <si>
    <t xml:space="preserve">Units, variation statuses and the sections. Edit a list here and every dropdown follows it.</t>
  </si>
  <si>
    <t xml:space="preserve">DROPDOWNS</t>
  </si>
  <si>
    <t xml:space="preserve">Variation status</t>
  </si>
  <si>
    <t xml:space="preserve">Notes</t>
  </si>
  <si>
    <t xml:space="preserve">Submitted</t>
  </si>
  <si>
    <t xml:space="preserve">A variation marked Instructed - price to follow is the one to watch: the work has been directed and the money has not been agreed. It counts in the variation register and NOT in the revised contract sum, which is deliberate - the sum only moves on an approved variation.</t>
  </si>
  <si>
    <t xml:space="preserve">Approved</t>
  </si>
  <si>
    <t xml:space="preserve">m</t>
  </si>
  <si>
    <t xml:space="preserve">Rejected</t>
  </si>
  <si>
    <t xml:space="preserve">Withdrawn</t>
  </si>
  <si>
    <t xml:space="preserve">m3</t>
  </si>
  <si>
    <t xml:space="preserve">Instructed - price to follow</t>
  </si>
  <si>
    <t xml:space="preserve">kg</t>
  </si>
  <si>
    <t xml:space="preserve">tonne</t>
  </si>
  <si>
    <t xml:space="preserve">hour</t>
  </si>
  <si>
    <t xml:space="preserve">day</t>
  </si>
  <si>
    <t xml:space="preserve">lump sum</t>
  </si>
  <si>
    <t xml:space="preserve">CONSTRUCTION QUOTE     ·     NOTES &amp; ASSUMPTIONS</t>
  </si>
  <si>
    <t xml:space="preserve">What this file assumes, what to change first, and what it is not.</t>
  </si>
  <si>
    <t xml:space="preserve">What this file assumes</t>
  </si>
  <si>
    <t xml:space="preserve">One builder quoting a lump sum to one client for a commercial fit-out or a light-construction job. Not a cost-plus quotation, not a design-and-construct quotation, and not a residential contract in a jurisdiction that mandates a particular form of contract and a particular form of quotation with it.</t>
  </si>
  <si>
    <t xml:space="preserve">Why the tax is a setting</t>
  </si>
  <si>
    <t xml:space="preserve">The demand for this template is spread across Australia, the United Kingdom, New Zealand, Ireland, South Africa, Singapore and Malaysia. A hard-coded 10% would have made it an Australian file with a global name.</t>
  </si>
  <si>
    <t xml:space="preserve">Provisional sums are the honest part of a quotation</t>
  </si>
  <si>
    <t xml:space="preserve">Every job has work that cannot be priced yet. Naming it, pricing it separately and saying how it will be reconciled is what separates a quotation from a guess. Hiding it inside the lump sum is how disputes start.</t>
  </si>
  <si>
    <t xml:space="preserve">The provisional percentage is a judgement, not a rule</t>
  </si>
  <si>
    <t xml:space="preserve">There is no threshold at which a quotation stops being fixed. The number is there so both parties can see it and talk about it, not so the file can pass or fail your quote.</t>
  </si>
  <si>
    <t xml:space="preserve">Retention and defects liability are contract terms</t>
  </si>
  <si>
    <t xml:space="preserve">The figures at Setup are examples. They come from the contract you sign, not from this file.</t>
  </si>
  <si>
    <t xml:space="preserve">Rates are examples and will be wrong for you</t>
  </si>
  <si>
    <t xml:space="preserve">Every rate in the worked example is illustrative. Replace all of them. They are not a benchmark and they are not indexed to any market.</t>
  </si>
</sst>
</file>

<file path=xl/styles.xml><?xml version="1.0" encoding="utf-8"?>
<styleSheet xmlns="http://schemas.openxmlformats.org/spreadsheetml/2006/main">
  <numFmts count="7">
    <numFmt numFmtId="164" formatCode="General"/>
    <numFmt numFmtId="165" formatCode="d\ mmm\ yyyy"/>
    <numFmt numFmtId="166" formatCode="0%"/>
    <numFmt numFmtId="167" formatCode="General"/>
    <numFmt numFmtId="168" formatCode="#,##0.00;;\-"/>
    <numFmt numFmtId="169" formatCode="#,##0.00;[RED]\(#,##0.00\);\-"/>
    <numFmt numFmtId="170" formatCode="#,##0;[RED]\(#,##0\);\-"/>
  </numFmts>
  <fonts count="25">
    <font>
      <sz val="11"/>
      <color theme="1"/>
      <name val="Calibri"/>
      <family val="2"/>
      <charset val="1"/>
    </font>
    <font>
      <sz val="10"/>
      <name val="Arial"/>
      <family val="0"/>
    </font>
    <font>
      <sz val="10"/>
      <name val="Arial"/>
      <family val="0"/>
    </font>
    <font>
      <sz val="10"/>
      <name val="Arial"/>
      <family val="0"/>
    </font>
    <font>
      <b val="true"/>
      <sz val="13"/>
      <color rgb="FFFFFFFF"/>
      <name val="Inter"/>
      <family val="0"/>
      <charset val="1"/>
    </font>
    <font>
      <b val="true"/>
      <sz val="11"/>
      <color rgb="FFFFFFFF"/>
      <name val="Inter"/>
      <family val="0"/>
      <charset val="1"/>
    </font>
    <font>
      <i val="true"/>
      <sz val="9"/>
      <color rgb="FF8E98A2"/>
      <name val="Inter"/>
      <family val="0"/>
      <charset val="1"/>
    </font>
    <font>
      <b val="true"/>
      <sz val="9.5"/>
      <color rgb="FF1D3245"/>
      <name val="Inter"/>
      <family val="0"/>
      <charset val="1"/>
    </font>
    <font>
      <sz val="10"/>
      <color rgb="FF0D3C61"/>
      <name val="Inter"/>
      <family val="0"/>
      <charset val="1"/>
    </font>
    <font>
      <i val="true"/>
      <sz val="8.5"/>
      <color rgb="FF8E98A2"/>
      <name val="Inter"/>
      <family val="0"/>
      <charset val="1"/>
    </font>
    <font>
      <b val="true"/>
      <sz val="9.5"/>
      <color rgb="FF0D3C61"/>
      <name val="Inter"/>
      <family val="0"/>
      <charset val="1"/>
    </font>
    <font>
      <sz val="9"/>
      <color rgb="FF1D3245"/>
      <name val="Inter"/>
      <family val="0"/>
      <charset val="1"/>
    </font>
    <font>
      <sz val="9"/>
      <color rgb="FFEC6917"/>
      <name val="Inter"/>
      <family val="0"/>
      <charset val="1"/>
    </font>
    <font>
      <u val="single"/>
      <sz val="9.5"/>
      <color rgb="FF3480BC"/>
      <name val="Inter"/>
      <family val="0"/>
      <charset val="1"/>
    </font>
    <font>
      <b val="true"/>
      <sz val="8.5"/>
      <color rgb="FF0D3C61"/>
      <name val="Inter"/>
      <family val="0"/>
      <charset val="1"/>
    </font>
    <font>
      <sz val="10"/>
      <color rgb="FF1D3245"/>
      <name val="Inter"/>
      <family val="0"/>
      <charset val="1"/>
    </font>
    <font>
      <b val="true"/>
      <sz val="9.5"/>
      <color rgb="FFFFFFFF"/>
      <name val="Inter"/>
      <family val="0"/>
      <charset val="1"/>
    </font>
    <font>
      <b val="true"/>
      <sz val="10"/>
      <color rgb="FFFFFFFF"/>
      <name val="Inter"/>
      <family val="0"/>
      <charset val="1"/>
    </font>
    <font>
      <b val="true"/>
      <sz val="12"/>
      <color rgb="FF1D3245"/>
      <name val="Inter"/>
      <family val="0"/>
      <charset val="1"/>
    </font>
    <font>
      <b val="true"/>
      <sz val="8"/>
      <color rgb="FF8E98A2"/>
      <name val="Inter"/>
      <family val="0"/>
      <charset val="1"/>
    </font>
    <font>
      <b val="true"/>
      <sz val="22"/>
      <color rgb="FF1D3245"/>
      <name val="Inter"/>
      <family val="0"/>
      <charset val="1"/>
    </font>
    <font>
      <i val="true"/>
      <sz val="8"/>
      <color rgb="FF8E98A2"/>
      <name val="Inter"/>
      <family val="0"/>
      <charset val="1"/>
    </font>
    <font>
      <sz val="9.5"/>
      <color rgb="FF1D3245"/>
      <name val="Inter"/>
      <family val="0"/>
      <charset val="1"/>
    </font>
    <font>
      <b val="true"/>
      <sz val="10"/>
      <color rgb="FF1D3245"/>
      <name val="Inter"/>
      <family val="0"/>
      <charset val="1"/>
    </font>
    <font>
      <sz val="9"/>
      <color rgb="FF0D3C61"/>
      <name val="Inter"/>
      <family val="0"/>
      <charset val="1"/>
    </font>
  </fonts>
  <fills count="16">
    <fill>
      <patternFill patternType="none"/>
    </fill>
    <fill>
      <patternFill patternType="gray125"/>
    </fill>
    <fill>
      <patternFill patternType="solid">
        <fgColor rgb="FF1D3245"/>
        <bgColor rgb="FF0D3C61"/>
      </patternFill>
    </fill>
    <fill>
      <patternFill patternType="solid">
        <fgColor rgb="FF215383"/>
        <bgColor rgb="FF0D3C61"/>
      </patternFill>
    </fill>
    <fill>
      <patternFill patternType="solid">
        <fgColor rgb="FF0D3C61"/>
        <bgColor rgb="FF1D3245"/>
      </patternFill>
    </fill>
    <fill>
      <patternFill patternType="solid">
        <fgColor rgb="FFE3F0FA"/>
        <bgColor rgb="FFDCE9F4"/>
      </patternFill>
    </fill>
    <fill>
      <patternFill patternType="solid">
        <fgColor rgb="FFFFF4E0"/>
        <bgColor rgb="FFFDEBE9"/>
      </patternFill>
    </fill>
    <fill>
      <patternFill patternType="solid">
        <fgColor rgb="FF3480BC"/>
        <bgColor rgb="FF0B79D0"/>
      </patternFill>
    </fill>
    <fill>
      <patternFill patternType="solid">
        <fgColor rgb="FFDCE9F4"/>
        <bgColor rgb="FFE3F0FA"/>
      </patternFill>
    </fill>
    <fill>
      <patternFill patternType="solid">
        <fgColor rgb="FFF6F9FC"/>
        <bgColor rgb="FFF5F5F5"/>
      </patternFill>
    </fill>
    <fill>
      <patternFill patternType="solid">
        <fgColor rgb="FFEC6917"/>
        <bgColor rgb="FFFF9900"/>
      </patternFill>
    </fill>
    <fill>
      <patternFill patternType="solid">
        <fgColor rgb="FF039BE5"/>
        <bgColor rgb="FF0B79D0"/>
      </patternFill>
    </fill>
    <fill>
      <patternFill patternType="solid">
        <fgColor rgb="FF0B79D0"/>
        <bgColor rgb="FF3480BC"/>
      </patternFill>
    </fill>
    <fill>
      <patternFill patternType="solid">
        <fgColor rgb="FFF5F5F5"/>
        <bgColor rgb="FFF6F9FC"/>
      </patternFill>
    </fill>
    <fill>
      <patternFill patternType="solid">
        <fgColor rgb="FFEEEEEE"/>
        <bgColor rgb="FFE8F5E9"/>
      </patternFill>
    </fill>
    <fill>
      <patternFill patternType="solid">
        <fgColor rgb="FF8E98A2"/>
        <bgColor rgb="FF808080"/>
      </patternFill>
    </fill>
  </fills>
  <borders count="3">
    <border diagonalUp="false" diagonalDown="false">
      <left/>
      <right/>
      <top/>
      <bottom/>
      <diagonal/>
    </border>
    <border diagonalUp="false" diagonalDown="false">
      <left style="thin">
        <color rgb="FFE0E0E0"/>
      </left>
      <right style="thin">
        <color rgb="FFE0E0E0"/>
      </right>
      <top style="thin">
        <color rgb="FFE0E0E0"/>
      </top>
      <bottom style="thin">
        <color rgb="FFE0E0E0"/>
      </bottom>
      <diagonal/>
    </border>
    <border diagonalUp="false" diagonalDown="false">
      <left style="thin">
        <color rgb="FFE0E0E0"/>
      </left>
      <right style="thin">
        <color rgb="FFE0E0E0"/>
      </right>
      <top style="thin">
        <color rgb="FFE0E0E0"/>
      </top>
      <bottom style="medium">
        <color rgb="FF3480B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15" shrinkToFit="false"/>
      <protection locked="true" hidden="false"/>
    </xf>
    <xf numFmtId="164" fontId="5" fillId="3" borderId="0" xfId="0" applyFont="true" applyBorder="true" applyAlignment="true" applyProtection="false">
      <alignment horizontal="left" vertical="center" textRotation="0" wrapText="false" indent="1" shrinkToFit="false"/>
      <protection locked="true" hidden="false"/>
    </xf>
    <xf numFmtId="164" fontId="6" fillId="0" borderId="0" xfId="0" applyFont="true" applyBorder="true" applyAlignment="true" applyProtection="false">
      <alignment horizontal="left" vertical="top" textRotation="0" wrapText="true" indent="1" shrinkToFit="false"/>
      <protection locked="true" hidden="false"/>
    </xf>
    <xf numFmtId="164" fontId="5" fillId="4" borderId="0" xfId="0" applyFont="true" applyBorder="true" applyAlignment="true" applyProtection="false">
      <alignment horizontal="left" vertical="center" textRotation="0" wrapText="false" indent="1" shrinkToFit="false"/>
      <protection locked="true" hidden="false"/>
    </xf>
    <xf numFmtId="164" fontId="7" fillId="0" borderId="0" xfId="0" applyFont="true" applyBorder="false" applyAlignment="true" applyProtection="false">
      <alignment horizontal="left" vertical="center" textRotation="0" wrapText="false" indent="1" shrinkToFit="false"/>
      <protection locked="true" hidden="false"/>
    </xf>
    <xf numFmtId="164" fontId="8" fillId="5" borderId="1" xfId="0" applyFont="true" applyBorder="true" applyAlignment="true" applyProtection="false">
      <alignment horizontal="left" vertical="center" textRotation="0" wrapText="false" indent="1" shrinkToFit="false"/>
      <protection locked="true" hidden="false"/>
    </xf>
    <xf numFmtId="164" fontId="9" fillId="0" borderId="0" xfId="0" applyFont="true" applyBorder="true" applyAlignment="true" applyProtection="false">
      <alignment horizontal="left" vertical="top" textRotation="0" wrapText="true" indent="1" shrinkToFit="false"/>
      <protection locked="true" hidden="false"/>
    </xf>
    <xf numFmtId="165" fontId="8" fillId="5" borderId="1" xfId="0" applyFont="true" applyBorder="true" applyAlignment="true" applyProtection="false">
      <alignment horizontal="left" vertical="center" textRotation="0" wrapText="false" indent="1" shrinkToFit="false"/>
      <protection locked="true" hidden="false"/>
    </xf>
    <xf numFmtId="166" fontId="8" fillId="5" borderId="1" xfId="0" applyFont="true" applyBorder="true" applyAlignment="true" applyProtection="false">
      <alignment horizontal="center" vertical="center" textRotation="0" wrapText="false" indent="1" shrinkToFit="false"/>
      <protection locked="true" hidden="false"/>
    </xf>
    <xf numFmtId="164" fontId="10" fillId="0" borderId="0" xfId="0" applyFont="true" applyBorder="false" applyAlignment="true" applyProtection="false">
      <alignment horizontal="left" vertical="top" textRotation="0" wrapText="true" indent="1" shrinkToFit="false"/>
      <protection locked="true" hidden="false"/>
    </xf>
    <xf numFmtId="164" fontId="11" fillId="0" borderId="0" xfId="0" applyFont="true" applyBorder="true" applyAlignment="true" applyProtection="false">
      <alignment horizontal="left" vertical="top" textRotation="0" wrapText="true" indent="1" shrinkToFit="false"/>
      <protection locked="true" hidden="false"/>
    </xf>
    <xf numFmtId="164" fontId="12" fillId="6" borderId="0" xfId="0" applyFont="true" applyBorder="true" applyAlignment="true" applyProtection="false">
      <alignment horizontal="left" vertical="top" textRotation="0" wrapText="true" indent="1" shrinkToFit="false"/>
      <protection locked="true" hidden="false"/>
    </xf>
    <xf numFmtId="164" fontId="13" fillId="0" borderId="0" xfId="0" applyFont="true" applyBorder="true" applyAlignment="true" applyProtection="false">
      <alignment horizontal="right" vertical="center" textRotation="0" wrapText="false" indent="0" shrinkToFit="false"/>
      <protection locked="true" hidden="false"/>
    </xf>
    <xf numFmtId="164" fontId="5" fillId="7" borderId="0" xfId="0" applyFont="true" applyBorder="true" applyAlignment="true" applyProtection="false">
      <alignment horizontal="left" vertical="center" textRotation="0" wrapText="false" indent="1" shrinkToFit="false"/>
      <protection locked="true" hidden="false"/>
    </xf>
    <xf numFmtId="164" fontId="7" fillId="0" borderId="0" xfId="0" applyFont="true" applyBorder="true" applyAlignment="true" applyProtection="false">
      <alignment horizontal="left" vertical="center" textRotation="0" wrapText="false" indent="1" shrinkToFit="false"/>
      <protection locked="true" hidden="false"/>
    </xf>
    <xf numFmtId="164" fontId="14" fillId="8" borderId="2" xfId="0" applyFont="true" applyBorder="true" applyAlignment="true" applyProtection="false">
      <alignment horizontal="center" vertical="center" textRotation="0" wrapText="true" indent="0" shrinkToFit="false"/>
      <protection locked="true" hidden="false"/>
    </xf>
    <xf numFmtId="167" fontId="15" fillId="9" borderId="1" xfId="0" applyFont="true" applyBorder="true" applyAlignment="true" applyProtection="false">
      <alignment horizontal="center" vertical="center" textRotation="0" wrapText="false" indent="1" shrinkToFit="false"/>
      <protection locked="true" hidden="false"/>
    </xf>
    <xf numFmtId="164" fontId="6" fillId="0" borderId="0" xfId="0" applyFont="true" applyBorder="false" applyAlignment="true" applyProtection="false">
      <alignment horizontal="left" vertical="center" textRotation="0" wrapText="false" indent="1" shrinkToFit="false"/>
      <protection locked="true" hidden="false"/>
    </xf>
    <xf numFmtId="164" fontId="6" fillId="0" borderId="0" xfId="0" applyFont="true" applyBorder="false" applyAlignment="true" applyProtection="false">
      <alignment horizontal="left" vertical="center" textRotation="0" wrapText="true" indent="1" shrinkToFit="false"/>
      <protection locked="true" hidden="false"/>
    </xf>
    <xf numFmtId="164" fontId="6" fillId="0" borderId="0" xfId="0" applyFont="true" applyBorder="false" applyAlignment="true" applyProtection="false">
      <alignment horizontal="center" vertical="center" textRotation="0" wrapText="false" indent="0" shrinkToFit="false"/>
      <protection locked="true" hidden="false"/>
    </xf>
    <xf numFmtId="168" fontId="6" fillId="0" borderId="0" xfId="0" applyFont="true" applyBorder="false" applyAlignment="true" applyProtection="false">
      <alignment horizontal="center" vertical="center" textRotation="0" wrapText="false" indent="0" shrinkToFit="false"/>
      <protection locked="true" hidden="false"/>
    </xf>
    <xf numFmtId="169" fontId="6" fillId="0" borderId="0" xfId="0" applyFont="true" applyBorder="false" applyAlignment="true" applyProtection="false">
      <alignment horizontal="center" vertical="center" textRotation="0" wrapText="false" indent="0" shrinkToFit="false"/>
      <protection locked="true" hidden="false"/>
    </xf>
    <xf numFmtId="169" fontId="15" fillId="9" borderId="1" xfId="0" applyFont="true" applyBorder="true" applyAlignment="true" applyProtection="false">
      <alignment horizontal="left" vertical="center" textRotation="0" wrapText="false" indent="1" shrinkToFit="false"/>
      <protection locked="true" hidden="false"/>
    </xf>
    <xf numFmtId="164" fontId="9" fillId="9" borderId="1" xfId="0" applyFont="true" applyBorder="true" applyAlignment="true" applyProtection="false">
      <alignment horizontal="left" vertical="center" textRotation="0" wrapText="true" indent="1" shrinkToFit="false"/>
      <protection locked="true" hidden="false"/>
    </xf>
    <xf numFmtId="164" fontId="8" fillId="5" borderId="1" xfId="0" applyFont="true" applyBorder="true" applyAlignment="true" applyProtection="false">
      <alignment horizontal="left" vertical="center" textRotation="0" wrapText="true" indent="1" shrinkToFit="false"/>
      <protection locked="true" hidden="false"/>
    </xf>
    <xf numFmtId="164" fontId="8" fillId="5" borderId="1" xfId="0" applyFont="true" applyBorder="true" applyAlignment="true" applyProtection="false">
      <alignment horizontal="center" vertical="center" textRotation="0" wrapText="false" indent="1" shrinkToFit="false"/>
      <protection locked="true" hidden="false"/>
    </xf>
    <xf numFmtId="168" fontId="8" fillId="5" borderId="1" xfId="0" applyFont="true" applyBorder="true" applyAlignment="true" applyProtection="false">
      <alignment horizontal="center" vertical="center" textRotation="0" wrapText="false" indent="1" shrinkToFit="false"/>
      <protection locked="true" hidden="false"/>
    </xf>
    <xf numFmtId="169" fontId="8" fillId="5" borderId="1" xfId="0" applyFont="true" applyBorder="true" applyAlignment="true" applyProtection="false">
      <alignment horizontal="center" vertical="center" textRotation="0" wrapText="false" indent="1" shrinkToFit="false"/>
      <protection locked="true" hidden="false"/>
    </xf>
    <xf numFmtId="164" fontId="16" fillId="4" borderId="0" xfId="0" applyFont="true" applyBorder="true" applyAlignment="true" applyProtection="false">
      <alignment horizontal="left" vertical="center" textRotation="0" wrapText="false" indent="1" shrinkToFit="false"/>
      <protection locked="true" hidden="false"/>
    </xf>
    <xf numFmtId="169" fontId="17" fillId="4" borderId="1" xfId="0" applyFont="true" applyBorder="true" applyAlignment="true" applyProtection="false">
      <alignment horizontal="left" vertical="center" textRotation="0" wrapText="false" indent="1"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9" fontId="17" fillId="10" borderId="1" xfId="0" applyFont="true" applyBorder="true" applyAlignment="true" applyProtection="false">
      <alignment horizontal="left" vertical="center" textRotation="0" wrapText="false" indent="1" shrinkToFit="false"/>
      <protection locked="true" hidden="false"/>
    </xf>
    <xf numFmtId="164" fontId="0" fillId="10" borderId="0" xfId="0" applyFont="fals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left" vertical="top" textRotation="0" wrapText="true" indent="1" shrinkToFit="false"/>
      <protection locked="true" hidden="false"/>
    </xf>
    <xf numFmtId="165" fontId="8" fillId="5" borderId="1" xfId="0" applyFont="true" applyBorder="true" applyAlignment="true" applyProtection="false">
      <alignment horizontal="center" vertical="center" textRotation="0" wrapText="false" indent="1" shrinkToFit="false"/>
      <protection locked="true" hidden="false"/>
    </xf>
    <xf numFmtId="164" fontId="0" fillId="11" borderId="0" xfId="0" applyFont="false" applyBorder="false" applyAlignment="false" applyProtection="false">
      <alignment horizontal="general" vertical="bottom" textRotation="0" wrapText="false" indent="0" shrinkToFit="false"/>
      <protection locked="true" hidden="false"/>
    </xf>
    <xf numFmtId="169" fontId="17" fillId="11" borderId="1" xfId="0" applyFont="true" applyBorder="true" applyAlignment="true" applyProtection="false">
      <alignment horizontal="left" vertical="center" textRotation="0" wrapText="false" indent="1" shrinkToFit="false"/>
      <protection locked="true" hidden="false"/>
    </xf>
    <xf numFmtId="164" fontId="5" fillId="12" borderId="0" xfId="0" applyFont="true" applyBorder="true" applyAlignment="true" applyProtection="false">
      <alignment horizontal="left" vertical="center" textRotation="0" wrapText="false" indent="1" shrinkToFit="false"/>
      <protection locked="true" hidden="false"/>
    </xf>
    <xf numFmtId="164" fontId="18" fillId="0" borderId="0" xfId="0" applyFont="true" applyBorder="true" applyAlignment="true" applyProtection="false">
      <alignment horizontal="left" vertical="center" textRotation="0" wrapText="false" indent="1" shrinkToFit="false"/>
      <protection locked="true" hidden="false"/>
    </xf>
    <xf numFmtId="164" fontId="19" fillId="13" borderId="0" xfId="0" applyFont="true" applyBorder="true" applyAlignment="true" applyProtection="false">
      <alignment horizontal="center" vertical="bottom" textRotation="0" wrapText="false" indent="0" shrinkToFit="false"/>
      <protection locked="true" hidden="false"/>
    </xf>
    <xf numFmtId="170" fontId="20" fillId="13" borderId="0" xfId="0" applyFont="true" applyBorder="true" applyAlignment="true" applyProtection="false">
      <alignment horizontal="center" vertical="center" textRotation="0" wrapText="false" indent="0" shrinkToFit="false"/>
      <protection locked="true" hidden="false"/>
    </xf>
    <xf numFmtId="164" fontId="21" fillId="13" borderId="0" xfId="0" applyFont="true" applyBorder="true" applyAlignment="true" applyProtection="false">
      <alignment horizontal="center" vertical="top" textRotation="0" wrapText="true" indent="0" shrinkToFit="false"/>
      <protection locked="true" hidden="false"/>
    </xf>
    <xf numFmtId="164" fontId="22" fillId="0" borderId="0" xfId="0" applyFont="true" applyBorder="true" applyAlignment="true" applyProtection="false">
      <alignment horizontal="left" vertical="center" textRotation="0" wrapText="true" indent="1" shrinkToFit="false"/>
      <protection locked="true" hidden="false"/>
    </xf>
    <xf numFmtId="169" fontId="23" fillId="9" borderId="1" xfId="0" applyFont="true" applyBorder="true" applyAlignment="true" applyProtection="false">
      <alignment horizontal="center" vertical="center" textRotation="0" wrapText="false" indent="1" shrinkToFit="false"/>
      <protection locked="true" hidden="false"/>
    </xf>
    <xf numFmtId="164" fontId="9" fillId="0" borderId="0" xfId="0" applyFont="true" applyBorder="true" applyAlignment="true" applyProtection="false">
      <alignment horizontal="left" vertical="center" textRotation="0" wrapText="true" indent="1" shrinkToFit="false"/>
      <protection locked="true" hidden="false"/>
    </xf>
    <xf numFmtId="164" fontId="7" fillId="14" borderId="0" xfId="0" applyFont="true" applyBorder="true" applyAlignment="true" applyProtection="false">
      <alignment horizontal="left" vertical="center" textRotation="0" wrapText="true" indent="1" shrinkToFit="false"/>
      <protection locked="true" hidden="false"/>
    </xf>
    <xf numFmtId="169" fontId="23" fillId="14" borderId="1" xfId="0" applyFont="true" applyBorder="true" applyAlignment="true" applyProtection="false">
      <alignment horizontal="center" vertical="center" textRotation="0" wrapText="false" indent="1" shrinkToFit="false"/>
      <protection locked="true" hidden="false"/>
    </xf>
    <xf numFmtId="164" fontId="9" fillId="14" borderId="0" xfId="0" applyFont="true" applyBorder="true" applyAlignment="true" applyProtection="false">
      <alignment horizontal="left" vertical="center" textRotation="0" wrapText="true" indent="1" shrinkToFit="false"/>
      <protection locked="true" hidden="false"/>
    </xf>
    <xf numFmtId="164" fontId="11" fillId="0" borderId="0" xfId="0" applyFont="true" applyBorder="true" applyAlignment="true" applyProtection="false">
      <alignment horizontal="left" vertical="center" textRotation="0" wrapText="false" indent="1" shrinkToFit="false"/>
      <protection locked="true" hidden="false"/>
    </xf>
    <xf numFmtId="170" fontId="23" fillId="9" borderId="1" xfId="0" applyFont="true" applyBorder="true" applyAlignment="true" applyProtection="false">
      <alignment horizontal="center" vertical="center" textRotation="0" wrapText="false" indent="1" shrinkToFit="false"/>
      <protection locked="true" hidden="false"/>
    </xf>
    <xf numFmtId="164" fontId="24" fillId="9" borderId="1" xfId="0" applyFont="true" applyBorder="true" applyAlignment="true" applyProtection="false">
      <alignment horizontal="left" vertical="center" textRotation="0" wrapText="false" indent="0" shrinkToFit="false"/>
      <protection locked="true" hidden="false"/>
    </xf>
    <xf numFmtId="164" fontId="5" fillId="15" borderId="0" xfId="0" applyFont="true" applyBorder="true" applyAlignment="true" applyProtection="false">
      <alignment horizontal="left" vertical="center" textRotation="0" wrapText="false" indent="1" shrinkToFit="false"/>
      <protection locked="true" hidden="false"/>
    </xf>
    <xf numFmtId="164" fontId="10" fillId="8" borderId="2" xfId="0" applyFont="true" applyBorder="true" applyAlignment="true" applyProtection="false">
      <alignment horizontal="center" vertical="center" textRotation="0" wrapText="true" indent="0" shrinkToFit="false"/>
      <protection locked="true" hidden="false"/>
    </xf>
    <xf numFmtId="164" fontId="22" fillId="0" borderId="0" xfId="0" applyFont="true" applyBorder="false" applyAlignment="true" applyProtection="false">
      <alignment horizontal="left" vertical="center" textRotation="0" wrapText="false" indent="1"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ill>
        <patternFill>
          <bgColor rgb="FFFFF4E0"/>
        </patternFill>
      </fill>
    </dxf>
    <dxf>
      <fill>
        <patternFill>
          <bgColor rgb="FFF5F5F5"/>
        </patternFill>
      </fill>
    </dxf>
    <dxf>
      <font>
        <name val="Inter"/>
        <charset val="1"/>
        <family val="0"/>
        <b val="1"/>
        <color rgb="FF4CAF50"/>
        <sz val="9"/>
      </font>
      <fill>
        <patternFill>
          <bgColor rgb="FFE8F5E9"/>
        </patternFill>
      </fill>
    </dxf>
    <dxf>
      <font>
        <name val="Inter"/>
        <charset val="1"/>
        <family val="0"/>
        <b val="1"/>
        <color rgb="FFE31B0C"/>
        <sz val="9"/>
      </font>
      <fill>
        <patternFill>
          <bgColor rgb="FFFDEBE9"/>
        </patternFill>
      </fill>
    </dxf>
    <dxf>
      <fill>
        <patternFill>
          <bgColor rgb="FFFDEBE9"/>
        </patternFill>
      </fill>
    </dxf>
    <dxf>
      <fill>
        <patternFill>
          <bgColor rgb="FFE8F5E9"/>
        </patternFill>
      </fill>
    </dxf>
  </dxfs>
  <colors>
    <indexedColors>
      <rgbColor rgb="FF000000"/>
      <rgbColor rgb="FFFFFFFF"/>
      <rgbColor rgb="FFE31B0C"/>
      <rgbColor rgb="FF00FF00"/>
      <rgbColor rgb="FF0000FF"/>
      <rgbColor rgb="FFFFFF00"/>
      <rgbColor rgb="FFFF00FF"/>
      <rgbColor rgb="FF00FFFF"/>
      <rgbColor rgb="FF800000"/>
      <rgbColor rgb="FF008000"/>
      <rgbColor rgb="FF000080"/>
      <rgbColor rgb="FF808000"/>
      <rgbColor rgb="FF800080"/>
      <rgbColor rgb="FF008080"/>
      <rgbColor rgb="FFF5F5F5"/>
      <rgbColor rgb="FF808080"/>
      <rgbColor rgb="FF9999FF"/>
      <rgbColor rgb="FF993366"/>
      <rgbColor rgb="FFFFF4E0"/>
      <rgbColor rgb="FFE3F0FA"/>
      <rgbColor rgb="FF660066"/>
      <rgbColor rgb="FFFF8080"/>
      <rgbColor rgb="FF0B79D0"/>
      <rgbColor rgb="FFE0E0E0"/>
      <rgbColor rgb="FF000080"/>
      <rgbColor rgb="FFFF00FF"/>
      <rgbColor rgb="FFFFFF00"/>
      <rgbColor rgb="FF00FFFF"/>
      <rgbColor rgb="FF800080"/>
      <rgbColor rgb="FF800000"/>
      <rgbColor rgb="FF008080"/>
      <rgbColor rgb="FF0000FF"/>
      <rgbColor rgb="FF039BE5"/>
      <rgbColor rgb="FFE8F5E9"/>
      <rgbColor rgb="FFDCE9F4"/>
      <rgbColor rgb="FFFDEBE9"/>
      <rgbColor rgb="FFF6F9FC"/>
      <rgbColor rgb="FFFF99CC"/>
      <rgbColor rgb="FFCC99FF"/>
      <rgbColor rgb="FFEEEEEE"/>
      <rgbColor rgb="FF3480BC"/>
      <rgbColor rgb="FF33CCCC"/>
      <rgbColor rgb="FF99CC00"/>
      <rgbColor rgb="FFFFB547"/>
      <rgbColor rgb="FFFF9900"/>
      <rgbColor rgb="FFEC6917"/>
      <rgbColor rgb="FF666699"/>
      <rgbColor rgb="FF8E98A2"/>
      <rgbColor rgb="FF0D3C61"/>
      <rgbColor rgb="FF4CAF50"/>
      <rgbColor rgb="FF003300"/>
      <rgbColor rgb="FF333300"/>
      <rgbColor rgb="FF993300"/>
      <rgbColor rgb="FF993366"/>
      <rgbColor rgb="FF215383"/>
      <rgbColor rgb="FF1D3245"/>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2.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3.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4.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5.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6.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7.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8.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1</xdr:col>
      <xdr:colOff>952200</xdr:colOff>
      <xdr:row>0</xdr:row>
      <xdr:rowOff>313920</xdr:rowOff>
    </xdr:to>
    <xdr:pic>
      <xdr:nvPicPr>
        <xdr:cNvPr id="0"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2</xdr:col>
      <xdr:colOff>529200</xdr:colOff>
      <xdr:row>0</xdr:row>
      <xdr:rowOff>313920</xdr:rowOff>
    </xdr:to>
    <xdr:pic>
      <xdr:nvPicPr>
        <xdr:cNvPr id="1"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2</xdr:col>
      <xdr:colOff>529200</xdr:colOff>
      <xdr:row>0</xdr:row>
      <xdr:rowOff>313920</xdr:rowOff>
    </xdr:to>
    <xdr:pic>
      <xdr:nvPicPr>
        <xdr:cNvPr id="2"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1</xdr:col>
      <xdr:colOff>952200</xdr:colOff>
      <xdr:row>0</xdr:row>
      <xdr:rowOff>313920</xdr:rowOff>
    </xdr:to>
    <xdr:pic>
      <xdr:nvPicPr>
        <xdr:cNvPr id="3"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2</xdr:col>
      <xdr:colOff>388080</xdr:colOff>
      <xdr:row>0</xdr:row>
      <xdr:rowOff>313920</xdr:rowOff>
    </xdr:to>
    <xdr:pic>
      <xdr:nvPicPr>
        <xdr:cNvPr id="4"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2</xdr:col>
      <xdr:colOff>458640</xdr:colOff>
      <xdr:row>0</xdr:row>
      <xdr:rowOff>313920</xdr:rowOff>
    </xdr:to>
    <xdr:pic>
      <xdr:nvPicPr>
        <xdr:cNvPr id="5"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1</xdr:col>
      <xdr:colOff>952200</xdr:colOff>
      <xdr:row>0</xdr:row>
      <xdr:rowOff>313920</xdr:rowOff>
    </xdr:to>
    <xdr:pic>
      <xdr:nvPicPr>
        <xdr:cNvPr id="6"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1</xdr:col>
      <xdr:colOff>952200</xdr:colOff>
      <xdr:row>0</xdr:row>
      <xdr:rowOff>313920</xdr:rowOff>
    </xdr:to>
    <xdr:pic>
      <xdr:nvPicPr>
        <xdr:cNvPr id="7"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4.xml"/>
</Relationships>
</file>

<file path=xl/worksheets/_rels/sheet5.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5.xml"/>
</Relationships>
</file>

<file path=xl/worksheets/_rels/sheet6.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6.xml"/>
</Relationships>
</file>

<file path=xl/worksheets/_rels/sheet7.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7.xml"/>
</Relationships>
</file>

<file path=xl/worksheets/_rels/sheet8.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8.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15383"/>
    <pageSetUpPr fitToPage="true"/>
  </sheetPr>
  <dimension ref="B1:F4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3" min="2" style="0" width="26"/>
    <col collapsed="false" customWidth="true" hidden="false" outlineLevel="0" max="4" min="4" style="0" width="12"/>
    <col collapsed="false" customWidth="true" hidden="false" outlineLevel="0" max="5" min="5" style="0" width="16"/>
    <col collapsed="false" customWidth="true" hidden="false" outlineLevel="0" max="6" min="6" style="0" width="20"/>
    <col collapsed="false" customWidth="true" hidden="false" outlineLevel="0" max="7" min="7" style="0" width="2.2"/>
  </cols>
  <sheetData>
    <row r="1" customFormat="false" ht="33.75" hidden="false" customHeight="true" outlineLevel="0" collapsed="false">
      <c r="B1" s="1" t="s">
        <v>0</v>
      </c>
      <c r="C1" s="1"/>
      <c r="D1" s="1"/>
      <c r="E1" s="1"/>
      <c r="F1" s="1"/>
    </row>
    <row r="2" customFormat="false" ht="4.5" hidden="false" customHeight="true" outlineLevel="0" collapsed="false">
      <c r="B2" s="2"/>
      <c r="C2" s="2"/>
      <c r="D2" s="2"/>
      <c r="E2" s="2"/>
      <c r="F2" s="2"/>
    </row>
    <row r="4" customFormat="false" ht="25.5" hidden="false" customHeight="true" outlineLevel="0" collapsed="false">
      <c r="B4" s="3" t="s">
        <v>1</v>
      </c>
      <c r="C4" s="3"/>
      <c r="D4" s="3"/>
      <c r="E4" s="3"/>
      <c r="F4" s="3"/>
    </row>
    <row r="6" customFormat="false" ht="21.75" hidden="false" customHeight="true" outlineLevel="0" collapsed="false">
      <c r="B6" s="4" t="s">
        <v>2</v>
      </c>
      <c r="C6" s="4"/>
      <c r="D6" s="4"/>
      <c r="E6" s="4"/>
      <c r="F6" s="4"/>
    </row>
    <row r="7" customFormat="false" ht="19.5" hidden="false" customHeight="true" outlineLevel="0" collapsed="false">
      <c r="B7" s="5" t="s">
        <v>3</v>
      </c>
      <c r="C7" s="6"/>
      <c r="D7" s="6"/>
      <c r="E7" s="7" t="s">
        <v>4</v>
      </c>
      <c r="F7" s="7"/>
    </row>
    <row r="8" customFormat="false" ht="19.5" hidden="false" customHeight="true" outlineLevel="0" collapsed="false">
      <c r="B8" s="5" t="s">
        <v>5</v>
      </c>
      <c r="C8" s="6"/>
      <c r="D8" s="6"/>
      <c r="E8" s="7" t="s">
        <v>6</v>
      </c>
      <c r="F8" s="7"/>
    </row>
    <row r="9" customFormat="false" ht="19.5" hidden="false" customHeight="true" outlineLevel="0" collapsed="false">
      <c r="B9" s="5" t="s">
        <v>7</v>
      </c>
      <c r="C9" s="6"/>
      <c r="D9" s="6"/>
      <c r="E9" s="7" t="s">
        <v>8</v>
      </c>
      <c r="F9" s="7"/>
    </row>
    <row r="10" customFormat="false" ht="19.5" hidden="false" customHeight="true" outlineLevel="0" collapsed="false">
      <c r="B10" s="5" t="s">
        <v>9</v>
      </c>
      <c r="C10" s="8"/>
      <c r="D10" s="8"/>
      <c r="E10" s="7" t="s">
        <v>10</v>
      </c>
      <c r="F10" s="7"/>
    </row>
    <row r="11" customFormat="false" ht="30" hidden="false" customHeight="true" outlineLevel="0" collapsed="false">
      <c r="B11" s="5" t="s">
        <v>11</v>
      </c>
      <c r="C11" s="8"/>
      <c r="D11" s="8"/>
      <c r="E11" s="7" t="s">
        <v>12</v>
      </c>
      <c r="F11" s="7"/>
    </row>
    <row r="12" customFormat="false" ht="19.5" hidden="false" customHeight="true" outlineLevel="0" collapsed="false">
      <c r="B12" s="5" t="s">
        <v>13</v>
      </c>
      <c r="C12" s="6"/>
      <c r="D12" s="6"/>
      <c r="E12" s="7" t="s">
        <v>14</v>
      </c>
      <c r="F12" s="7"/>
    </row>
    <row r="13" customFormat="false" ht="30" hidden="false" customHeight="true" outlineLevel="0" collapsed="false">
      <c r="B13" s="5" t="s">
        <v>15</v>
      </c>
      <c r="C13" s="6"/>
      <c r="D13" s="6"/>
      <c r="E13" s="7" t="s">
        <v>16</v>
      </c>
      <c r="F13" s="7"/>
    </row>
    <row r="14" customFormat="false" ht="30" hidden="false" customHeight="true" outlineLevel="0" collapsed="false">
      <c r="B14" s="5" t="s">
        <v>17</v>
      </c>
      <c r="C14" s="6"/>
      <c r="D14" s="6"/>
      <c r="E14" s="7" t="s">
        <v>18</v>
      </c>
      <c r="F14" s="7"/>
    </row>
    <row r="15" customFormat="false" ht="30" hidden="false" customHeight="true" outlineLevel="0" collapsed="false">
      <c r="B15" s="5" t="s">
        <v>19</v>
      </c>
      <c r="C15" s="6"/>
      <c r="D15" s="6"/>
      <c r="E15" s="7" t="s">
        <v>20</v>
      </c>
      <c r="F15" s="7"/>
    </row>
    <row r="17" customFormat="false" ht="21.75" hidden="false" customHeight="true" outlineLevel="0" collapsed="false">
      <c r="B17" s="4" t="s">
        <v>21</v>
      </c>
      <c r="C17" s="4"/>
      <c r="D17" s="4"/>
      <c r="E17" s="4"/>
      <c r="F17" s="4"/>
    </row>
    <row r="18" customFormat="false" ht="42" hidden="false" customHeight="true" outlineLevel="0" collapsed="false">
      <c r="B18" s="5" t="s">
        <v>22</v>
      </c>
      <c r="C18" s="6" t="s">
        <v>23</v>
      </c>
      <c r="D18" s="6"/>
      <c r="E18" s="7" t="s">
        <v>24</v>
      </c>
      <c r="F18" s="7"/>
    </row>
    <row r="19" customFormat="false" ht="30" hidden="false" customHeight="true" outlineLevel="0" collapsed="false">
      <c r="B19" s="5" t="s">
        <v>25</v>
      </c>
      <c r="C19" s="9" t="n">
        <v>0.1</v>
      </c>
      <c r="D19" s="9"/>
      <c r="E19" s="7" t="s">
        <v>26</v>
      </c>
      <c r="F19" s="7"/>
    </row>
    <row r="20" customFormat="false" ht="42" hidden="false" customHeight="true" outlineLevel="0" collapsed="false">
      <c r="B20" s="5" t="s">
        <v>27</v>
      </c>
      <c r="C20" s="6" t="s">
        <v>28</v>
      </c>
      <c r="D20" s="6"/>
      <c r="E20" s="7" t="s">
        <v>29</v>
      </c>
      <c r="F20" s="7"/>
    </row>
    <row r="21" customFormat="false" ht="30" hidden="false" customHeight="true" outlineLevel="0" collapsed="false">
      <c r="B21" s="5" t="s">
        <v>30</v>
      </c>
      <c r="C21" s="9" t="n">
        <v>0.12</v>
      </c>
      <c r="D21" s="9"/>
      <c r="E21" s="7" t="s">
        <v>31</v>
      </c>
      <c r="F21" s="7"/>
    </row>
    <row r="22" customFormat="false" ht="30" hidden="false" customHeight="true" outlineLevel="0" collapsed="false">
      <c r="B22" s="5" t="s">
        <v>32</v>
      </c>
      <c r="C22" s="9" t="n">
        <v>0.05</v>
      </c>
      <c r="D22" s="9"/>
      <c r="E22" s="7" t="s">
        <v>33</v>
      </c>
      <c r="F22" s="7"/>
    </row>
    <row r="23" customFormat="false" ht="19.5" hidden="false" customHeight="true" outlineLevel="0" collapsed="false">
      <c r="B23" s="5" t="s">
        <v>34</v>
      </c>
      <c r="C23" s="6" t="s">
        <v>35</v>
      </c>
      <c r="D23" s="6"/>
      <c r="E23" s="7" t="s">
        <v>36</v>
      </c>
      <c r="F23" s="7"/>
    </row>
    <row r="25" customFormat="false" ht="21.75" hidden="false" customHeight="true" outlineLevel="0" collapsed="false">
      <c r="B25" s="4" t="s">
        <v>37</v>
      </c>
      <c r="C25" s="4"/>
      <c r="D25" s="4"/>
      <c r="E25" s="4"/>
      <c r="F25" s="4"/>
    </row>
    <row r="26" customFormat="false" ht="29.25" hidden="false" customHeight="true" outlineLevel="0" collapsed="false">
      <c r="B26" s="10" t="s">
        <v>38</v>
      </c>
      <c r="C26" s="11" t="s">
        <v>39</v>
      </c>
      <c r="D26" s="11"/>
      <c r="E26" s="11"/>
      <c r="F26" s="11"/>
    </row>
    <row r="27" customFormat="false" ht="29.25" hidden="false" customHeight="true" outlineLevel="0" collapsed="false">
      <c r="B27" s="10" t="s">
        <v>40</v>
      </c>
      <c r="C27" s="11" t="s">
        <v>41</v>
      </c>
      <c r="D27" s="11"/>
      <c r="E27" s="11"/>
      <c r="F27" s="11"/>
    </row>
    <row r="28" customFormat="false" ht="29.25" hidden="false" customHeight="true" outlineLevel="0" collapsed="false">
      <c r="B28" s="10" t="s">
        <v>42</v>
      </c>
      <c r="C28" s="11" t="s">
        <v>43</v>
      </c>
      <c r="D28" s="11"/>
      <c r="E28" s="11"/>
      <c r="F28" s="11"/>
    </row>
    <row r="29" customFormat="false" ht="29.25" hidden="false" customHeight="true" outlineLevel="0" collapsed="false">
      <c r="B29" s="10" t="s">
        <v>44</v>
      </c>
      <c r="C29" s="11" t="s">
        <v>45</v>
      </c>
      <c r="D29" s="11"/>
      <c r="E29" s="11"/>
      <c r="F29" s="11"/>
    </row>
    <row r="30" customFormat="false" ht="29.25" hidden="false" customHeight="true" outlineLevel="0" collapsed="false">
      <c r="B30" s="10" t="s">
        <v>46</v>
      </c>
      <c r="C30" s="11" t="s">
        <v>47</v>
      </c>
      <c r="D30" s="11"/>
      <c r="E30" s="11"/>
      <c r="F30" s="11"/>
    </row>
    <row r="31" customFormat="false" ht="16.5" hidden="false" customHeight="true" outlineLevel="0" collapsed="false">
      <c r="B31" s="10" t="s">
        <v>48</v>
      </c>
      <c r="C31" s="11" t="s">
        <v>49</v>
      </c>
      <c r="D31" s="11"/>
      <c r="E31" s="11"/>
      <c r="F31" s="11"/>
    </row>
    <row r="32" customFormat="false" ht="16.5" hidden="false" customHeight="true" outlineLevel="0" collapsed="false">
      <c r="B32" s="10" t="s">
        <v>50</v>
      </c>
      <c r="C32" s="11" t="s">
        <v>51</v>
      </c>
      <c r="D32" s="11"/>
      <c r="E32" s="11"/>
      <c r="F32" s="11"/>
    </row>
    <row r="34" customFormat="false" ht="21.75" hidden="false" customHeight="true" outlineLevel="0" collapsed="false">
      <c r="B34" s="4" t="s">
        <v>52</v>
      </c>
      <c r="C34" s="4"/>
      <c r="D34" s="4"/>
      <c r="E34" s="4"/>
      <c r="F34" s="4"/>
    </row>
    <row r="35" customFormat="false" ht="29.25" hidden="false" customHeight="true" outlineLevel="0" collapsed="false">
      <c r="B35" s="10" t="s">
        <v>53</v>
      </c>
      <c r="C35" s="11" t="s">
        <v>54</v>
      </c>
      <c r="D35" s="11"/>
      <c r="E35" s="11"/>
      <c r="F35" s="11"/>
    </row>
    <row r="36" customFormat="false" ht="29.25" hidden="false" customHeight="true" outlineLevel="0" collapsed="false">
      <c r="B36" s="10" t="s">
        <v>55</v>
      </c>
      <c r="C36" s="11" t="s">
        <v>56</v>
      </c>
      <c r="D36" s="11"/>
      <c r="E36" s="11"/>
      <c r="F36" s="11"/>
    </row>
    <row r="37" customFormat="false" ht="29.25" hidden="false" customHeight="true" outlineLevel="0" collapsed="false">
      <c r="B37" s="10" t="s">
        <v>57</v>
      </c>
      <c r="C37" s="11" t="s">
        <v>58</v>
      </c>
      <c r="D37" s="11"/>
      <c r="E37" s="11"/>
      <c r="F37" s="11"/>
    </row>
    <row r="38" customFormat="false" ht="42" hidden="false" customHeight="true" outlineLevel="0" collapsed="false">
      <c r="B38" s="10" t="s">
        <v>59</v>
      </c>
      <c r="C38" s="11" t="s">
        <v>60</v>
      </c>
      <c r="D38" s="11"/>
      <c r="E38" s="11"/>
      <c r="F38" s="11"/>
    </row>
    <row r="39" customFormat="false" ht="29.25" hidden="false" customHeight="true" outlineLevel="0" collapsed="false">
      <c r="B39" s="10" t="s">
        <v>61</v>
      </c>
      <c r="C39" s="11" t="s">
        <v>62</v>
      </c>
      <c r="D39" s="11"/>
      <c r="E39" s="11"/>
      <c r="F39" s="11"/>
    </row>
    <row r="40" customFormat="false" ht="29.25" hidden="false" customHeight="true" outlineLevel="0" collapsed="false">
      <c r="B40" s="10" t="s">
        <v>63</v>
      </c>
      <c r="C40" s="11" t="s">
        <v>64</v>
      </c>
      <c r="D40" s="11"/>
      <c r="E40" s="11"/>
      <c r="F40" s="11"/>
    </row>
    <row r="42" customFormat="false" ht="99.75" hidden="false" customHeight="true" outlineLevel="0" collapsed="false">
      <c r="B42" s="12" t="s">
        <v>65</v>
      </c>
      <c r="C42" s="12"/>
      <c r="D42" s="12"/>
      <c r="E42" s="12"/>
      <c r="F42" s="12"/>
    </row>
    <row r="44" customFormat="false" ht="18" hidden="false" customHeight="true" outlineLevel="0" collapsed="false">
      <c r="B44" s="13" t="s">
        <v>66</v>
      </c>
      <c r="C44" s="13"/>
      <c r="D44" s="13"/>
      <c r="E44" s="13"/>
      <c r="F44" s="13"/>
    </row>
  </sheetData>
  <mergeCells count="52">
    <mergeCell ref="B1:F1"/>
    <mergeCell ref="B2:F2"/>
    <mergeCell ref="B4:F4"/>
    <mergeCell ref="B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B17:F17"/>
    <mergeCell ref="C18:D18"/>
    <mergeCell ref="E18:F18"/>
    <mergeCell ref="C19:D19"/>
    <mergeCell ref="E19:F19"/>
    <mergeCell ref="C20:D20"/>
    <mergeCell ref="E20:F20"/>
    <mergeCell ref="C21:D21"/>
    <mergeCell ref="E21:F21"/>
    <mergeCell ref="C22:D22"/>
    <mergeCell ref="E22:F22"/>
    <mergeCell ref="C23:D23"/>
    <mergeCell ref="E23:F23"/>
    <mergeCell ref="B25:F25"/>
    <mergeCell ref="C26:F26"/>
    <mergeCell ref="C27:F27"/>
    <mergeCell ref="C28:F28"/>
    <mergeCell ref="C29:F29"/>
    <mergeCell ref="C30:F30"/>
    <mergeCell ref="C31:F31"/>
    <mergeCell ref="C32:F32"/>
    <mergeCell ref="B34:F34"/>
    <mergeCell ref="C35:F35"/>
    <mergeCell ref="C36:F36"/>
    <mergeCell ref="C37:F37"/>
    <mergeCell ref="C38:F38"/>
    <mergeCell ref="C39:F39"/>
    <mergeCell ref="C40:F40"/>
    <mergeCell ref="B42:F42"/>
    <mergeCell ref="B44:F44"/>
  </mergeCells>
  <hyperlinks>
    <hyperlink ref="B44" r:id="rId1" display="Visit mastt.com"/>
  </hyperlinks>
  <printOptions headings="false" gridLines="false" gridLinesSet="true" horizontalCentered="false" verticalCentered="false"/>
  <pageMargins left="0.3" right="0.3" top="0.4" bottom="0.4"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D3C61"/>
    <pageSetUpPr fitToPage="true"/>
  </sheetPr>
  <dimension ref="B1:I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7" topLeftCell="D8" activePane="bottomRight" state="frozen"/>
      <selection pane="topLeft" activeCell="A1" activeCellId="0" sqref="A1"/>
      <selection pane="topRight" activeCell="D1" activeCellId="0" sqref="D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6"/>
    <col collapsed="false" customWidth="true" hidden="false" outlineLevel="0" max="3" min="3" style="0" width="19"/>
    <col collapsed="false" customWidth="true" hidden="false" outlineLevel="0" max="4" min="4" style="0" width="48"/>
    <col collapsed="false" customWidth="true" hidden="false" outlineLevel="0" max="5" min="5" style="0" width="8"/>
    <col collapsed="false" customWidth="true" hidden="false" outlineLevel="0" max="6" min="6" style="0" width="10"/>
    <col collapsed="false" customWidth="true" hidden="false" outlineLevel="0" max="7" min="7" style="0" width="13"/>
    <col collapsed="false" customWidth="true" hidden="false" outlineLevel="0" max="8" min="8" style="0" width="15"/>
    <col collapsed="false" customWidth="true" hidden="false" outlineLevel="0" max="9" min="9" style="0" width="26"/>
    <col collapsed="false" customWidth="true" hidden="false" outlineLevel="0" max="10" min="10" style="0" width="2.2"/>
  </cols>
  <sheetData>
    <row r="1" customFormat="false" ht="33.75" hidden="false" customHeight="true" outlineLevel="0" collapsed="false">
      <c r="B1" s="1" t="s">
        <v>67</v>
      </c>
      <c r="C1" s="1"/>
      <c r="D1" s="1"/>
      <c r="E1" s="1"/>
      <c r="F1" s="1"/>
      <c r="G1" s="1"/>
      <c r="H1" s="1"/>
      <c r="I1" s="1"/>
    </row>
    <row r="2" customFormat="false" ht="4.5" hidden="false" customHeight="true" outlineLevel="0" collapsed="false">
      <c r="B2" s="14"/>
      <c r="C2" s="14"/>
      <c r="D2" s="14"/>
      <c r="E2" s="14"/>
      <c r="F2" s="14"/>
      <c r="G2" s="14"/>
      <c r="H2" s="14"/>
      <c r="I2" s="14"/>
    </row>
    <row r="3" customFormat="false" ht="16.5" hidden="false" customHeight="true" outlineLevel="0" collapsed="false">
      <c r="B3" s="15" t="str">
        <f aca="false">""</f>
        <v/>
      </c>
      <c r="C3" s="15"/>
      <c r="D3" s="15"/>
      <c r="E3" s="15"/>
      <c r="F3" s="15"/>
      <c r="G3" s="15"/>
      <c r="H3" s="15"/>
      <c r="I3" s="15"/>
    </row>
    <row r="4" customFormat="false" ht="25.5" hidden="false" customHeight="true" outlineLevel="0" collapsed="false">
      <c r="B4" s="3" t="s">
        <v>68</v>
      </c>
      <c r="C4" s="3"/>
      <c r="D4" s="3"/>
      <c r="E4" s="3"/>
      <c r="F4" s="3"/>
      <c r="G4" s="3"/>
      <c r="H4" s="3"/>
      <c r="I4" s="3"/>
    </row>
    <row r="6" customFormat="false" ht="21.75" hidden="false" customHeight="true" outlineLevel="0" collapsed="false">
      <c r="B6" s="4" t="s">
        <v>69</v>
      </c>
      <c r="C6" s="4"/>
      <c r="D6" s="4"/>
      <c r="E6" s="4"/>
      <c r="F6" s="4"/>
      <c r="G6" s="4"/>
      <c r="H6" s="4"/>
      <c r="I6" s="4"/>
    </row>
    <row r="7" customFormat="false" ht="34.5" hidden="false" customHeight="true" outlineLevel="0" collapsed="false">
      <c r="B7" s="16" t="s">
        <v>70</v>
      </c>
      <c r="C7" s="16" t="s">
        <v>71</v>
      </c>
      <c r="D7" s="16" t="s">
        <v>72</v>
      </c>
      <c r="E7" s="16" t="s">
        <v>73</v>
      </c>
      <c r="F7" s="16" t="s">
        <v>74</v>
      </c>
      <c r="G7" s="16" t="s">
        <v>75</v>
      </c>
      <c r="H7" s="16" t="s">
        <v>76</v>
      </c>
      <c r="I7" s="16" t="s">
        <v>77</v>
      </c>
    </row>
    <row r="8" customFormat="false" ht="33" hidden="false" customHeight="true" outlineLevel="0" collapsed="false">
      <c r="B8" s="17" t="n">
        <f aca="false">IF($D8="","",COUNTIF($D$8:$D8,"?*"))</f>
        <v>1</v>
      </c>
      <c r="C8" s="18" t="s">
        <v>78</v>
      </c>
      <c r="D8" s="19" t="s">
        <v>79</v>
      </c>
      <c r="E8" s="20" t="s">
        <v>80</v>
      </c>
      <c r="F8" s="21" t="n">
        <v>1</v>
      </c>
      <c r="G8" s="22" t="n">
        <v>14800</v>
      </c>
      <c r="H8" s="23" t="n">
        <f aca="false">IF(OR($F8="",$G8=""),"",ROUND($F8*$G8,2))</f>
        <v>14800</v>
      </c>
      <c r="I8" s="24" t="str">
        <f aca="false">IF($D8="","",IF($C8="","Give it a section - the summary groups by section",IF($E8="","Name the unit",IF($F8="","No quantity",IF($G8="","No rate",IF($G8&lt;=0,"A rate of zero or less - if it is genuinely included at no cost, say so in the description",""))))))</f>
        <v/>
      </c>
    </row>
    <row r="9" customFormat="false" ht="33" hidden="false" customHeight="true" outlineLevel="0" collapsed="false">
      <c r="B9" s="17" t="n">
        <f aca="false">IF($D9="","",COUNTIF($D$8:$D9,"?*"))</f>
        <v>2</v>
      </c>
      <c r="C9" s="18" t="s">
        <v>78</v>
      </c>
      <c r="D9" s="19" t="s">
        <v>81</v>
      </c>
      <c r="E9" s="20" t="s">
        <v>82</v>
      </c>
      <c r="F9" s="21" t="n">
        <v>14</v>
      </c>
      <c r="G9" s="22" t="n">
        <v>1850</v>
      </c>
      <c r="H9" s="23" t="n">
        <f aca="false">IF(OR($F9="",$G9=""),"",ROUND($F9*$G9,2))</f>
        <v>25900</v>
      </c>
      <c r="I9" s="24" t="str">
        <f aca="false">IF($D9="","",IF($C9="","Give it a section - the summary groups by section",IF($E9="","Name the unit",IF($F9="","No quantity",IF($G9="","No rate",IF($G9&lt;=0,"A rate of zero or less - if it is genuinely included at no cost, say so in the description",""))))))</f>
        <v/>
      </c>
    </row>
    <row r="10" customFormat="false" ht="21.75" hidden="false" customHeight="true" outlineLevel="0" collapsed="false">
      <c r="B10" s="17" t="n">
        <f aca="false">IF($D10="","",COUNTIF($D$8:$D10,"?*"))</f>
        <v>3</v>
      </c>
      <c r="C10" s="18" t="s">
        <v>78</v>
      </c>
      <c r="D10" s="19" t="s">
        <v>83</v>
      </c>
      <c r="E10" s="20" t="s">
        <v>80</v>
      </c>
      <c r="F10" s="21" t="n">
        <v>1</v>
      </c>
      <c r="G10" s="22" t="n">
        <v>4600</v>
      </c>
      <c r="H10" s="23" t="n">
        <f aca="false">IF(OR($F10="",$G10=""),"",ROUND($F10*$G10,2))</f>
        <v>4600</v>
      </c>
      <c r="I10" s="24" t="str">
        <f aca="false">IF($D10="","",IF($C10="","Give it a section - the summary groups by section",IF($E10="","Name the unit",IF($F10="","No quantity",IF($G10="","No rate",IF($G10&lt;=0,"A rate of zero or less - if it is genuinely included at no cost, say so in the description",""))))))</f>
        <v/>
      </c>
    </row>
    <row r="11" customFormat="false" ht="33" hidden="false" customHeight="true" outlineLevel="0" collapsed="false">
      <c r="B11" s="17" t="n">
        <f aca="false">IF($D11="","",COUNTIF($D$8:$D11,"?*"))</f>
        <v>4</v>
      </c>
      <c r="C11" s="18" t="s">
        <v>84</v>
      </c>
      <c r="D11" s="19" t="s">
        <v>85</v>
      </c>
      <c r="E11" s="20" t="s">
        <v>86</v>
      </c>
      <c r="F11" s="21" t="n">
        <v>420</v>
      </c>
      <c r="G11" s="22" t="n">
        <v>46</v>
      </c>
      <c r="H11" s="23" t="n">
        <f aca="false">IF(OR($F11="",$G11=""),"",ROUND($F11*$G11,2))</f>
        <v>19320</v>
      </c>
      <c r="I11" s="24" t="str">
        <f aca="false">IF($D11="","",IF($C11="","Give it a section - the summary groups by section",IF($E11="","Name the unit",IF($F11="","No quantity",IF($G11="","No rate",IF($G11&lt;=0,"A rate of zero or less - if it is genuinely included at no cost, say so in the description",""))))))</f>
        <v/>
      </c>
    </row>
    <row r="12" customFormat="false" ht="21.75" hidden="false" customHeight="true" outlineLevel="0" collapsed="false">
      <c r="B12" s="17" t="n">
        <f aca="false">IF($D12="","",COUNTIF($D$8:$D12,"?*"))</f>
        <v>5</v>
      </c>
      <c r="C12" s="18" t="s">
        <v>84</v>
      </c>
      <c r="D12" s="19" t="s">
        <v>87</v>
      </c>
      <c r="E12" s="20" t="s">
        <v>80</v>
      </c>
      <c r="F12" s="21" t="n">
        <v>1</v>
      </c>
      <c r="G12" s="22" t="n">
        <v>5200</v>
      </c>
      <c r="H12" s="23" t="n">
        <f aca="false">IF(OR($F12="",$G12=""),"",ROUND($F12*$G12,2))</f>
        <v>5200</v>
      </c>
      <c r="I12" s="24" t="str">
        <f aca="false">IF($D12="","",IF($C12="","Give it a section - the summary groups by section",IF($E12="","Name the unit",IF($F12="","No quantity",IF($G12="","No rate",IF($G12&lt;=0,"A rate of zero or less - if it is genuinely included at no cost, say so in the description",""))))))</f>
        <v/>
      </c>
    </row>
    <row r="13" customFormat="false" ht="33" hidden="false" customHeight="true" outlineLevel="0" collapsed="false">
      <c r="B13" s="17" t="n">
        <f aca="false">IF($D13="","",COUNTIF($D$8:$D13,"?*"))</f>
        <v>6</v>
      </c>
      <c r="C13" s="18" t="s">
        <v>88</v>
      </c>
      <c r="D13" s="19" t="s">
        <v>89</v>
      </c>
      <c r="E13" s="20" t="s">
        <v>90</v>
      </c>
      <c r="F13" s="21" t="n">
        <v>2</v>
      </c>
      <c r="G13" s="22" t="n">
        <v>3400</v>
      </c>
      <c r="H13" s="23" t="n">
        <f aca="false">IF(OR($F13="",$G13=""),"",ROUND($F13*$G13,2))</f>
        <v>6800</v>
      </c>
      <c r="I13" s="24" t="str">
        <f aca="false">IF($D13="","",IF($C13="","Give it a section - the summary groups by section",IF($E13="","Name the unit",IF($F13="","No quantity",IF($G13="","No rate",IF($G13&lt;=0,"A rate of zero or less - if it is genuinely included at no cost, say so in the description",""))))))</f>
        <v/>
      </c>
    </row>
    <row r="14" customFormat="false" ht="21.75" hidden="false" customHeight="true" outlineLevel="0" collapsed="false">
      <c r="B14" s="17" t="n">
        <f aca="false">IF($D14="","",COUNTIF($D$8:$D14,"?*"))</f>
        <v>7</v>
      </c>
      <c r="C14" s="18" t="s">
        <v>88</v>
      </c>
      <c r="D14" s="19" t="s">
        <v>91</v>
      </c>
      <c r="E14" s="20" t="s">
        <v>86</v>
      </c>
      <c r="F14" s="21" t="n">
        <v>12</v>
      </c>
      <c r="G14" s="22" t="n">
        <v>285</v>
      </c>
      <c r="H14" s="23" t="n">
        <f aca="false">IF(OR($F14="",$G14=""),"",ROUND($F14*$G14,2))</f>
        <v>3420</v>
      </c>
      <c r="I14" s="24" t="str">
        <f aca="false">IF($D14="","",IF($C14="","Give it a section - the summary groups by section",IF($E14="","Name the unit",IF($F14="","No quantity",IF($G14="","No rate",IF($G14&lt;=0,"A rate of zero or less - if it is genuinely included at no cost, say so in the description",""))))))</f>
        <v/>
      </c>
    </row>
    <row r="15" customFormat="false" ht="33" hidden="false" customHeight="true" outlineLevel="0" collapsed="false">
      <c r="B15" s="17" t="n">
        <f aca="false">IF($D15="","",COUNTIF($D$8:$D15,"?*"))</f>
        <v>8</v>
      </c>
      <c r="C15" s="18" t="s">
        <v>92</v>
      </c>
      <c r="D15" s="19" t="s">
        <v>93</v>
      </c>
      <c r="E15" s="20" t="s">
        <v>86</v>
      </c>
      <c r="F15" s="21" t="n">
        <v>186</v>
      </c>
      <c r="G15" s="22" t="n">
        <v>92</v>
      </c>
      <c r="H15" s="23" t="n">
        <f aca="false">IF(OR($F15="",$G15=""),"",ROUND($F15*$G15,2))</f>
        <v>17112</v>
      </c>
      <c r="I15" s="24" t="str">
        <f aca="false">IF($D15="","",IF($C15="","Give it a section - the summary groups by section",IF($E15="","Name the unit",IF($F15="","No quantity",IF($G15="","No rate",IF($G15&lt;=0,"A rate of zero or less - if it is genuinely included at no cost, say so in the description",""))))))</f>
        <v/>
      </c>
    </row>
    <row r="16" customFormat="false" ht="33" hidden="false" customHeight="true" outlineLevel="0" collapsed="false">
      <c r="B16" s="17" t="n">
        <f aca="false">IF($D16="","",COUNTIF($D$8:$D16,"?*"))</f>
        <v>9</v>
      </c>
      <c r="C16" s="18" t="s">
        <v>92</v>
      </c>
      <c r="D16" s="19" t="s">
        <v>94</v>
      </c>
      <c r="E16" s="20" t="s">
        <v>80</v>
      </c>
      <c r="F16" s="21" t="n">
        <v>1</v>
      </c>
      <c r="G16" s="22" t="n">
        <v>28400</v>
      </c>
      <c r="H16" s="23" t="n">
        <f aca="false">IF(OR($F16="",$G16=""),"",ROUND($F16*$G16,2))</f>
        <v>28400</v>
      </c>
      <c r="I16" s="24" t="str">
        <f aca="false">IF($D16="","",IF($C16="","Give it a section - the summary groups by section",IF($E16="","Name the unit",IF($F16="","No quantity",IF($G16="","No rate",IF($G16&lt;=0,"A rate of zero or less - if it is genuinely included at no cost, say so in the description",""))))))</f>
        <v/>
      </c>
    </row>
    <row r="17" customFormat="false" ht="21.75" hidden="false" customHeight="true" outlineLevel="0" collapsed="false">
      <c r="B17" s="17" t="n">
        <f aca="false">IF($D17="","",COUNTIF($D$8:$D17,"?*"))</f>
        <v>10</v>
      </c>
      <c r="C17" s="18" t="s">
        <v>95</v>
      </c>
      <c r="D17" s="19" t="s">
        <v>96</v>
      </c>
      <c r="E17" s="20" t="s">
        <v>86</v>
      </c>
      <c r="F17" s="21" t="n">
        <v>372</v>
      </c>
      <c r="G17" s="22" t="n">
        <v>54</v>
      </c>
      <c r="H17" s="23" t="n">
        <f aca="false">IF(OR($F17="",$G17=""),"",ROUND($F17*$G17,2))</f>
        <v>20088</v>
      </c>
      <c r="I17" s="24" t="str">
        <f aca="false">IF($D17="","",IF($C17="","Give it a section - the summary groups by section",IF($E17="","Name the unit",IF($F17="","No quantity",IF($G17="","No rate",IF($G17&lt;=0,"A rate of zero or less - if it is genuinely included at no cost, say so in the description",""))))))</f>
        <v/>
      </c>
    </row>
    <row r="18" customFormat="false" ht="21.75" hidden="false" customHeight="true" outlineLevel="0" collapsed="false">
      <c r="B18" s="17" t="n">
        <f aca="false">IF($D18="","",COUNTIF($D$8:$D18,"?*"))</f>
        <v>11</v>
      </c>
      <c r="C18" s="18" t="s">
        <v>95</v>
      </c>
      <c r="D18" s="19" t="s">
        <v>97</v>
      </c>
      <c r="E18" s="20" t="s">
        <v>86</v>
      </c>
      <c r="F18" s="21" t="n">
        <v>640</v>
      </c>
      <c r="G18" s="22" t="n">
        <v>22</v>
      </c>
      <c r="H18" s="23" t="n">
        <f aca="false">IF(OR($F18="",$G18=""),"",ROUND($F18*$G18,2))</f>
        <v>14080</v>
      </c>
      <c r="I18" s="24" t="str">
        <f aca="false">IF($D18="","",IF($C18="","Give it a section - the summary groups by section",IF($E18="","Name the unit",IF($F18="","No quantity",IF($G18="","No rate",IF($G18&lt;=0,"A rate of zero or less - if it is genuinely included at no cost, say so in the description",""))))))</f>
        <v/>
      </c>
    </row>
    <row r="19" customFormat="false" ht="21.75" hidden="false" customHeight="true" outlineLevel="0" collapsed="false">
      <c r="B19" s="17" t="n">
        <f aca="false">IF($D19="","",COUNTIF($D$8:$D19,"?*"))</f>
        <v>12</v>
      </c>
      <c r="C19" s="18" t="s">
        <v>95</v>
      </c>
      <c r="D19" s="19" t="s">
        <v>98</v>
      </c>
      <c r="E19" s="20" t="s">
        <v>86</v>
      </c>
      <c r="F19" s="21" t="n">
        <v>420</v>
      </c>
      <c r="G19" s="22" t="n">
        <v>78</v>
      </c>
      <c r="H19" s="23" t="n">
        <f aca="false">IF(OR($F19="",$G19=""),"",ROUND($F19*$G19,2))</f>
        <v>32760</v>
      </c>
      <c r="I19" s="24" t="str">
        <f aca="false">IF($D19="","",IF($C19="","Give it a section - the summary groups by section",IF($E19="","Name the unit",IF($F19="","No quantity",IF($G19="","No rate",IF($G19&lt;=0,"A rate of zero or less - if it is genuinely included at no cost, say so in the description",""))))))</f>
        <v/>
      </c>
    </row>
    <row r="20" customFormat="false" ht="21.75" hidden="false" customHeight="true" outlineLevel="0" collapsed="false">
      <c r="B20" s="17" t="n">
        <f aca="false">IF($D20="","",COUNTIF($D$8:$D20,"?*"))</f>
        <v>13</v>
      </c>
      <c r="C20" s="18" t="s">
        <v>95</v>
      </c>
      <c r="D20" s="19" t="s">
        <v>99</v>
      </c>
      <c r="E20" s="20" t="s">
        <v>86</v>
      </c>
      <c r="F20" s="21" t="n">
        <v>380</v>
      </c>
      <c r="G20" s="22" t="n">
        <v>68</v>
      </c>
      <c r="H20" s="23" t="n">
        <f aca="false">IF(OR($F20="",$G20=""),"",ROUND($F20*$G20,2))</f>
        <v>25840</v>
      </c>
      <c r="I20" s="24" t="str">
        <f aca="false">IF($D20="","",IF($C20="","Give it a section - the summary groups by section",IF($E20="","Name the unit",IF($F20="","No quantity",IF($G20="","No rate",IF($G20&lt;=0,"A rate of zero or less - if it is genuinely included at no cost, say so in the description",""))))))</f>
        <v/>
      </c>
    </row>
    <row r="21" customFormat="false" ht="33" hidden="false" customHeight="true" outlineLevel="0" collapsed="false">
      <c r="B21" s="17" t="n">
        <f aca="false">IF($D21="","",COUNTIF($D$8:$D21,"?*"))</f>
        <v>14</v>
      </c>
      <c r="C21" s="18" t="s">
        <v>100</v>
      </c>
      <c r="D21" s="19" t="s">
        <v>101</v>
      </c>
      <c r="E21" s="20" t="s">
        <v>80</v>
      </c>
      <c r="F21" s="21" t="n">
        <v>1</v>
      </c>
      <c r="G21" s="22" t="n">
        <v>62400</v>
      </c>
      <c r="H21" s="23" t="n">
        <f aca="false">IF(OR($F21="",$G21=""),"",ROUND($F21*$G21,2))</f>
        <v>62400</v>
      </c>
      <c r="I21" s="24" t="str">
        <f aca="false">IF($D21="","",IF($C21="","Give it a section - the summary groups by section",IF($E21="","Name the unit",IF($F21="","No quantity",IF($G21="","No rate",IF($G21&lt;=0,"A rate of zero or less - if it is genuinely included at no cost, say so in the description",""))))))</f>
        <v/>
      </c>
    </row>
    <row r="22" customFormat="false" ht="33" hidden="false" customHeight="true" outlineLevel="0" collapsed="false">
      <c r="B22" s="17" t="n">
        <f aca="false">IF($D22="","",COUNTIF($D$8:$D22,"?*"))</f>
        <v>15</v>
      </c>
      <c r="C22" s="18" t="s">
        <v>100</v>
      </c>
      <c r="D22" s="19" t="s">
        <v>102</v>
      </c>
      <c r="E22" s="20" t="s">
        <v>80</v>
      </c>
      <c r="F22" s="21" t="n">
        <v>1</v>
      </c>
      <c r="G22" s="22" t="n">
        <v>54800</v>
      </c>
      <c r="H22" s="23" t="n">
        <f aca="false">IF(OR($F22="",$G22=""),"",ROUND($F22*$G22,2))</f>
        <v>54800</v>
      </c>
      <c r="I22" s="24" t="str">
        <f aca="false">IF($D22="","",IF($C22="","Give it a section - the summary groups by section",IF($E22="","Name the unit",IF($F22="","No quantity",IF($G22="","No rate",IF($G22&lt;=0,"A rate of zero or less - if it is genuinely included at no cost, say so in the description",""))))))</f>
        <v/>
      </c>
    </row>
    <row r="23" customFormat="false" ht="33" hidden="false" customHeight="true" outlineLevel="0" collapsed="false">
      <c r="B23" s="17" t="n">
        <f aca="false">IF($D23="","",COUNTIF($D$8:$D23,"?*"))</f>
        <v>16</v>
      </c>
      <c r="C23" s="18" t="s">
        <v>100</v>
      </c>
      <c r="D23" s="19" t="s">
        <v>103</v>
      </c>
      <c r="E23" s="20" t="s">
        <v>80</v>
      </c>
      <c r="F23" s="21" t="n">
        <v>1</v>
      </c>
      <c r="G23" s="22" t="n">
        <v>21600</v>
      </c>
      <c r="H23" s="23" t="n">
        <f aca="false">IF(OR($F23="",$G23=""),"",ROUND($F23*$G23,2))</f>
        <v>21600</v>
      </c>
      <c r="I23" s="24" t="str">
        <f aca="false">IF($D23="","",IF($C23="","Give it a section - the summary groups by section",IF($E23="","Name the unit",IF($F23="","No quantity",IF($G23="","No rate",IF($G23&lt;=0,"A rate of zero or less - if it is genuinely included at no cost, say so in the description",""))))))</f>
        <v/>
      </c>
    </row>
    <row r="24" customFormat="false" ht="21.75" hidden="false" customHeight="true" outlineLevel="0" collapsed="false">
      <c r="B24" s="17" t="n">
        <f aca="false">IF($D24="","",COUNTIF($D$8:$D24,"?*"))</f>
        <v>17</v>
      </c>
      <c r="C24" s="18" t="s">
        <v>100</v>
      </c>
      <c r="D24" s="19" t="s">
        <v>104</v>
      </c>
      <c r="E24" s="20" t="s">
        <v>80</v>
      </c>
      <c r="F24" s="21" t="n">
        <v>1</v>
      </c>
      <c r="G24" s="22" t="n">
        <v>8900</v>
      </c>
      <c r="H24" s="23" t="n">
        <f aca="false">IF(OR($F24="",$G24=""),"",ROUND($F24*$G24,2))</f>
        <v>8900</v>
      </c>
      <c r="I24" s="24" t="str">
        <f aca="false">IF($D24="","",IF($C24="","Give it a section - the summary groups by section",IF($E24="","Name the unit",IF($F24="","No quantity",IF($G24="","No rate",IF($G24&lt;=0,"A rate of zero or less - if it is genuinely included at no cost, say so in the description",""))))))</f>
        <v/>
      </c>
    </row>
    <row r="25" customFormat="false" ht="33" hidden="false" customHeight="true" outlineLevel="0" collapsed="false">
      <c r="B25" s="17" t="n">
        <f aca="false">IF($D25="","",COUNTIF($D$8:$D25,"?*"))</f>
        <v>18</v>
      </c>
      <c r="C25" s="18" t="s">
        <v>105</v>
      </c>
      <c r="D25" s="19" t="s">
        <v>106</v>
      </c>
      <c r="E25" s="20" t="s">
        <v>80</v>
      </c>
      <c r="F25" s="21" t="n">
        <v>1</v>
      </c>
      <c r="G25" s="22" t="n">
        <v>6800</v>
      </c>
      <c r="H25" s="23" t="n">
        <f aca="false">IF(OR($F25="",$G25=""),"",ROUND($F25*$G25,2))</f>
        <v>6800</v>
      </c>
      <c r="I25" s="24" t="str">
        <f aca="false">IF($D25="","",IF($C25="","Give it a section - the summary groups by section",IF($E25="","Name the unit",IF($F25="","No quantity",IF($G25="","No rate",IF($G25&lt;=0,"A rate of zero or less - if it is genuinely included at no cost, say so in the description",""))))))</f>
        <v/>
      </c>
    </row>
    <row r="26" customFormat="false" ht="21.75" hidden="false" customHeight="true" outlineLevel="0" collapsed="false">
      <c r="B26" s="17" t="str">
        <f aca="false">IF($D26="","",COUNTIF($D$8:$D26,"?*"))</f>
        <v/>
      </c>
      <c r="C26" s="6"/>
      <c r="D26" s="25"/>
      <c r="E26" s="26"/>
      <c r="F26" s="27"/>
      <c r="G26" s="28"/>
      <c r="H26" s="23" t="str">
        <f aca="false">IF(OR($F26="",$G26=""),"",ROUND($F26*$G26,2))</f>
        <v/>
      </c>
      <c r="I26" s="24" t="str">
        <f aca="false">IF($D26="","",IF($C26="","Give it a section - the summary groups by section",IF($E26="","Name the unit",IF($F26="","No quantity",IF($G26="","No rate",IF($G26&lt;=0,"A rate of zero or less - if it is genuinely included at no cost, say so in the description",""))))))</f>
        <v/>
      </c>
    </row>
    <row r="27" customFormat="false" ht="21.75" hidden="false" customHeight="true" outlineLevel="0" collapsed="false">
      <c r="B27" s="17" t="str">
        <f aca="false">IF($D27="","",COUNTIF($D$8:$D27,"?*"))</f>
        <v/>
      </c>
      <c r="C27" s="6"/>
      <c r="D27" s="25"/>
      <c r="E27" s="26"/>
      <c r="F27" s="27"/>
      <c r="G27" s="28"/>
      <c r="H27" s="23" t="str">
        <f aca="false">IF(OR($F27="",$G27=""),"",ROUND($F27*$G27,2))</f>
        <v/>
      </c>
      <c r="I27" s="24" t="str">
        <f aca="false">IF($D27="","",IF($C27="","Give it a section - the summary groups by section",IF($E27="","Name the unit",IF($F27="","No quantity",IF($G27="","No rate",IF($G27&lt;=0,"A rate of zero or less - if it is genuinely included at no cost, say so in the description",""))))))</f>
        <v/>
      </c>
    </row>
    <row r="28" customFormat="false" ht="21.75" hidden="false" customHeight="true" outlineLevel="0" collapsed="false">
      <c r="B28" s="17" t="str">
        <f aca="false">IF($D28="","",COUNTIF($D$8:$D28,"?*"))</f>
        <v/>
      </c>
      <c r="C28" s="6"/>
      <c r="D28" s="25"/>
      <c r="E28" s="26"/>
      <c r="F28" s="27"/>
      <c r="G28" s="28"/>
      <c r="H28" s="23" t="str">
        <f aca="false">IF(OR($F28="",$G28=""),"",ROUND($F28*$G28,2))</f>
        <v/>
      </c>
      <c r="I28" s="24" t="str">
        <f aca="false">IF($D28="","",IF($C28="","Give it a section - the summary groups by section",IF($E28="","Name the unit",IF($F28="","No quantity",IF($G28="","No rate",IF($G28&lt;=0,"A rate of zero or less - if it is genuinely included at no cost, say so in the description",""))))))</f>
        <v/>
      </c>
    </row>
    <row r="29" customFormat="false" ht="21.75" hidden="false" customHeight="true" outlineLevel="0" collapsed="false">
      <c r="B29" s="17" t="str">
        <f aca="false">IF($D29="","",COUNTIF($D$8:$D29,"?*"))</f>
        <v/>
      </c>
      <c r="C29" s="6"/>
      <c r="D29" s="25"/>
      <c r="E29" s="26"/>
      <c r="F29" s="27"/>
      <c r="G29" s="28"/>
      <c r="H29" s="23" t="str">
        <f aca="false">IF(OR($F29="",$G29=""),"",ROUND($F29*$G29,2))</f>
        <v/>
      </c>
      <c r="I29" s="24" t="str">
        <f aca="false">IF($D29="","",IF($C29="","Give it a section - the summary groups by section",IF($E29="","Name the unit",IF($F29="","No quantity",IF($G29="","No rate",IF($G29&lt;=0,"A rate of zero or less - if it is genuinely included at no cost, say so in the description",""))))))</f>
        <v/>
      </c>
    </row>
    <row r="30" customFormat="false" ht="21.75" hidden="false" customHeight="true" outlineLevel="0" collapsed="false">
      <c r="B30" s="17" t="str">
        <f aca="false">IF($D30="","",COUNTIF($D$8:$D30,"?*"))</f>
        <v/>
      </c>
      <c r="C30" s="6"/>
      <c r="D30" s="25"/>
      <c r="E30" s="26"/>
      <c r="F30" s="27"/>
      <c r="G30" s="28"/>
      <c r="H30" s="23" t="str">
        <f aca="false">IF(OR($F30="",$G30=""),"",ROUND($F30*$G30,2))</f>
        <v/>
      </c>
      <c r="I30" s="24" t="str">
        <f aca="false">IF($D30="","",IF($C30="","Give it a section - the summary groups by section",IF($E30="","Name the unit",IF($F30="","No quantity",IF($G30="","No rate",IF($G30&lt;=0,"A rate of zero or less - if it is genuinely included at no cost, say so in the description",""))))))</f>
        <v/>
      </c>
    </row>
    <row r="31" customFormat="false" ht="21.75" hidden="false" customHeight="true" outlineLevel="0" collapsed="false">
      <c r="B31" s="17" t="str">
        <f aca="false">IF($D31="","",COUNTIF($D$8:$D31,"?*"))</f>
        <v/>
      </c>
      <c r="C31" s="6"/>
      <c r="D31" s="25"/>
      <c r="E31" s="26"/>
      <c r="F31" s="27"/>
      <c r="G31" s="28"/>
      <c r="H31" s="23" t="str">
        <f aca="false">IF(OR($F31="",$G31=""),"",ROUND($F31*$G31,2))</f>
        <v/>
      </c>
      <c r="I31" s="24" t="str">
        <f aca="false">IF($D31="","",IF($C31="","Give it a section - the summary groups by section",IF($E31="","Name the unit",IF($F31="","No quantity",IF($G31="","No rate",IF($G31&lt;=0,"A rate of zero or less - if it is genuinely included at no cost, say so in the description",""))))))</f>
        <v/>
      </c>
    </row>
    <row r="32" customFormat="false" ht="21.75" hidden="false" customHeight="true" outlineLevel="0" collapsed="false">
      <c r="B32" s="17" t="str">
        <f aca="false">IF($D32="","",COUNTIF($D$8:$D32,"?*"))</f>
        <v/>
      </c>
      <c r="C32" s="6"/>
      <c r="D32" s="25"/>
      <c r="E32" s="26"/>
      <c r="F32" s="27"/>
      <c r="G32" s="28"/>
      <c r="H32" s="23" t="str">
        <f aca="false">IF(OR($F32="",$G32=""),"",ROUND($F32*$G32,2))</f>
        <v/>
      </c>
      <c r="I32" s="24" t="str">
        <f aca="false">IF($D32="","",IF($C32="","Give it a section - the summary groups by section",IF($E32="","Name the unit",IF($F32="","No quantity",IF($G32="","No rate",IF($G32&lt;=0,"A rate of zero or less - if it is genuinely included at no cost, say so in the description",""))))))</f>
        <v/>
      </c>
    </row>
    <row r="33" customFormat="false" ht="21.75" hidden="false" customHeight="true" outlineLevel="0" collapsed="false">
      <c r="B33" s="17" t="str">
        <f aca="false">IF($D33="","",COUNTIF($D$8:$D33,"?*"))</f>
        <v/>
      </c>
      <c r="C33" s="6"/>
      <c r="D33" s="25"/>
      <c r="E33" s="26"/>
      <c r="F33" s="27"/>
      <c r="G33" s="28"/>
      <c r="H33" s="23" t="str">
        <f aca="false">IF(OR($F33="",$G33=""),"",ROUND($F33*$G33,2))</f>
        <v/>
      </c>
      <c r="I33" s="24" t="str">
        <f aca="false">IF($D33="","",IF($C33="","Give it a section - the summary groups by section",IF($E33="","Name the unit",IF($F33="","No quantity",IF($G33="","No rate",IF($G33&lt;=0,"A rate of zero or less - if it is genuinely included at no cost, say so in the description",""))))))</f>
        <v/>
      </c>
    </row>
    <row r="34" customFormat="false" ht="21.75" hidden="false" customHeight="true" outlineLevel="0" collapsed="false">
      <c r="B34" s="17" t="str">
        <f aca="false">IF($D34="","",COUNTIF($D$8:$D34,"?*"))</f>
        <v/>
      </c>
      <c r="C34" s="6"/>
      <c r="D34" s="25"/>
      <c r="E34" s="26"/>
      <c r="F34" s="27"/>
      <c r="G34" s="28"/>
      <c r="H34" s="23" t="str">
        <f aca="false">IF(OR($F34="",$G34=""),"",ROUND($F34*$G34,2))</f>
        <v/>
      </c>
      <c r="I34" s="24" t="str">
        <f aca="false">IF($D34="","",IF($C34="","Give it a section - the summary groups by section",IF($E34="","Name the unit",IF($F34="","No quantity",IF($G34="","No rate",IF($G34&lt;=0,"A rate of zero or less - if it is genuinely included at no cost, say so in the description",""))))))</f>
        <v/>
      </c>
    </row>
    <row r="35" customFormat="false" ht="21.75" hidden="false" customHeight="true" outlineLevel="0" collapsed="false">
      <c r="B35" s="17" t="str">
        <f aca="false">IF($D35="","",COUNTIF($D$8:$D35,"?*"))</f>
        <v/>
      </c>
      <c r="C35" s="6"/>
      <c r="D35" s="25"/>
      <c r="E35" s="26"/>
      <c r="F35" s="27"/>
      <c r="G35" s="28"/>
      <c r="H35" s="23" t="str">
        <f aca="false">IF(OR($F35="",$G35=""),"",ROUND($F35*$G35,2))</f>
        <v/>
      </c>
      <c r="I35" s="24" t="str">
        <f aca="false">IF($D35="","",IF($C35="","Give it a section - the summary groups by section",IF($E35="","Name the unit",IF($F35="","No quantity",IF($G35="","No rate",IF($G35&lt;=0,"A rate of zero or less - if it is genuinely included at no cost, say so in the description",""))))))</f>
        <v/>
      </c>
    </row>
    <row r="36" customFormat="false" ht="15" hidden="false" customHeight="true" outlineLevel="0" collapsed="false">
      <c r="B36" s="7" t="s">
        <v>107</v>
      </c>
      <c r="C36" s="7"/>
      <c r="D36" s="7"/>
      <c r="E36" s="7"/>
      <c r="F36" s="7"/>
      <c r="G36" s="7"/>
      <c r="H36" s="7"/>
      <c r="I36" s="7"/>
    </row>
    <row r="37" customFormat="false" ht="19.5" hidden="false" customHeight="true" outlineLevel="0" collapsed="false">
      <c r="B37" s="29" t="s">
        <v>108</v>
      </c>
      <c r="C37" s="29"/>
      <c r="D37" s="29"/>
      <c r="E37" s="29"/>
      <c r="F37" s="29"/>
      <c r="H37" s="30" t="n">
        <f aca="false">ROUND(SUM($H$8:$H$35),2)</f>
        <v>372820</v>
      </c>
      <c r="I37" s="31"/>
    </row>
    <row r="39" customFormat="false" ht="18" hidden="false" customHeight="true" outlineLevel="0" collapsed="false">
      <c r="B39" s="13" t="s">
        <v>66</v>
      </c>
      <c r="C39" s="13"/>
      <c r="D39" s="13"/>
      <c r="E39" s="13"/>
      <c r="F39" s="13"/>
      <c r="G39" s="13"/>
      <c r="H39" s="13"/>
      <c r="I39" s="13"/>
    </row>
  </sheetData>
  <mergeCells count="8">
    <mergeCell ref="B1:I1"/>
    <mergeCell ref="B2:I2"/>
    <mergeCell ref="B3:I3"/>
    <mergeCell ref="B4:I4"/>
    <mergeCell ref="B6:I6"/>
    <mergeCell ref="B36:I36"/>
    <mergeCell ref="B37:F37"/>
    <mergeCell ref="B39:I39"/>
  </mergeCells>
  <conditionalFormatting sqref="B3:I3">
    <cfRule type="expression" priority="2" aboveAverage="0" equalAverage="0" bottom="0" percent="0" rank="0" text="" dxfId="0">
      <formula>LEN($B$3)&gt;0</formula>
    </cfRule>
  </conditionalFormatting>
  <conditionalFormatting sqref="B8:I35">
    <cfRule type="expression" priority="3" aboveAverage="0" equalAverage="0" bottom="0" percent="0" rank="0" text="" dxfId="1">
      <formula>AND($D8&lt;&gt;"",MOD(ROW()-8,2)=1)</formula>
    </cfRule>
  </conditionalFormatting>
  <dataValidations count="56">
    <dataValidation allowBlank="true" errorStyle="stop" operator="between" showDropDown="false" showErrorMessage="false" showInputMessage="false" sqref="C8" type="list">
      <formula1>Lists!$D$8:$D$14</formula1>
      <formula2>0</formula2>
    </dataValidation>
    <dataValidation allowBlank="true" errorStyle="stop" operator="between" showDropDown="false" showErrorMessage="false" showInputMessage="false" sqref="E8" type="list">
      <formula1>Lists!$B$8:$B$18</formula1>
      <formula2>0</formula2>
    </dataValidation>
    <dataValidation allowBlank="true" errorStyle="stop" operator="between" showDropDown="false" showErrorMessage="false" showInputMessage="false" sqref="C9" type="list">
      <formula1>Lists!$D$8:$D$14</formula1>
      <formula2>0</formula2>
    </dataValidation>
    <dataValidation allowBlank="true" errorStyle="stop" operator="between" showDropDown="false" showErrorMessage="false" showInputMessage="false" sqref="E9" type="list">
      <formula1>Lists!$B$8:$B$18</formula1>
      <formula2>0</formula2>
    </dataValidation>
    <dataValidation allowBlank="true" errorStyle="stop" operator="between" showDropDown="false" showErrorMessage="false" showInputMessage="false" sqref="C10" type="list">
      <formula1>Lists!$D$8:$D$14</formula1>
      <formula2>0</formula2>
    </dataValidation>
    <dataValidation allowBlank="true" errorStyle="stop" operator="between" showDropDown="false" showErrorMessage="false" showInputMessage="false" sqref="E10" type="list">
      <formula1>Lists!$B$8:$B$18</formula1>
      <formula2>0</formula2>
    </dataValidation>
    <dataValidation allowBlank="true" errorStyle="stop" operator="between" showDropDown="false" showErrorMessage="false" showInputMessage="false" sqref="C11" type="list">
      <formula1>Lists!$D$8:$D$14</formula1>
      <formula2>0</formula2>
    </dataValidation>
    <dataValidation allowBlank="true" errorStyle="stop" operator="between" showDropDown="false" showErrorMessage="false" showInputMessage="false" sqref="E11" type="list">
      <formula1>Lists!$B$8:$B$18</formula1>
      <formula2>0</formula2>
    </dataValidation>
    <dataValidation allowBlank="true" errorStyle="stop" operator="between" showDropDown="false" showErrorMessage="false" showInputMessage="false" sqref="C12" type="list">
      <formula1>Lists!$D$8:$D$14</formula1>
      <formula2>0</formula2>
    </dataValidation>
    <dataValidation allowBlank="true" errorStyle="stop" operator="between" showDropDown="false" showErrorMessage="false" showInputMessage="false" sqref="E12" type="list">
      <formula1>Lists!$B$8:$B$18</formula1>
      <formula2>0</formula2>
    </dataValidation>
    <dataValidation allowBlank="true" errorStyle="stop" operator="between" showDropDown="false" showErrorMessage="false" showInputMessage="false" sqref="C13" type="list">
      <formula1>Lists!$D$8:$D$14</formula1>
      <formula2>0</formula2>
    </dataValidation>
    <dataValidation allowBlank="true" errorStyle="stop" operator="between" showDropDown="false" showErrorMessage="false" showInputMessage="false" sqref="E13" type="list">
      <formula1>Lists!$B$8:$B$18</formula1>
      <formula2>0</formula2>
    </dataValidation>
    <dataValidation allowBlank="true" errorStyle="stop" operator="between" showDropDown="false" showErrorMessage="false" showInputMessage="false" sqref="C14" type="list">
      <formula1>Lists!$D$8:$D$14</formula1>
      <formula2>0</formula2>
    </dataValidation>
    <dataValidation allowBlank="true" errorStyle="stop" operator="between" showDropDown="false" showErrorMessage="false" showInputMessage="false" sqref="E14" type="list">
      <formula1>Lists!$B$8:$B$18</formula1>
      <formula2>0</formula2>
    </dataValidation>
    <dataValidation allowBlank="true" errorStyle="stop" operator="between" showDropDown="false" showErrorMessage="false" showInputMessage="false" sqref="C15" type="list">
      <formula1>Lists!$D$8:$D$14</formula1>
      <formula2>0</formula2>
    </dataValidation>
    <dataValidation allowBlank="true" errorStyle="stop" operator="between" showDropDown="false" showErrorMessage="false" showInputMessage="false" sqref="E15" type="list">
      <formula1>Lists!$B$8:$B$18</formula1>
      <formula2>0</formula2>
    </dataValidation>
    <dataValidation allowBlank="true" errorStyle="stop" operator="between" showDropDown="false" showErrorMessage="false" showInputMessage="false" sqref="C16" type="list">
      <formula1>Lists!$D$8:$D$14</formula1>
      <formula2>0</formula2>
    </dataValidation>
    <dataValidation allowBlank="true" errorStyle="stop" operator="between" showDropDown="false" showErrorMessage="false" showInputMessage="false" sqref="E16" type="list">
      <formula1>Lists!$B$8:$B$18</formula1>
      <formula2>0</formula2>
    </dataValidation>
    <dataValidation allowBlank="true" errorStyle="stop" operator="between" showDropDown="false" showErrorMessage="false" showInputMessage="false" sqref="C17" type="list">
      <formula1>Lists!$D$8:$D$14</formula1>
      <formula2>0</formula2>
    </dataValidation>
    <dataValidation allowBlank="true" errorStyle="stop" operator="between" showDropDown="false" showErrorMessage="false" showInputMessage="false" sqref="E17" type="list">
      <formula1>Lists!$B$8:$B$18</formula1>
      <formula2>0</formula2>
    </dataValidation>
    <dataValidation allowBlank="true" errorStyle="stop" operator="between" showDropDown="false" showErrorMessage="false" showInputMessage="false" sqref="C18" type="list">
      <formula1>Lists!$D$8:$D$14</formula1>
      <formula2>0</formula2>
    </dataValidation>
    <dataValidation allowBlank="true" errorStyle="stop" operator="between" showDropDown="false" showErrorMessage="false" showInputMessage="false" sqref="E18" type="list">
      <formula1>Lists!$B$8:$B$18</formula1>
      <formula2>0</formula2>
    </dataValidation>
    <dataValidation allowBlank="true" errorStyle="stop" operator="between" showDropDown="false" showErrorMessage="false" showInputMessage="false" sqref="C19" type="list">
      <formula1>Lists!$D$8:$D$14</formula1>
      <formula2>0</formula2>
    </dataValidation>
    <dataValidation allowBlank="true" errorStyle="stop" operator="between" showDropDown="false" showErrorMessage="false" showInputMessage="false" sqref="E19" type="list">
      <formula1>Lists!$B$8:$B$18</formula1>
      <formula2>0</formula2>
    </dataValidation>
    <dataValidation allowBlank="true" errorStyle="stop" operator="between" showDropDown="false" showErrorMessage="false" showInputMessage="false" sqref="C20" type="list">
      <formula1>Lists!$D$8:$D$14</formula1>
      <formula2>0</formula2>
    </dataValidation>
    <dataValidation allowBlank="true" errorStyle="stop" operator="between" showDropDown="false" showErrorMessage="false" showInputMessage="false" sqref="E20" type="list">
      <formula1>Lists!$B$8:$B$18</formula1>
      <formula2>0</formula2>
    </dataValidation>
    <dataValidation allowBlank="true" errorStyle="stop" operator="between" showDropDown="false" showErrorMessage="false" showInputMessage="false" sqref="C21" type="list">
      <formula1>Lists!$D$8:$D$14</formula1>
      <formula2>0</formula2>
    </dataValidation>
    <dataValidation allowBlank="true" errorStyle="stop" operator="between" showDropDown="false" showErrorMessage="false" showInputMessage="false" sqref="E21" type="list">
      <formula1>Lists!$B$8:$B$18</formula1>
      <formula2>0</formula2>
    </dataValidation>
    <dataValidation allowBlank="true" errorStyle="stop" operator="between" showDropDown="false" showErrorMessage="false" showInputMessage="false" sqref="C22" type="list">
      <formula1>Lists!$D$8:$D$14</formula1>
      <formula2>0</formula2>
    </dataValidation>
    <dataValidation allowBlank="true" errorStyle="stop" operator="between" showDropDown="false" showErrorMessage="false" showInputMessage="false" sqref="E22" type="list">
      <formula1>Lists!$B$8:$B$18</formula1>
      <formula2>0</formula2>
    </dataValidation>
    <dataValidation allowBlank="true" errorStyle="stop" operator="between" showDropDown="false" showErrorMessage="false" showInputMessage="false" sqref="C23" type="list">
      <formula1>Lists!$D$8:$D$14</formula1>
      <formula2>0</formula2>
    </dataValidation>
    <dataValidation allowBlank="true" errorStyle="stop" operator="between" showDropDown="false" showErrorMessage="false" showInputMessage="false" sqref="E23" type="list">
      <formula1>Lists!$B$8:$B$18</formula1>
      <formula2>0</formula2>
    </dataValidation>
    <dataValidation allowBlank="true" errorStyle="stop" operator="between" showDropDown="false" showErrorMessage="false" showInputMessage="false" sqref="C24" type="list">
      <formula1>Lists!$D$8:$D$14</formula1>
      <formula2>0</formula2>
    </dataValidation>
    <dataValidation allowBlank="true" errorStyle="stop" operator="between" showDropDown="false" showErrorMessage="false" showInputMessage="false" sqref="E24" type="list">
      <formula1>Lists!$B$8:$B$18</formula1>
      <formula2>0</formula2>
    </dataValidation>
    <dataValidation allowBlank="true" errorStyle="stop" operator="between" showDropDown="false" showErrorMessage="false" showInputMessage="false" sqref="C25" type="list">
      <formula1>Lists!$D$8:$D$14</formula1>
      <formula2>0</formula2>
    </dataValidation>
    <dataValidation allowBlank="true" errorStyle="stop" operator="between" showDropDown="false" showErrorMessage="false" showInputMessage="false" sqref="E25" type="list">
      <formula1>Lists!$B$8:$B$18</formula1>
      <formula2>0</formula2>
    </dataValidation>
    <dataValidation allowBlank="true" errorStyle="stop" operator="between" showDropDown="false" showErrorMessage="false" showInputMessage="false" sqref="C26" type="list">
      <formula1>Lists!$D$8:$D$14</formula1>
      <formula2>0</formula2>
    </dataValidation>
    <dataValidation allowBlank="true" errorStyle="stop" operator="between" showDropDown="false" showErrorMessage="false" showInputMessage="false" sqref="E26" type="list">
      <formula1>Lists!$B$8:$B$18</formula1>
      <formula2>0</formula2>
    </dataValidation>
    <dataValidation allowBlank="true" errorStyle="stop" operator="between" showDropDown="false" showErrorMessage="false" showInputMessage="false" sqref="C27" type="list">
      <formula1>Lists!$D$8:$D$14</formula1>
      <formula2>0</formula2>
    </dataValidation>
    <dataValidation allowBlank="true" errorStyle="stop" operator="between" showDropDown="false" showErrorMessage="false" showInputMessage="false" sqref="E27" type="list">
      <formula1>Lists!$B$8:$B$18</formula1>
      <formula2>0</formula2>
    </dataValidation>
    <dataValidation allowBlank="true" errorStyle="stop" operator="between" showDropDown="false" showErrorMessage="false" showInputMessage="false" sqref="C28" type="list">
      <formula1>Lists!$D$8:$D$14</formula1>
      <formula2>0</formula2>
    </dataValidation>
    <dataValidation allowBlank="true" errorStyle="stop" operator="between" showDropDown="false" showErrorMessage="false" showInputMessage="false" sqref="E28" type="list">
      <formula1>Lists!$B$8:$B$18</formula1>
      <formula2>0</formula2>
    </dataValidation>
    <dataValidation allowBlank="true" errorStyle="stop" operator="between" showDropDown="false" showErrorMessage="false" showInputMessage="false" sqref="C29" type="list">
      <formula1>Lists!$D$8:$D$14</formula1>
      <formula2>0</formula2>
    </dataValidation>
    <dataValidation allowBlank="true" errorStyle="stop" operator="between" showDropDown="false" showErrorMessage="false" showInputMessage="false" sqref="E29" type="list">
      <formula1>Lists!$B$8:$B$18</formula1>
      <formula2>0</formula2>
    </dataValidation>
    <dataValidation allowBlank="true" errorStyle="stop" operator="between" showDropDown="false" showErrorMessage="false" showInputMessage="false" sqref="C30" type="list">
      <formula1>Lists!$D$8:$D$14</formula1>
      <formula2>0</formula2>
    </dataValidation>
    <dataValidation allowBlank="true" errorStyle="stop" operator="between" showDropDown="false" showErrorMessage="false" showInputMessage="false" sqref="E30" type="list">
      <formula1>Lists!$B$8:$B$18</formula1>
      <formula2>0</formula2>
    </dataValidation>
    <dataValidation allowBlank="true" errorStyle="stop" operator="between" showDropDown="false" showErrorMessage="false" showInputMessage="false" sqref="C31" type="list">
      <formula1>Lists!$D$8:$D$14</formula1>
      <formula2>0</formula2>
    </dataValidation>
    <dataValidation allowBlank="true" errorStyle="stop" operator="between" showDropDown="false" showErrorMessage="false" showInputMessage="false" sqref="E31" type="list">
      <formula1>Lists!$B$8:$B$18</formula1>
      <formula2>0</formula2>
    </dataValidation>
    <dataValidation allowBlank="true" errorStyle="stop" operator="between" showDropDown="false" showErrorMessage="false" showInputMessage="false" sqref="C32" type="list">
      <formula1>Lists!$D$8:$D$14</formula1>
      <formula2>0</formula2>
    </dataValidation>
    <dataValidation allowBlank="true" errorStyle="stop" operator="between" showDropDown="false" showErrorMessage="false" showInputMessage="false" sqref="E32" type="list">
      <formula1>Lists!$B$8:$B$18</formula1>
      <formula2>0</formula2>
    </dataValidation>
    <dataValidation allowBlank="true" errorStyle="stop" operator="between" showDropDown="false" showErrorMessage="false" showInputMessage="false" sqref="C33" type="list">
      <formula1>Lists!$D$8:$D$14</formula1>
      <formula2>0</formula2>
    </dataValidation>
    <dataValidation allowBlank="true" errorStyle="stop" operator="between" showDropDown="false" showErrorMessage="false" showInputMessage="false" sqref="E33" type="list">
      <formula1>Lists!$B$8:$B$18</formula1>
      <formula2>0</formula2>
    </dataValidation>
    <dataValidation allowBlank="true" errorStyle="stop" operator="between" showDropDown="false" showErrorMessage="false" showInputMessage="false" sqref="C34" type="list">
      <formula1>Lists!$D$8:$D$14</formula1>
      <formula2>0</formula2>
    </dataValidation>
    <dataValidation allowBlank="true" errorStyle="stop" operator="between" showDropDown="false" showErrorMessage="false" showInputMessage="false" sqref="E34" type="list">
      <formula1>Lists!$B$8:$B$18</formula1>
      <formula2>0</formula2>
    </dataValidation>
    <dataValidation allowBlank="true" errorStyle="stop" operator="between" showDropDown="false" showErrorMessage="false" showInputMessage="false" sqref="C35" type="list">
      <formula1>Lists!$D$8:$D$14</formula1>
      <formula2>0</formula2>
    </dataValidation>
    <dataValidation allowBlank="true" errorStyle="stop" operator="between" showDropDown="false" showErrorMessage="false" showInputMessage="false" sqref="E35" type="list">
      <formula1>Lists!$B$8:$B$18</formula1>
      <formula2>0</formula2>
    </dataValidation>
  </dataValidations>
  <hyperlinks>
    <hyperlink ref="B39" r:id="rId1" display="Visit mastt.com"/>
  </hyperlinks>
  <printOptions headings="false" gridLines="false" gridLinesSet="true" horizontalCentered="false" verticalCentered="false"/>
  <pageMargins left="0.3" right="0.3" top="0.4" bottom="0.4"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C6917"/>
    <pageSetUpPr fitToPage="true"/>
  </sheetPr>
  <dimension ref="B1:F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6"/>
    <col collapsed="false" customWidth="true" hidden="false" outlineLevel="0" max="3" min="3" style="0" width="40"/>
    <col collapsed="false" customWidth="true" hidden="false" outlineLevel="0" max="4" min="4" style="0" width="15"/>
    <col collapsed="false" customWidth="true" hidden="false" outlineLevel="0" max="5" min="5" style="0" width="34"/>
    <col collapsed="false" customWidth="true" hidden="false" outlineLevel="0" max="6" min="6" style="0" width="36"/>
    <col collapsed="false" customWidth="true" hidden="false" outlineLevel="0" max="7" min="7" style="0" width="2.2"/>
  </cols>
  <sheetData>
    <row r="1" customFormat="false" ht="33.75" hidden="false" customHeight="true" outlineLevel="0" collapsed="false">
      <c r="B1" s="1" t="s">
        <v>109</v>
      </c>
      <c r="C1" s="1"/>
      <c r="D1" s="1"/>
      <c r="E1" s="1"/>
      <c r="F1" s="1"/>
    </row>
    <row r="2" customFormat="false" ht="4.5" hidden="false" customHeight="true" outlineLevel="0" collapsed="false">
      <c r="B2" s="14"/>
      <c r="C2" s="14"/>
      <c r="D2" s="14"/>
      <c r="E2" s="14"/>
      <c r="F2" s="14"/>
    </row>
    <row r="3" customFormat="false" ht="16.5" hidden="false" customHeight="true" outlineLevel="0" collapsed="false">
      <c r="B3" s="15" t="str">
        <f aca="false">""</f>
        <v/>
      </c>
      <c r="C3" s="15"/>
      <c r="D3" s="15"/>
      <c r="E3" s="15"/>
      <c r="F3" s="15"/>
    </row>
    <row r="4" customFormat="false" ht="25.5" hidden="false" customHeight="true" outlineLevel="0" collapsed="false">
      <c r="B4" s="3" t="s">
        <v>110</v>
      </c>
      <c r="C4" s="3"/>
      <c r="D4" s="3"/>
      <c r="E4" s="3"/>
      <c r="F4" s="3"/>
    </row>
    <row r="6" customFormat="false" ht="21.75" hidden="false" customHeight="true" outlineLevel="0" collapsed="false">
      <c r="B6" s="4" t="s">
        <v>111</v>
      </c>
      <c r="C6" s="4"/>
      <c r="D6" s="4"/>
      <c r="E6" s="4"/>
      <c r="F6" s="4"/>
    </row>
    <row r="7" customFormat="false" ht="22.5" hidden="false" customHeight="true" outlineLevel="0" collapsed="false">
      <c r="B7" s="16" t="s">
        <v>70</v>
      </c>
      <c r="C7" s="16" t="s">
        <v>112</v>
      </c>
      <c r="D7" s="16" t="s">
        <v>76</v>
      </c>
      <c r="E7" s="16" t="s">
        <v>113</v>
      </c>
      <c r="F7" s="16" t="s">
        <v>114</v>
      </c>
    </row>
    <row r="8" customFormat="false" ht="33" hidden="false" customHeight="true" outlineLevel="0" collapsed="false">
      <c r="B8" s="17" t="n">
        <f aca="false">IF($C8="","",COUNTIF($C$8:$C8,"?*"))</f>
        <v>1</v>
      </c>
      <c r="C8" s="19" t="s">
        <v>115</v>
      </c>
      <c r="D8" s="22" t="n">
        <v>24000</v>
      </c>
      <c r="E8" s="19" t="s">
        <v>116</v>
      </c>
      <c r="F8" s="19" t="s">
        <v>117</v>
      </c>
    </row>
    <row r="9" customFormat="false" ht="33" hidden="false" customHeight="true" outlineLevel="0" collapsed="false">
      <c r="B9" s="17" t="n">
        <f aca="false">IF($C9="","",COUNTIF($C$8:$C9,"?*"))</f>
        <v>2</v>
      </c>
      <c r="C9" s="19" t="s">
        <v>118</v>
      </c>
      <c r="D9" s="22" t="n">
        <v>9500</v>
      </c>
      <c r="E9" s="19" t="s">
        <v>119</v>
      </c>
      <c r="F9" s="19" t="s">
        <v>120</v>
      </c>
    </row>
    <row r="10" customFormat="false" ht="33" hidden="false" customHeight="true" outlineLevel="0" collapsed="false">
      <c r="B10" s="17" t="n">
        <f aca="false">IF($C10="","",COUNTIF($C$8:$C10,"?*"))</f>
        <v>3</v>
      </c>
      <c r="C10" s="19" t="s">
        <v>121</v>
      </c>
      <c r="D10" s="22" t="n">
        <v>18000</v>
      </c>
      <c r="E10" s="19" t="s">
        <v>122</v>
      </c>
      <c r="F10" s="19" t="s">
        <v>123</v>
      </c>
    </row>
    <row r="11" customFormat="false" ht="33" hidden="false" customHeight="true" outlineLevel="0" collapsed="false">
      <c r="B11" s="17" t="n">
        <f aca="false">IF($C11="","",COUNTIF($C$8:$C11,"?*"))</f>
        <v>4</v>
      </c>
      <c r="C11" s="19" t="s">
        <v>124</v>
      </c>
      <c r="D11" s="22" t="n">
        <v>7200</v>
      </c>
      <c r="E11" s="19" t="s">
        <v>125</v>
      </c>
      <c r="F11" s="19" t="s">
        <v>123</v>
      </c>
    </row>
    <row r="12" customFormat="false" ht="21.75" hidden="false" customHeight="true" outlineLevel="0" collapsed="false">
      <c r="B12" s="17" t="str">
        <f aca="false">IF($C12="","",COUNTIF($C$8:$C12,"?*"))</f>
        <v/>
      </c>
      <c r="C12" s="25"/>
      <c r="D12" s="28"/>
      <c r="E12" s="25"/>
      <c r="F12" s="25"/>
    </row>
    <row r="13" customFormat="false" ht="21.75" hidden="false" customHeight="true" outlineLevel="0" collapsed="false">
      <c r="B13" s="17" t="str">
        <f aca="false">IF($C13="","",COUNTIF($C$8:$C13,"?*"))</f>
        <v/>
      </c>
      <c r="C13" s="25"/>
      <c r="D13" s="28"/>
      <c r="E13" s="25"/>
      <c r="F13" s="25"/>
    </row>
    <row r="14" customFormat="false" ht="21.75" hidden="false" customHeight="true" outlineLevel="0" collapsed="false">
      <c r="B14" s="17" t="str">
        <f aca="false">IF($C14="","",COUNTIF($C$8:$C14,"?*"))</f>
        <v/>
      </c>
      <c r="C14" s="25"/>
      <c r="D14" s="28"/>
      <c r="E14" s="25"/>
      <c r="F14" s="25"/>
    </row>
    <row r="15" customFormat="false" ht="21.75" hidden="false" customHeight="true" outlineLevel="0" collapsed="false">
      <c r="B15" s="17" t="str">
        <f aca="false">IF($C15="","",COUNTIF($C$8:$C15,"?*"))</f>
        <v/>
      </c>
      <c r="C15" s="25"/>
      <c r="D15" s="28"/>
      <c r="E15" s="25"/>
      <c r="F15" s="25"/>
    </row>
    <row r="16" customFormat="false" ht="21.75" hidden="false" customHeight="true" outlineLevel="0" collapsed="false">
      <c r="B16" s="17" t="str">
        <f aca="false">IF($C16="","",COUNTIF($C$8:$C16,"?*"))</f>
        <v/>
      </c>
      <c r="C16" s="25"/>
      <c r="D16" s="28"/>
      <c r="E16" s="25"/>
      <c r="F16" s="25"/>
    </row>
    <row r="17" customFormat="false" ht="21.75" hidden="false" customHeight="true" outlineLevel="0" collapsed="false">
      <c r="B17" s="17" t="str">
        <f aca="false">IF($C17="","",COUNTIF($C$8:$C17,"?*"))</f>
        <v/>
      </c>
      <c r="C17" s="25"/>
      <c r="D17" s="28"/>
      <c r="E17" s="25"/>
      <c r="F17" s="25"/>
    </row>
    <row r="18" customFormat="false" ht="19.5" hidden="false" customHeight="true" outlineLevel="0" collapsed="false">
      <c r="B18" s="29" t="s">
        <v>126</v>
      </c>
      <c r="C18" s="29"/>
      <c r="D18" s="32" t="n">
        <f aca="false">ROUND(SUM($D$8:$D$17),2)</f>
        <v>58700</v>
      </c>
      <c r="E18" s="33"/>
      <c r="F18" s="33"/>
    </row>
    <row r="20" customFormat="false" ht="30" hidden="false" customHeight="true" outlineLevel="0" collapsed="false">
      <c r="B20" s="7" t="s">
        <v>127</v>
      </c>
      <c r="C20" s="7"/>
      <c r="D20" s="7"/>
      <c r="E20" s="7"/>
      <c r="F20" s="7"/>
    </row>
    <row r="22" customFormat="false" ht="18" hidden="false" customHeight="true" outlineLevel="0" collapsed="false">
      <c r="B22" s="13" t="s">
        <v>66</v>
      </c>
      <c r="C22" s="13"/>
      <c r="D22" s="13"/>
      <c r="E22" s="13"/>
      <c r="F22" s="13"/>
    </row>
  </sheetData>
  <mergeCells count="8">
    <mergeCell ref="B1:F1"/>
    <mergeCell ref="B2:F2"/>
    <mergeCell ref="B3:F3"/>
    <mergeCell ref="B4:F4"/>
    <mergeCell ref="B6:F6"/>
    <mergeCell ref="B18:C18"/>
    <mergeCell ref="B20:F20"/>
    <mergeCell ref="B22:F22"/>
  </mergeCells>
  <conditionalFormatting sqref="B3:F3">
    <cfRule type="expression" priority="2" aboveAverage="0" equalAverage="0" bottom="0" percent="0" rank="0" text="" dxfId="0">
      <formula>LEN($B$3)&gt;0</formula>
    </cfRule>
  </conditionalFormatting>
  <conditionalFormatting sqref="B8:F17">
    <cfRule type="expression" priority="3" aboveAverage="0" equalAverage="0" bottom="0" percent="0" rank="0" text="" dxfId="1">
      <formula>AND($C8&lt;&gt;"",MOD(ROW()-8,2)=1)</formula>
    </cfRule>
  </conditionalFormatting>
  <hyperlinks>
    <hyperlink ref="B22" r:id="rId1" display="Visit mastt.com"/>
  </hyperlinks>
  <printOptions headings="false" gridLines="false" gridLinesSet="true" horizontalCentered="false" verticalCentered="false"/>
  <pageMargins left="0.3" right="0.3" top="0.4" bottom="0.4"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B547"/>
    <pageSetUpPr fitToPage="true"/>
  </sheetPr>
  <dimension ref="B1:C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28"/>
    <col collapsed="false" customWidth="true" hidden="false" outlineLevel="0" max="3" min="3" style="0" width="72"/>
    <col collapsed="false" customWidth="true" hidden="false" outlineLevel="0" max="4" min="4" style="0" width="2.2"/>
  </cols>
  <sheetData>
    <row r="1" customFormat="false" ht="33.75" hidden="false" customHeight="true" outlineLevel="0" collapsed="false">
      <c r="B1" s="1" t="s">
        <v>128</v>
      </c>
      <c r="C1" s="1"/>
    </row>
    <row r="2" customFormat="false" ht="4.5" hidden="false" customHeight="true" outlineLevel="0" collapsed="false">
      <c r="B2" s="14"/>
      <c r="C2" s="14"/>
    </row>
    <row r="3" customFormat="false" ht="16.5" hidden="false" customHeight="true" outlineLevel="0" collapsed="false">
      <c r="B3" s="15" t="str">
        <f aca="false">""</f>
        <v/>
      </c>
      <c r="C3" s="15"/>
    </row>
    <row r="4" customFormat="false" ht="25.5" hidden="false" customHeight="true" outlineLevel="0" collapsed="false">
      <c r="B4" s="3" t="s">
        <v>129</v>
      </c>
      <c r="C4" s="3"/>
    </row>
    <row r="6" customFormat="false" ht="21.75" hidden="false" customHeight="true" outlineLevel="0" collapsed="false">
      <c r="B6" s="4" t="s">
        <v>130</v>
      </c>
      <c r="C6" s="4"/>
    </row>
    <row r="7" customFormat="false" ht="32.25" hidden="false" customHeight="true" outlineLevel="0" collapsed="false">
      <c r="B7" s="10" t="s">
        <v>131</v>
      </c>
      <c r="C7" s="34" t="s">
        <v>132</v>
      </c>
    </row>
    <row r="8" customFormat="false" ht="32.25" hidden="false" customHeight="true" outlineLevel="0" collapsed="false">
      <c r="B8" s="10" t="s">
        <v>133</v>
      </c>
      <c r="C8" s="34" t="s">
        <v>134</v>
      </c>
    </row>
    <row r="9" customFormat="false" ht="18.75" hidden="false" customHeight="true" outlineLevel="0" collapsed="false">
      <c r="B9" s="10" t="s">
        <v>135</v>
      </c>
      <c r="C9" s="34" t="s">
        <v>136</v>
      </c>
    </row>
    <row r="10" customFormat="false" ht="32.25" hidden="false" customHeight="true" outlineLevel="0" collapsed="false">
      <c r="B10" s="10" t="s">
        <v>137</v>
      </c>
      <c r="C10" s="34" t="s">
        <v>138</v>
      </c>
    </row>
    <row r="11" customFormat="false" ht="32.25" hidden="false" customHeight="true" outlineLevel="0" collapsed="false">
      <c r="B11" s="10" t="s">
        <v>139</v>
      </c>
      <c r="C11" s="34" t="s">
        <v>140</v>
      </c>
    </row>
    <row r="12" customFormat="false" ht="32.25" hidden="false" customHeight="true" outlineLevel="0" collapsed="false">
      <c r="B12" s="10" t="s">
        <v>141</v>
      </c>
      <c r="C12" s="34" t="s">
        <v>142</v>
      </c>
    </row>
    <row r="13" customFormat="false" ht="32.25" hidden="false" customHeight="true" outlineLevel="0" collapsed="false">
      <c r="B13" s="10" t="s">
        <v>143</v>
      </c>
      <c r="C13" s="34" t="s">
        <v>144</v>
      </c>
    </row>
    <row r="14" customFormat="false" ht="32.25" hidden="false" customHeight="true" outlineLevel="0" collapsed="false">
      <c r="B14" s="10" t="s">
        <v>145</v>
      </c>
      <c r="C14" s="34" t="s">
        <v>146</v>
      </c>
    </row>
    <row r="16" customFormat="false" ht="21.75" hidden="false" customHeight="true" outlineLevel="0" collapsed="false">
      <c r="B16" s="4" t="s">
        <v>147</v>
      </c>
      <c r="C16" s="4"/>
    </row>
    <row r="17" customFormat="false" ht="32.25" hidden="false" customHeight="true" outlineLevel="0" collapsed="false">
      <c r="B17" s="10" t="s">
        <v>148</v>
      </c>
      <c r="C17" s="34" t="s">
        <v>149</v>
      </c>
    </row>
    <row r="18" customFormat="false" ht="32.25" hidden="false" customHeight="true" outlineLevel="0" collapsed="false">
      <c r="B18" s="10" t="s">
        <v>150</v>
      </c>
      <c r="C18" s="34" t="s">
        <v>151</v>
      </c>
    </row>
    <row r="19" customFormat="false" ht="32.25" hidden="false" customHeight="true" outlineLevel="0" collapsed="false">
      <c r="B19" s="10" t="s">
        <v>152</v>
      </c>
      <c r="C19" s="34" t="s">
        <v>153</v>
      </c>
    </row>
    <row r="20" customFormat="false" ht="32.25" hidden="false" customHeight="true" outlineLevel="0" collapsed="false">
      <c r="B20" s="10" t="s">
        <v>154</v>
      </c>
      <c r="C20" s="34" t="s">
        <v>155</v>
      </c>
    </row>
    <row r="21" customFormat="false" ht="32.25" hidden="false" customHeight="true" outlineLevel="0" collapsed="false">
      <c r="B21" s="10" t="s">
        <v>156</v>
      </c>
      <c r="C21" s="34" t="s">
        <v>157</v>
      </c>
    </row>
    <row r="22" customFormat="false" ht="45.75" hidden="false" customHeight="true" outlineLevel="0" collapsed="false">
      <c r="B22" s="10" t="s">
        <v>158</v>
      </c>
      <c r="C22" s="34" t="s">
        <v>159</v>
      </c>
    </row>
    <row r="24" customFormat="false" ht="25.5" hidden="false" customHeight="true" outlineLevel="0" collapsed="false">
      <c r="B24" s="12" t="s">
        <v>160</v>
      </c>
      <c r="C24" s="12"/>
    </row>
    <row r="26" customFormat="false" ht="18" hidden="false" customHeight="true" outlineLevel="0" collapsed="false">
      <c r="B26" s="13" t="s">
        <v>66</v>
      </c>
      <c r="C26" s="13"/>
    </row>
  </sheetData>
  <mergeCells count="8">
    <mergeCell ref="B1:C1"/>
    <mergeCell ref="B2:C2"/>
    <mergeCell ref="B3:C3"/>
    <mergeCell ref="B4:C4"/>
    <mergeCell ref="B6:C6"/>
    <mergeCell ref="B16:C16"/>
    <mergeCell ref="B24:C24"/>
    <mergeCell ref="B26:C26"/>
  </mergeCells>
  <conditionalFormatting sqref="B3:C3">
    <cfRule type="expression" priority="2" aboveAverage="0" equalAverage="0" bottom="0" percent="0" rank="0" text="" dxfId="0">
      <formula>LEN($B$3)&gt;0</formula>
    </cfRule>
  </conditionalFormatting>
  <hyperlinks>
    <hyperlink ref="B26" r:id="rId1" display="Visit mastt.com"/>
  </hyperlinks>
  <printOptions headings="false" gridLines="false" gridLinesSet="true" horizontalCentered="false" verticalCentered="false"/>
  <pageMargins left="0.3" right="0.3" top="0.4" bottom="0.4"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39BE5"/>
    <pageSetUpPr fitToPage="true"/>
  </sheetPr>
  <dimension ref="B1:H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7" topLeftCell="D8" activePane="bottomRight" state="frozen"/>
      <selection pane="topLeft" activeCell="A1" activeCellId="0" sqref="A1"/>
      <selection pane="topRight" activeCell="D1" activeCellId="0" sqref="D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8"/>
    <col collapsed="false" customWidth="true" hidden="false" outlineLevel="0" max="3" min="3" style="0" width="13"/>
    <col collapsed="false" customWidth="true" hidden="false" outlineLevel="0" max="4" min="4" style="0" width="38"/>
    <col collapsed="false" customWidth="true" hidden="false" outlineLevel="0" max="5" min="5" style="0" width="20"/>
    <col collapsed="false" customWidth="true" hidden="false" outlineLevel="0" max="6" min="6" style="0" width="14"/>
    <col collapsed="false" customWidth="true" hidden="false" outlineLevel="0" max="7" min="7" style="0" width="22"/>
    <col collapsed="false" customWidth="true" hidden="false" outlineLevel="0" max="8" min="8" style="0" width="30"/>
    <col collapsed="false" customWidth="true" hidden="false" outlineLevel="0" max="9" min="9" style="0" width="2.2"/>
  </cols>
  <sheetData>
    <row r="1" customFormat="false" ht="33.75" hidden="false" customHeight="true" outlineLevel="0" collapsed="false">
      <c r="B1" s="1" t="s">
        <v>161</v>
      </c>
      <c r="C1" s="1"/>
      <c r="D1" s="1"/>
      <c r="E1" s="1"/>
      <c r="F1" s="1"/>
      <c r="G1" s="1"/>
      <c r="H1" s="1"/>
    </row>
    <row r="2" customFormat="false" ht="4.5" hidden="false" customHeight="true" outlineLevel="0" collapsed="false">
      <c r="B2" s="14"/>
      <c r="C2" s="14"/>
      <c r="D2" s="14"/>
      <c r="E2" s="14"/>
      <c r="F2" s="14"/>
      <c r="G2" s="14"/>
      <c r="H2" s="14"/>
    </row>
    <row r="3" customFormat="false" ht="16.5" hidden="false" customHeight="true" outlineLevel="0" collapsed="false">
      <c r="B3" s="15" t="str">
        <f aca="false">""</f>
        <v/>
      </c>
      <c r="C3" s="15"/>
      <c r="D3" s="15"/>
      <c r="E3" s="15"/>
      <c r="F3" s="15"/>
      <c r="G3" s="15"/>
      <c r="H3" s="15"/>
    </row>
    <row r="4" customFormat="false" ht="25.5" hidden="false" customHeight="true" outlineLevel="0" collapsed="false">
      <c r="B4" s="3" t="s">
        <v>162</v>
      </c>
      <c r="C4" s="3"/>
      <c r="D4" s="3"/>
      <c r="E4" s="3"/>
      <c r="F4" s="3"/>
      <c r="G4" s="3"/>
      <c r="H4" s="3"/>
    </row>
    <row r="6" customFormat="false" ht="21.75" hidden="false" customHeight="true" outlineLevel="0" collapsed="false">
      <c r="B6" s="4" t="s">
        <v>163</v>
      </c>
      <c r="C6" s="4"/>
      <c r="D6" s="4"/>
      <c r="E6" s="4"/>
      <c r="F6" s="4"/>
      <c r="G6" s="4"/>
      <c r="H6" s="4"/>
    </row>
    <row r="7" customFormat="false" ht="34.5" hidden="false" customHeight="true" outlineLevel="0" collapsed="false">
      <c r="B7" s="16" t="s">
        <v>70</v>
      </c>
      <c r="C7" s="16" t="s">
        <v>9</v>
      </c>
      <c r="D7" s="16" t="s">
        <v>164</v>
      </c>
      <c r="E7" s="16" t="s">
        <v>165</v>
      </c>
      <c r="F7" s="16" t="s">
        <v>76</v>
      </c>
      <c r="G7" s="16" t="s">
        <v>166</v>
      </c>
      <c r="H7" s="16" t="s">
        <v>77</v>
      </c>
    </row>
    <row r="8" customFormat="false" ht="24" hidden="false" customHeight="true" outlineLevel="0" collapsed="false">
      <c r="B8" s="17" t="str">
        <f aca="false">IF($D8="","","V-"&amp;TEXT(COUNTIF($D$8:$D8,"?*"),"000"))</f>
        <v/>
      </c>
      <c r="C8" s="35"/>
      <c r="D8" s="25"/>
      <c r="E8" s="26"/>
      <c r="F8" s="28"/>
      <c r="G8" s="25"/>
      <c r="H8" s="24" t="str">
        <f aca="false">IF($D8="","",IF($E8="","Set a status",IF($E8="Instructed - price to follow","Directed but not priced - this is the row that costs money later",IF(AND($E8="Approved",$F8=""),"Approved with no amount",IF($C8="","No date","")))))</f>
        <v/>
      </c>
    </row>
    <row r="9" customFormat="false" ht="24" hidden="false" customHeight="true" outlineLevel="0" collapsed="false">
      <c r="B9" s="17" t="str">
        <f aca="false">IF($D9="","","V-"&amp;TEXT(COUNTIF($D$8:$D9,"?*"),"000"))</f>
        <v/>
      </c>
      <c r="C9" s="35"/>
      <c r="D9" s="25"/>
      <c r="E9" s="26"/>
      <c r="F9" s="28"/>
      <c r="G9" s="25"/>
      <c r="H9" s="24" t="str">
        <f aca="false">IF($D9="","",IF($E9="","Set a status",IF($E9="Instructed - price to follow","Directed but not priced - this is the row that costs money later",IF(AND($E9="Approved",$F9=""),"Approved with no amount",IF($C9="","No date","")))))</f>
        <v/>
      </c>
    </row>
    <row r="10" customFormat="false" ht="24" hidden="false" customHeight="true" outlineLevel="0" collapsed="false">
      <c r="B10" s="17" t="str">
        <f aca="false">IF($D10="","","V-"&amp;TEXT(COUNTIF($D$8:$D10,"?*"),"000"))</f>
        <v/>
      </c>
      <c r="C10" s="35"/>
      <c r="D10" s="25"/>
      <c r="E10" s="26"/>
      <c r="F10" s="28"/>
      <c r="G10" s="25"/>
      <c r="H10" s="24" t="str">
        <f aca="false">IF($D10="","",IF($E10="","Set a status",IF($E10="Instructed - price to follow","Directed but not priced - this is the row that costs money later",IF(AND($E10="Approved",$F10=""),"Approved with no amount",IF($C10="","No date","")))))</f>
        <v/>
      </c>
    </row>
    <row r="11" customFormat="false" ht="24" hidden="false" customHeight="true" outlineLevel="0" collapsed="false">
      <c r="B11" s="17" t="str">
        <f aca="false">IF($D11="","","V-"&amp;TEXT(COUNTIF($D$8:$D11,"?*"),"000"))</f>
        <v/>
      </c>
      <c r="C11" s="35"/>
      <c r="D11" s="25"/>
      <c r="E11" s="26"/>
      <c r="F11" s="28"/>
      <c r="G11" s="25"/>
      <c r="H11" s="24" t="str">
        <f aca="false">IF($D11="","",IF($E11="","Set a status",IF($E11="Instructed - price to follow","Directed but not priced - this is the row that costs money later",IF(AND($E11="Approved",$F11=""),"Approved with no amount",IF($C11="","No date","")))))</f>
        <v/>
      </c>
    </row>
    <row r="12" customFormat="false" ht="24" hidden="false" customHeight="true" outlineLevel="0" collapsed="false">
      <c r="B12" s="17" t="str">
        <f aca="false">IF($D12="","","V-"&amp;TEXT(COUNTIF($D$8:$D12,"?*"),"000"))</f>
        <v/>
      </c>
      <c r="C12" s="35"/>
      <c r="D12" s="25"/>
      <c r="E12" s="26"/>
      <c r="F12" s="28"/>
      <c r="G12" s="25"/>
      <c r="H12" s="24" t="str">
        <f aca="false">IF($D12="","",IF($E12="","Set a status",IF($E12="Instructed - price to follow","Directed but not priced - this is the row that costs money later",IF(AND($E12="Approved",$F12=""),"Approved with no amount",IF($C12="","No date","")))))</f>
        <v/>
      </c>
    </row>
    <row r="13" customFormat="false" ht="24" hidden="false" customHeight="true" outlineLevel="0" collapsed="false">
      <c r="B13" s="17" t="str">
        <f aca="false">IF($D13="","","V-"&amp;TEXT(COUNTIF($D$8:$D13,"?*"),"000"))</f>
        <v/>
      </c>
      <c r="C13" s="35"/>
      <c r="D13" s="25"/>
      <c r="E13" s="26"/>
      <c r="F13" s="28"/>
      <c r="G13" s="25"/>
      <c r="H13" s="24" t="str">
        <f aca="false">IF($D13="","",IF($E13="","Set a status",IF($E13="Instructed - price to follow","Directed but not priced - this is the row that costs money later",IF(AND($E13="Approved",$F13=""),"Approved with no amount",IF($C13="","No date","")))))</f>
        <v/>
      </c>
    </row>
    <row r="14" customFormat="false" ht="24" hidden="false" customHeight="true" outlineLevel="0" collapsed="false">
      <c r="B14" s="17" t="str">
        <f aca="false">IF($D14="","","V-"&amp;TEXT(COUNTIF($D$8:$D14,"?*"),"000"))</f>
        <v/>
      </c>
      <c r="C14" s="35"/>
      <c r="D14" s="25"/>
      <c r="E14" s="26"/>
      <c r="F14" s="28"/>
      <c r="G14" s="25"/>
      <c r="H14" s="24" t="str">
        <f aca="false">IF($D14="","",IF($E14="","Set a status",IF($E14="Instructed - price to follow","Directed but not priced - this is the row that costs money later",IF(AND($E14="Approved",$F14=""),"Approved with no amount",IF($C14="","No date","")))))</f>
        <v/>
      </c>
    </row>
    <row r="15" customFormat="false" ht="24" hidden="false" customHeight="true" outlineLevel="0" collapsed="false">
      <c r="B15" s="17" t="str">
        <f aca="false">IF($D15="","","V-"&amp;TEXT(COUNTIF($D$8:$D15,"?*"),"000"))</f>
        <v/>
      </c>
      <c r="C15" s="35"/>
      <c r="D15" s="25"/>
      <c r="E15" s="26"/>
      <c r="F15" s="28"/>
      <c r="G15" s="25"/>
      <c r="H15" s="24" t="str">
        <f aca="false">IF($D15="","",IF($E15="","Set a status",IF($E15="Instructed - price to follow","Directed but not priced - this is the row that costs money later",IF(AND($E15="Approved",$F15=""),"Approved with no amount",IF($C15="","No date","")))))</f>
        <v/>
      </c>
    </row>
    <row r="16" customFormat="false" ht="24" hidden="false" customHeight="true" outlineLevel="0" collapsed="false">
      <c r="B16" s="17" t="str">
        <f aca="false">IF($D16="","","V-"&amp;TEXT(COUNTIF($D$8:$D16,"?*"),"000"))</f>
        <v/>
      </c>
      <c r="C16" s="35"/>
      <c r="D16" s="25"/>
      <c r="E16" s="26"/>
      <c r="F16" s="28"/>
      <c r="G16" s="25"/>
      <c r="H16" s="24" t="str">
        <f aca="false">IF($D16="","",IF($E16="","Set a status",IF($E16="Instructed - price to follow","Directed but not priced - this is the row that costs money later",IF(AND($E16="Approved",$F16=""),"Approved with no amount",IF($C16="","No date","")))))</f>
        <v/>
      </c>
    </row>
    <row r="17" customFormat="false" ht="24" hidden="false" customHeight="true" outlineLevel="0" collapsed="false">
      <c r="B17" s="17" t="str">
        <f aca="false">IF($D17="","","V-"&amp;TEXT(COUNTIF($D$8:$D17,"?*"),"000"))</f>
        <v/>
      </c>
      <c r="C17" s="35"/>
      <c r="D17" s="25"/>
      <c r="E17" s="26"/>
      <c r="F17" s="28"/>
      <c r="G17" s="25"/>
      <c r="H17" s="24" t="str">
        <f aca="false">IF($D17="","",IF($E17="","Set a status",IF($E17="Instructed - price to follow","Directed but not priced - this is the row that costs money later",IF(AND($E17="Approved",$F17=""),"Approved with no amount",IF($C17="","No date","")))))</f>
        <v/>
      </c>
    </row>
    <row r="18" customFormat="false" ht="24" hidden="false" customHeight="true" outlineLevel="0" collapsed="false">
      <c r="B18" s="17" t="str">
        <f aca="false">IF($D18="","","V-"&amp;TEXT(COUNTIF($D$8:$D18,"?*"),"000"))</f>
        <v/>
      </c>
      <c r="C18" s="35"/>
      <c r="D18" s="25"/>
      <c r="E18" s="26"/>
      <c r="F18" s="28"/>
      <c r="G18" s="25"/>
      <c r="H18" s="24" t="str">
        <f aca="false">IF($D18="","",IF($E18="","Set a status",IF($E18="Instructed - price to follow","Directed but not priced - this is the row that costs money later",IF(AND($E18="Approved",$F18=""),"Approved with no amount",IF($C18="","No date","")))))</f>
        <v/>
      </c>
    </row>
    <row r="19" customFormat="false" ht="24" hidden="false" customHeight="true" outlineLevel="0" collapsed="false">
      <c r="B19" s="17" t="str">
        <f aca="false">IF($D19="","","V-"&amp;TEXT(COUNTIF($D$8:$D19,"?*"),"000"))</f>
        <v/>
      </c>
      <c r="C19" s="35"/>
      <c r="D19" s="25"/>
      <c r="E19" s="26"/>
      <c r="F19" s="28"/>
      <c r="G19" s="25"/>
      <c r="H19" s="24" t="str">
        <f aca="false">IF($D19="","",IF($E19="","Set a status",IF($E19="Instructed - price to follow","Directed but not priced - this is the row that costs money later",IF(AND($E19="Approved",$F19=""),"Approved with no amount",IF($C19="","No date","")))))</f>
        <v/>
      </c>
    </row>
    <row r="20" customFormat="false" ht="24" hidden="false" customHeight="true" outlineLevel="0" collapsed="false">
      <c r="B20" s="17" t="str">
        <f aca="false">IF($D20="","","V-"&amp;TEXT(COUNTIF($D$8:$D20,"?*"),"000"))</f>
        <v/>
      </c>
      <c r="C20" s="35"/>
      <c r="D20" s="25"/>
      <c r="E20" s="26"/>
      <c r="F20" s="28"/>
      <c r="G20" s="25"/>
      <c r="H20" s="24" t="str">
        <f aca="false">IF($D20="","",IF($E20="","Set a status",IF($E20="Instructed - price to follow","Directed but not priced - this is the row that costs money later",IF(AND($E20="Approved",$F20=""),"Approved with no amount",IF($C20="","No date","")))))</f>
        <v/>
      </c>
    </row>
    <row r="21" customFormat="false" ht="24" hidden="false" customHeight="true" outlineLevel="0" collapsed="false">
      <c r="B21" s="17" t="str">
        <f aca="false">IF($D21="","","V-"&amp;TEXT(COUNTIF($D$8:$D21,"?*"),"000"))</f>
        <v/>
      </c>
      <c r="C21" s="35"/>
      <c r="D21" s="25"/>
      <c r="E21" s="26"/>
      <c r="F21" s="28"/>
      <c r="G21" s="25"/>
      <c r="H21" s="24" t="str">
        <f aca="false">IF($D21="","",IF($E21="","Set a status",IF($E21="Instructed - price to follow","Directed but not priced - this is the row that costs money later",IF(AND($E21="Approved",$F21=""),"Approved with no amount",IF($C21="","No date","")))))</f>
        <v/>
      </c>
    </row>
    <row r="22" customFormat="false" ht="24" hidden="false" customHeight="true" outlineLevel="0" collapsed="false">
      <c r="B22" s="17" t="str">
        <f aca="false">IF($D22="","","V-"&amp;TEXT(COUNTIF($D$8:$D22,"?*"),"000"))</f>
        <v/>
      </c>
      <c r="C22" s="35"/>
      <c r="D22" s="25"/>
      <c r="E22" s="26"/>
      <c r="F22" s="28"/>
      <c r="G22" s="25"/>
      <c r="H22" s="24" t="str">
        <f aca="false">IF($D22="","",IF($E22="","Set a status",IF($E22="Instructed - price to follow","Directed but not priced - this is the row that costs money later",IF(AND($E22="Approved",$F22=""),"Approved with no amount",IF($C22="","No date","")))))</f>
        <v/>
      </c>
    </row>
    <row r="23" customFormat="false" ht="24" hidden="false" customHeight="true" outlineLevel="0" collapsed="false">
      <c r="B23" s="17" t="str">
        <f aca="false">IF($D23="","","V-"&amp;TEXT(COUNTIF($D$8:$D23,"?*"),"000"))</f>
        <v/>
      </c>
      <c r="C23" s="35"/>
      <c r="D23" s="25"/>
      <c r="E23" s="26"/>
      <c r="F23" s="28"/>
      <c r="G23" s="25"/>
      <c r="H23" s="24" t="str">
        <f aca="false">IF($D23="","",IF($E23="","Set a status",IF($E23="Instructed - price to follow","Directed but not priced - this is the row that costs money later",IF(AND($E23="Approved",$F23=""),"Approved with no amount",IF($C23="","No date","")))))</f>
        <v/>
      </c>
    </row>
    <row r="24" customFormat="false" ht="24" hidden="false" customHeight="true" outlineLevel="0" collapsed="false">
      <c r="B24" s="17" t="str">
        <f aca="false">IF($D24="","","V-"&amp;TEXT(COUNTIF($D$8:$D24,"?*"),"000"))</f>
        <v/>
      </c>
      <c r="C24" s="35"/>
      <c r="D24" s="25"/>
      <c r="E24" s="26"/>
      <c r="F24" s="28"/>
      <c r="G24" s="25"/>
      <c r="H24" s="24" t="str">
        <f aca="false">IF($D24="","",IF($E24="","Set a status",IF($E24="Instructed - price to follow","Directed but not priced - this is the row that costs money later",IF(AND($E24="Approved",$F24=""),"Approved with no amount",IF($C24="","No date","")))))</f>
        <v/>
      </c>
    </row>
    <row r="25" customFormat="false" ht="24" hidden="false" customHeight="true" outlineLevel="0" collapsed="false">
      <c r="B25" s="17" t="str">
        <f aca="false">IF($D25="","","V-"&amp;TEXT(COUNTIF($D$8:$D25,"?*"),"000"))</f>
        <v/>
      </c>
      <c r="C25" s="35"/>
      <c r="D25" s="25"/>
      <c r="E25" s="26"/>
      <c r="F25" s="28"/>
      <c r="G25" s="25"/>
      <c r="H25" s="24" t="str">
        <f aca="false">IF($D25="","",IF($E25="","Set a status",IF($E25="Instructed - price to follow","Directed but not priced - this is the row that costs money later",IF(AND($E25="Approved",$F25=""),"Approved with no amount",IF($C25="","No date","")))))</f>
        <v/>
      </c>
    </row>
    <row r="26" customFormat="false" ht="24" hidden="false" customHeight="true" outlineLevel="0" collapsed="false">
      <c r="B26" s="17" t="str">
        <f aca="false">IF($D26="","","V-"&amp;TEXT(COUNTIF($D$8:$D26,"?*"),"000"))</f>
        <v/>
      </c>
      <c r="C26" s="35"/>
      <c r="D26" s="25"/>
      <c r="E26" s="26"/>
      <c r="F26" s="28"/>
      <c r="G26" s="25"/>
      <c r="H26" s="24" t="str">
        <f aca="false">IF($D26="","",IF($E26="","Set a status",IF($E26="Instructed - price to follow","Directed but not priced - this is the row that costs money later",IF(AND($E26="Approved",$F26=""),"Approved with no amount",IF($C26="","No date","")))))</f>
        <v/>
      </c>
    </row>
    <row r="27" customFormat="false" ht="24" hidden="false" customHeight="true" outlineLevel="0" collapsed="false">
      <c r="B27" s="17" t="str">
        <f aca="false">IF($D27="","","V-"&amp;TEXT(COUNTIF($D$8:$D27,"?*"),"000"))</f>
        <v/>
      </c>
      <c r="C27" s="35"/>
      <c r="D27" s="25"/>
      <c r="E27" s="26"/>
      <c r="F27" s="28"/>
      <c r="G27" s="25"/>
      <c r="H27" s="24" t="str">
        <f aca="false">IF($D27="","",IF($E27="","Set a status",IF($E27="Instructed - price to follow","Directed but not priced - this is the row that costs money later",IF(AND($E27="Approved",$F27=""),"Approved with no amount",IF($C27="","No date","")))))</f>
        <v/>
      </c>
    </row>
    <row r="28" customFormat="false" ht="19.5" hidden="false" customHeight="true" outlineLevel="0" collapsed="false">
      <c r="B28" s="29" t="s">
        <v>167</v>
      </c>
      <c r="C28" s="29"/>
      <c r="D28" s="29"/>
      <c r="E28" s="36"/>
      <c r="F28" s="37" t="n">
        <f aca="false">ROUND(SUMIF($E$8:$E$27,"Approved",$F$8:$F$27),2)</f>
        <v>0</v>
      </c>
      <c r="G28" s="36"/>
      <c r="H28" s="36"/>
    </row>
    <row r="30" customFormat="false" ht="27.75" hidden="false" customHeight="true" outlineLevel="0" collapsed="false">
      <c r="B30" s="7" t="s">
        <v>168</v>
      </c>
      <c r="C30" s="7"/>
      <c r="D30" s="7"/>
      <c r="E30" s="7"/>
      <c r="F30" s="7"/>
      <c r="G30" s="7"/>
      <c r="H30" s="7"/>
    </row>
    <row r="32" customFormat="false" ht="18" hidden="false" customHeight="true" outlineLevel="0" collapsed="false">
      <c r="B32" s="13" t="s">
        <v>66</v>
      </c>
      <c r="C32" s="13"/>
      <c r="D32" s="13"/>
      <c r="E32" s="13"/>
      <c r="F32" s="13"/>
      <c r="G32" s="13"/>
      <c r="H32" s="13"/>
    </row>
  </sheetData>
  <mergeCells count="8">
    <mergeCell ref="B1:H1"/>
    <mergeCell ref="B2:H2"/>
    <mergeCell ref="B3:H3"/>
    <mergeCell ref="B4:H4"/>
    <mergeCell ref="B6:H6"/>
    <mergeCell ref="B28:D28"/>
    <mergeCell ref="B30:H30"/>
    <mergeCell ref="B32:H32"/>
  </mergeCells>
  <conditionalFormatting sqref="B3:H3">
    <cfRule type="expression" priority="2" aboveAverage="0" equalAverage="0" bottom="0" percent="0" rank="0" text="" dxfId="0">
      <formula>LEN($B$3)&gt;0</formula>
    </cfRule>
  </conditionalFormatting>
  <conditionalFormatting sqref="B8:H27">
    <cfRule type="expression" priority="3" aboveAverage="0" equalAverage="0" bottom="0" percent="0" rank="0" text="" dxfId="1">
      <formula>AND($D8&lt;&gt;"",MOD(ROW()-8,2)=1)</formula>
    </cfRule>
  </conditionalFormatting>
  <conditionalFormatting sqref="E8:E27">
    <cfRule type="expression" priority="4" aboveAverage="0" equalAverage="0" bottom="0" percent="0" rank="0" text="" dxfId="2">
      <formula>$E8="Approved"</formula>
    </cfRule>
    <cfRule type="expression" priority="5" aboveAverage="0" equalAverage="0" bottom="0" percent="0" rank="0" text="" dxfId="3">
      <formula>$E8="Instructed - price to follow"</formula>
    </cfRule>
  </conditionalFormatting>
  <dataValidations count="20">
    <dataValidation allowBlank="true" errorStyle="stop" operator="between" showDropDown="false" showErrorMessage="false" showInputMessage="false" sqref="E8" type="list">
      <formula1>Lists!$C$8:$C$12</formula1>
      <formula2>0</formula2>
    </dataValidation>
    <dataValidation allowBlank="true" errorStyle="stop" operator="between" showDropDown="false" showErrorMessage="false" showInputMessage="false" sqref="E9" type="list">
      <formula1>Lists!$C$8:$C$12</formula1>
      <formula2>0</formula2>
    </dataValidation>
    <dataValidation allowBlank="true" errorStyle="stop" operator="between" showDropDown="false" showErrorMessage="false" showInputMessage="false" sqref="E10" type="list">
      <formula1>Lists!$C$8:$C$12</formula1>
      <formula2>0</formula2>
    </dataValidation>
    <dataValidation allowBlank="true" errorStyle="stop" operator="between" showDropDown="false" showErrorMessage="false" showInputMessage="false" sqref="E11" type="list">
      <formula1>Lists!$C$8:$C$12</formula1>
      <formula2>0</formula2>
    </dataValidation>
    <dataValidation allowBlank="true" errorStyle="stop" operator="between" showDropDown="false" showErrorMessage="false" showInputMessage="false" sqref="E12" type="list">
      <formula1>Lists!$C$8:$C$12</formula1>
      <formula2>0</formula2>
    </dataValidation>
    <dataValidation allowBlank="true" errorStyle="stop" operator="between" showDropDown="false" showErrorMessage="false" showInputMessage="false" sqref="E13" type="list">
      <formula1>Lists!$C$8:$C$12</formula1>
      <formula2>0</formula2>
    </dataValidation>
    <dataValidation allowBlank="true" errorStyle="stop" operator="between" showDropDown="false" showErrorMessage="false" showInputMessage="false" sqref="E14" type="list">
      <formula1>Lists!$C$8:$C$12</formula1>
      <formula2>0</formula2>
    </dataValidation>
    <dataValidation allowBlank="true" errorStyle="stop" operator="between" showDropDown="false" showErrorMessage="false" showInputMessage="false" sqref="E15" type="list">
      <formula1>Lists!$C$8:$C$12</formula1>
      <formula2>0</formula2>
    </dataValidation>
    <dataValidation allowBlank="true" errorStyle="stop" operator="between" showDropDown="false" showErrorMessage="false" showInputMessage="false" sqref="E16" type="list">
      <formula1>Lists!$C$8:$C$12</formula1>
      <formula2>0</formula2>
    </dataValidation>
    <dataValidation allowBlank="true" errorStyle="stop" operator="between" showDropDown="false" showErrorMessage="false" showInputMessage="false" sqref="E17" type="list">
      <formula1>Lists!$C$8:$C$12</formula1>
      <formula2>0</formula2>
    </dataValidation>
    <dataValidation allowBlank="true" errorStyle="stop" operator="between" showDropDown="false" showErrorMessage="false" showInputMessage="false" sqref="E18" type="list">
      <formula1>Lists!$C$8:$C$12</formula1>
      <formula2>0</formula2>
    </dataValidation>
    <dataValidation allowBlank="true" errorStyle="stop" operator="between" showDropDown="false" showErrorMessage="false" showInputMessage="false" sqref="E19" type="list">
      <formula1>Lists!$C$8:$C$12</formula1>
      <formula2>0</formula2>
    </dataValidation>
    <dataValidation allowBlank="true" errorStyle="stop" operator="between" showDropDown="false" showErrorMessage="false" showInputMessage="false" sqref="E20" type="list">
      <formula1>Lists!$C$8:$C$12</formula1>
      <formula2>0</formula2>
    </dataValidation>
    <dataValidation allowBlank="true" errorStyle="stop" operator="between" showDropDown="false" showErrorMessage="false" showInputMessage="false" sqref="E21" type="list">
      <formula1>Lists!$C$8:$C$12</formula1>
      <formula2>0</formula2>
    </dataValidation>
    <dataValidation allowBlank="true" errorStyle="stop" operator="between" showDropDown="false" showErrorMessage="false" showInputMessage="false" sqref="E22" type="list">
      <formula1>Lists!$C$8:$C$12</formula1>
      <formula2>0</formula2>
    </dataValidation>
    <dataValidation allowBlank="true" errorStyle="stop" operator="between" showDropDown="false" showErrorMessage="false" showInputMessage="false" sqref="E23" type="list">
      <formula1>Lists!$C$8:$C$12</formula1>
      <formula2>0</formula2>
    </dataValidation>
    <dataValidation allowBlank="true" errorStyle="stop" operator="between" showDropDown="false" showErrorMessage="false" showInputMessage="false" sqref="E24" type="list">
      <formula1>Lists!$C$8:$C$12</formula1>
      <formula2>0</formula2>
    </dataValidation>
    <dataValidation allowBlank="true" errorStyle="stop" operator="between" showDropDown="false" showErrorMessage="false" showInputMessage="false" sqref="E25" type="list">
      <formula1>Lists!$C$8:$C$12</formula1>
      <formula2>0</formula2>
    </dataValidation>
    <dataValidation allowBlank="true" errorStyle="stop" operator="between" showDropDown="false" showErrorMessage="false" showInputMessage="false" sqref="E26" type="list">
      <formula1>Lists!$C$8:$C$12</formula1>
      <formula2>0</formula2>
    </dataValidation>
    <dataValidation allowBlank="true" errorStyle="stop" operator="between" showDropDown="false" showErrorMessage="false" showInputMessage="false" sqref="E27" type="list">
      <formula1>Lists!$C$8:$C$12</formula1>
      <formula2>0</formula2>
    </dataValidation>
  </dataValidations>
  <hyperlinks>
    <hyperlink ref="B32" r:id="rId1" display="Visit mastt.com"/>
  </hyperlinks>
  <printOptions headings="false" gridLines="false" gridLinesSet="true" horizontalCentered="false" verticalCentered="false"/>
  <pageMargins left="0.3" right="0.3" top="0.4" bottom="0.4"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B79D0"/>
    <pageSetUpPr fitToPage="true"/>
  </sheetPr>
  <dimension ref="B1:T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0" min="2" style="0" width="7"/>
    <col collapsed="false" customWidth="true" hidden="false" outlineLevel="0" max="21" min="21" style="0" width="2.2"/>
  </cols>
  <sheetData>
    <row r="1" customFormat="false" ht="33.75" hidden="false" customHeight="true" outlineLevel="0" collapsed="false">
      <c r="B1" s="1" t="s">
        <v>169</v>
      </c>
      <c r="C1" s="1"/>
      <c r="D1" s="1"/>
      <c r="E1" s="1"/>
      <c r="F1" s="1"/>
      <c r="G1" s="1"/>
      <c r="H1" s="1"/>
      <c r="I1" s="1"/>
      <c r="J1" s="1"/>
      <c r="K1" s="1"/>
      <c r="L1" s="1"/>
      <c r="M1" s="1"/>
      <c r="N1" s="1"/>
      <c r="O1" s="1"/>
      <c r="P1" s="1"/>
      <c r="Q1" s="1"/>
      <c r="R1" s="1"/>
      <c r="S1" s="1"/>
      <c r="T1" s="1"/>
    </row>
    <row r="2" customFormat="false" ht="4.5" hidden="false" customHeight="true" outlineLevel="0" collapsed="false">
      <c r="B2" s="38"/>
      <c r="C2" s="38"/>
      <c r="D2" s="38"/>
      <c r="E2" s="38"/>
      <c r="F2" s="38"/>
      <c r="G2" s="38"/>
      <c r="H2" s="38"/>
      <c r="I2" s="38"/>
      <c r="J2" s="38"/>
      <c r="K2" s="38"/>
      <c r="L2" s="38"/>
      <c r="M2" s="38"/>
      <c r="N2" s="38"/>
      <c r="O2" s="38"/>
      <c r="P2" s="38"/>
      <c r="Q2" s="38"/>
      <c r="R2" s="38"/>
      <c r="S2" s="38"/>
      <c r="T2" s="38"/>
    </row>
    <row r="3" customFormat="false" ht="16.5" hidden="false" customHeight="true" outlineLevel="0" collapsed="false">
      <c r="B3" s="15" t="str">
        <f aca="false">""</f>
        <v/>
      </c>
      <c r="C3" s="15"/>
      <c r="D3" s="15"/>
      <c r="E3" s="15"/>
      <c r="F3" s="15"/>
      <c r="G3" s="15"/>
      <c r="H3" s="15"/>
      <c r="I3" s="15"/>
      <c r="J3" s="15"/>
      <c r="K3" s="15"/>
      <c r="L3" s="15"/>
      <c r="M3" s="15"/>
      <c r="N3" s="15"/>
      <c r="O3" s="15"/>
      <c r="P3" s="15"/>
      <c r="Q3" s="15"/>
      <c r="R3" s="15"/>
      <c r="S3" s="15"/>
      <c r="T3" s="15"/>
    </row>
    <row r="4" customFormat="false" ht="25.5" hidden="false" customHeight="true" outlineLevel="0" collapsed="false">
      <c r="B4" s="3" t="s">
        <v>170</v>
      </c>
      <c r="C4" s="3"/>
      <c r="D4" s="3"/>
      <c r="E4" s="3"/>
      <c r="F4" s="3"/>
      <c r="G4" s="3"/>
      <c r="H4" s="3"/>
      <c r="I4" s="3"/>
      <c r="J4" s="3"/>
      <c r="K4" s="3"/>
      <c r="L4" s="3"/>
      <c r="M4" s="3"/>
      <c r="N4" s="3"/>
      <c r="O4" s="3"/>
      <c r="P4" s="3"/>
      <c r="Q4" s="3"/>
      <c r="R4" s="3"/>
      <c r="S4" s="3"/>
      <c r="T4" s="3"/>
    </row>
    <row r="6" customFormat="false" ht="33.75" hidden="false" customHeight="true" outlineLevel="0" collapsed="false">
      <c r="B6" s="39" t="str">
        <f aca="false">IF((Quotation!$H$37+'Provisional &amp; PC Items'!$D$18+Variations!$F$28)=0,"●   NOTHING PRICED YET   -   fill in the Quotation sheet",IF(IF((Quotation!$H$37+'Provisional &amp; PC Items'!$D$18+Variations!$F$28)=0,0,'Provisional &amp; PC Items'!$D$18/(Quotation!$H$37+'Provisional &amp; PC Items'!$D$18+Variations!$F$28))&gt;=0.25,"▲   "&amp;TEXT(IF((Quotation!$H$37+'Provisional &amp; PC Items'!$D$18+Variations!$F$28)=0,0,'Provisional &amp; PC Items'!$D$18/(Quotation!$H$37+'Provisional &amp; PC Items'!$D$18+Variations!$F$28)),"0%")&amp;" OF THIS PRICE IS PROVISIONAL   -   a quarter or more of it can still move, and the client should hear that from you",IF(IF((Quotation!$H$37+'Provisional &amp; PC Items'!$D$18+Variations!$F$28)=0,0,'Provisional &amp; PC Items'!$D$18/(Quotation!$H$37+'Provisional &amp; PC Items'!$D$18+Variations!$F$28))&gt;=0.1,"●   "&amp;TEXT(IF((Quotation!$H$37+'Provisional &amp; PC Items'!$D$18+Variations!$F$28)=0,0,'Provisional &amp; PC Items'!$D$18/(Quotation!$H$37+'Provisional &amp; PC Items'!$D$18+Variations!$F$28)),"0%")&amp;" OF THIS PRICE IS PROVISIONAL   -   say which items, and how they reconcile, at the presentation","✓   "&amp;TEXT(IF((Quotation!$H$37+'Provisional &amp; PC Items'!$D$18+Variations!$F$28)=0,0,'Provisional &amp; PC Items'!$D$18/(Quotation!$H$37+'Provisional &amp; PC Items'!$D$18+Variations!$F$28)),"0%")&amp;" PROVISIONAL   -   all but a small part of this price is fixed")))</f>
        <v>●   14% OF THIS PRICE IS PROVISIONAL   -   say which items, and how they reconcile, at the presentation</v>
      </c>
      <c r="C6" s="39"/>
      <c r="D6" s="39"/>
      <c r="E6" s="39"/>
      <c r="F6" s="39"/>
      <c r="G6" s="39"/>
      <c r="H6" s="39"/>
      <c r="I6" s="39"/>
      <c r="J6" s="39"/>
      <c r="K6" s="39"/>
      <c r="L6" s="39"/>
      <c r="M6" s="39"/>
      <c r="N6" s="39"/>
      <c r="O6" s="39"/>
      <c r="P6" s="39"/>
      <c r="Q6" s="39"/>
      <c r="R6" s="39"/>
      <c r="S6" s="39"/>
      <c r="T6" s="39"/>
    </row>
    <row r="8" customFormat="false" ht="12.75" hidden="false" customHeight="true" outlineLevel="0" collapsed="false">
      <c r="B8" s="40" t="s">
        <v>171</v>
      </c>
      <c r="C8" s="40"/>
      <c r="D8" s="40"/>
      <c r="E8" s="40"/>
      <c r="G8" s="40" t="s">
        <v>172</v>
      </c>
      <c r="H8" s="40"/>
      <c r="I8" s="40"/>
      <c r="J8" s="40"/>
      <c r="L8" s="40" t="s">
        <v>173</v>
      </c>
      <c r="M8" s="40"/>
      <c r="N8" s="40"/>
      <c r="O8" s="40"/>
      <c r="Q8" s="40" t="s">
        <v>174</v>
      </c>
      <c r="R8" s="40"/>
      <c r="S8" s="40"/>
      <c r="T8" s="40"/>
    </row>
    <row r="9" customFormat="false" ht="30" hidden="false" customHeight="true" outlineLevel="0" collapsed="false">
      <c r="B9" s="41" t="n">
        <f aca="false">Quotation!$H$37</f>
        <v>372820</v>
      </c>
      <c r="C9" s="41"/>
      <c r="D9" s="41"/>
      <c r="E9" s="41"/>
      <c r="G9" s="41" t="n">
        <f aca="false">'Provisional &amp; PC Items'!$D$18</f>
        <v>58700</v>
      </c>
      <c r="H9" s="41"/>
      <c r="I9" s="41"/>
      <c r="J9" s="41"/>
      <c r="L9" s="41" t="n">
        <f aca="false">Variations!$F$28</f>
        <v>0</v>
      </c>
      <c r="M9" s="41"/>
      <c r="N9" s="41"/>
      <c r="O9" s="41"/>
      <c r="Q9" s="41" t="n">
        <f aca="false">ROUND((Quotation!$H$37+'Provisional &amp; PC Items'!$D$18+Variations!$F$28)*(1+Setup!$C$19),2)</f>
        <v>474672</v>
      </c>
      <c r="R9" s="41"/>
      <c r="S9" s="41"/>
      <c r="T9" s="41"/>
    </row>
    <row r="10" customFormat="false" ht="15" hidden="false" customHeight="true" outlineLevel="0" collapsed="false">
      <c r="B10" s="42" t="str">
        <f aca="false">Setup!$C$20&amp;" - the priced works"</f>
        <v>AUD - the priced works</v>
      </c>
      <c r="C10" s="42"/>
      <c r="D10" s="42"/>
      <c r="E10" s="42"/>
      <c r="G10" s="42" t="str">
        <f aca="false">TEXT(IF((Quotation!$H$37+'Provisional &amp; PC Items'!$D$18+Variations!$F$28)=0,0,'Provisional &amp; PC Items'!$D$18/(Quotation!$H$37+'Provisional &amp; PC Items'!$D$18+Variations!$F$28)),"0%")&amp;" of the sub-total"</f>
        <v>14% of the sub-total</v>
      </c>
      <c r="H10" s="42"/>
      <c r="I10" s="42"/>
      <c r="J10" s="42"/>
      <c r="L10" s="42" t="s">
        <v>175</v>
      </c>
      <c r="M10" s="42"/>
      <c r="N10" s="42"/>
      <c r="O10" s="42"/>
      <c r="Q10" s="42" t="str">
        <f aca="false">"incl. "&amp;Setup!$C$18&amp;" at "&amp;TEXT(Setup!$C$19,"0%")</f>
        <v>incl. GST at 10%</v>
      </c>
      <c r="R10" s="42"/>
      <c r="S10" s="42"/>
      <c r="T10" s="42"/>
    </row>
    <row r="12" customFormat="false" ht="21.75" hidden="false" customHeight="true" outlineLevel="0" collapsed="false">
      <c r="B12" s="4" t="s">
        <v>176</v>
      </c>
      <c r="C12" s="4"/>
      <c r="D12" s="4"/>
      <c r="E12" s="4"/>
      <c r="F12" s="4"/>
      <c r="G12" s="4"/>
      <c r="H12" s="4"/>
      <c r="I12" s="4"/>
      <c r="J12" s="4"/>
      <c r="K12" s="4"/>
      <c r="L12" s="4"/>
      <c r="M12" s="4"/>
      <c r="N12" s="4"/>
      <c r="O12" s="4"/>
      <c r="P12" s="4"/>
      <c r="Q12" s="4"/>
      <c r="R12" s="4"/>
      <c r="S12" s="4"/>
      <c r="T12" s="4"/>
    </row>
    <row r="13" customFormat="false" ht="15.75" hidden="false" customHeight="true" outlineLevel="0" collapsed="false">
      <c r="B13" s="16"/>
      <c r="C13" s="16"/>
      <c r="D13" s="16"/>
      <c r="E13" s="16"/>
      <c r="F13" s="16"/>
      <c r="G13" s="16"/>
      <c r="H13" s="16" t="s">
        <v>76</v>
      </c>
      <c r="I13" s="16"/>
      <c r="J13" s="16"/>
      <c r="K13" s="16" t="s">
        <v>177</v>
      </c>
      <c r="L13" s="16"/>
      <c r="M13" s="16"/>
      <c r="N13" s="16"/>
      <c r="O13" s="16"/>
      <c r="P13" s="16"/>
      <c r="Q13" s="16"/>
      <c r="R13" s="16"/>
      <c r="S13" s="16"/>
      <c r="T13" s="16"/>
    </row>
    <row r="14" customFormat="false" ht="18" hidden="false" customHeight="true" outlineLevel="0" collapsed="false">
      <c r="B14" s="43" t="s">
        <v>178</v>
      </c>
      <c r="C14" s="43"/>
      <c r="D14" s="43"/>
      <c r="E14" s="43"/>
      <c r="F14" s="43"/>
      <c r="G14" s="43"/>
      <c r="H14" s="44" t="n">
        <f aca="false">Quotation!$H$37</f>
        <v>372820</v>
      </c>
      <c r="I14" s="44"/>
      <c r="J14" s="44"/>
      <c r="K14" s="45" t="s">
        <v>179</v>
      </c>
      <c r="L14" s="45"/>
      <c r="M14" s="45"/>
      <c r="N14" s="45"/>
      <c r="O14" s="45"/>
      <c r="P14" s="45"/>
      <c r="Q14" s="45"/>
      <c r="R14" s="45"/>
      <c r="S14" s="45"/>
      <c r="T14" s="45"/>
    </row>
    <row r="15" customFormat="false" ht="18" hidden="false" customHeight="true" outlineLevel="0" collapsed="false">
      <c r="B15" s="43" t="s">
        <v>40</v>
      </c>
      <c r="C15" s="43"/>
      <c r="D15" s="43"/>
      <c r="E15" s="43"/>
      <c r="F15" s="43"/>
      <c r="G15" s="43"/>
      <c r="H15" s="44" t="n">
        <f aca="false">'Provisional &amp; PC Items'!$D$18</f>
        <v>58700</v>
      </c>
      <c r="I15" s="44"/>
      <c r="J15" s="44"/>
      <c r="K15" s="45" t="s">
        <v>180</v>
      </c>
      <c r="L15" s="45"/>
      <c r="M15" s="45"/>
      <c r="N15" s="45"/>
      <c r="O15" s="45"/>
      <c r="P15" s="45"/>
      <c r="Q15" s="45"/>
      <c r="R15" s="45"/>
      <c r="S15" s="45"/>
      <c r="T15" s="45"/>
    </row>
    <row r="16" customFormat="false" ht="18" hidden="false" customHeight="true" outlineLevel="0" collapsed="false">
      <c r="B16" s="43" t="s">
        <v>181</v>
      </c>
      <c r="C16" s="43"/>
      <c r="D16" s="43"/>
      <c r="E16" s="43"/>
      <c r="F16" s="43"/>
      <c r="G16" s="43"/>
      <c r="H16" s="44" t="n">
        <f aca="false">Variations!$F$28</f>
        <v>0</v>
      </c>
      <c r="I16" s="44"/>
      <c r="J16" s="44"/>
      <c r="K16" s="45" t="s">
        <v>182</v>
      </c>
      <c r="L16" s="45"/>
      <c r="M16" s="45"/>
      <c r="N16" s="45"/>
      <c r="O16" s="45"/>
      <c r="P16" s="45"/>
      <c r="Q16" s="45"/>
      <c r="R16" s="45"/>
      <c r="S16" s="45"/>
      <c r="T16" s="45"/>
    </row>
    <row r="17" customFormat="false" ht="18" hidden="false" customHeight="true" outlineLevel="0" collapsed="false">
      <c r="B17" s="46" t="s">
        <v>183</v>
      </c>
      <c r="C17" s="46"/>
      <c r="D17" s="46"/>
      <c r="E17" s="46"/>
      <c r="F17" s="46"/>
      <c r="G17" s="46"/>
      <c r="H17" s="47" t="n">
        <f aca="false">ROUND((Quotation!$H$37+'Provisional &amp; PC Items'!$D$18+Variations!$F$28),2)</f>
        <v>431520</v>
      </c>
      <c r="I17" s="47"/>
      <c r="J17" s="47"/>
      <c r="K17" s="48" t="s">
        <v>184</v>
      </c>
      <c r="L17" s="48"/>
      <c r="M17" s="48"/>
      <c r="N17" s="48"/>
      <c r="O17" s="48"/>
      <c r="P17" s="48"/>
      <c r="Q17" s="48"/>
      <c r="R17" s="48"/>
      <c r="S17" s="48"/>
      <c r="T17" s="48"/>
    </row>
    <row r="18" customFormat="false" ht="18" hidden="false" customHeight="true" outlineLevel="0" collapsed="false">
      <c r="B18" s="43" t="s">
        <v>185</v>
      </c>
      <c r="C18" s="43"/>
      <c r="D18" s="43"/>
      <c r="E18" s="43"/>
      <c r="F18" s="43"/>
      <c r="G18" s="43"/>
      <c r="H18" s="44" t="n">
        <f aca="false">ROUND((Quotation!$H$37+'Provisional &amp; PC Items'!$D$18+Variations!$F$28)*Setup!$C$19,2)</f>
        <v>43152</v>
      </c>
      <c r="I18" s="44"/>
      <c r="J18" s="44"/>
      <c r="K18" s="24" t="str">
        <f aca="false">" "&amp;Setup!$C$18&amp;" at "&amp;TEXT(Setup!$C$19,"0%")&amp;", from Setup"</f>
        <v> GST at 10%, from Setup</v>
      </c>
      <c r="L18" s="24"/>
      <c r="M18" s="24"/>
      <c r="N18" s="24"/>
      <c r="O18" s="24"/>
      <c r="P18" s="24"/>
      <c r="Q18" s="24"/>
      <c r="R18" s="24"/>
      <c r="S18" s="24"/>
      <c r="T18" s="24"/>
    </row>
    <row r="19" customFormat="false" ht="18" hidden="false" customHeight="true" outlineLevel="0" collapsed="false">
      <c r="B19" s="46" t="s">
        <v>186</v>
      </c>
      <c r="C19" s="46"/>
      <c r="D19" s="46"/>
      <c r="E19" s="46"/>
      <c r="F19" s="46"/>
      <c r="G19" s="46"/>
      <c r="H19" s="47" t="n">
        <f aca="false">ROUND((Quotation!$H$37+'Provisional &amp; PC Items'!$D$18+Variations!$F$28)*(1+Setup!$C$19),2)</f>
        <v>474672</v>
      </c>
      <c r="I19" s="47"/>
      <c r="J19" s="47"/>
      <c r="K19" s="48" t="s">
        <v>187</v>
      </c>
      <c r="L19" s="48"/>
      <c r="M19" s="48"/>
      <c r="N19" s="48"/>
      <c r="O19" s="48"/>
      <c r="P19" s="48"/>
      <c r="Q19" s="48"/>
      <c r="R19" s="48"/>
      <c r="S19" s="48"/>
      <c r="T19" s="48"/>
    </row>
    <row r="20" customFormat="false" ht="18" hidden="false" customHeight="true" outlineLevel="0" collapsed="false">
      <c r="B20" s="43" t="s">
        <v>188</v>
      </c>
      <c r="C20" s="43"/>
      <c r="D20" s="43"/>
      <c r="E20" s="43"/>
      <c r="F20" s="43"/>
      <c r="G20" s="43"/>
      <c r="H20" s="44" t="n">
        <f aca="false">ROUND((Quotation!$H$37+'Provisional &amp; PC Items'!$D$18+Variations!$F$28)*Setup!$C$22,2)</f>
        <v>21576</v>
      </c>
      <c r="I20" s="44"/>
      <c r="J20" s="44"/>
      <c r="K20" s="45" t="s">
        <v>189</v>
      </c>
      <c r="L20" s="45"/>
      <c r="M20" s="45"/>
      <c r="N20" s="45"/>
      <c r="O20" s="45"/>
      <c r="P20" s="45"/>
      <c r="Q20" s="45"/>
      <c r="R20" s="45"/>
      <c r="S20" s="45"/>
      <c r="T20" s="45"/>
    </row>
    <row r="22" customFormat="false" ht="21.75" hidden="false" customHeight="true" outlineLevel="0" collapsed="false">
      <c r="B22" s="4" t="s">
        <v>190</v>
      </c>
      <c r="C22" s="4"/>
      <c r="D22" s="4"/>
      <c r="E22" s="4"/>
      <c r="F22" s="4"/>
      <c r="G22" s="4"/>
      <c r="H22" s="4"/>
      <c r="I22" s="4"/>
      <c r="J22" s="4"/>
      <c r="K22" s="4"/>
      <c r="L22" s="4"/>
      <c r="M22" s="4"/>
      <c r="N22" s="4"/>
      <c r="O22" s="4"/>
      <c r="P22" s="4"/>
      <c r="Q22" s="4"/>
      <c r="R22" s="4"/>
      <c r="S22" s="4"/>
      <c r="T22" s="4"/>
    </row>
    <row r="23" customFormat="false" ht="16.5" hidden="false" customHeight="true" outlineLevel="0" collapsed="false">
      <c r="B23" s="49" t="s">
        <v>78</v>
      </c>
      <c r="C23" s="49"/>
      <c r="D23" s="49"/>
      <c r="E23" s="49"/>
      <c r="F23" s="49"/>
      <c r="G23" s="49"/>
      <c r="H23" s="50" t="n">
        <f aca="false">ROUND(SUMIF(Quotation!$C$8:$C$35,Lists!$D$8,Quotation!$H$8:$H$35),2)</f>
        <v>45300</v>
      </c>
      <c r="K23" s="51" t="str">
        <f aca="false">IF(MAX($H$23:$H$29)=0,"",IF($H23=0,"",REPT("█",MAX(1,ROUND($H23/MAX($H$23:$H$29)*24,0)))))</f>
        <v>███████</v>
      </c>
      <c r="L23" s="51"/>
      <c r="M23" s="51"/>
      <c r="N23" s="51"/>
      <c r="O23" s="51"/>
      <c r="P23" s="51"/>
      <c r="Q23" s="51"/>
      <c r="R23" s="51"/>
      <c r="S23" s="51"/>
      <c r="T23" s="51"/>
    </row>
    <row r="24" customFormat="false" ht="16.5" hidden="false" customHeight="true" outlineLevel="0" collapsed="false">
      <c r="B24" s="49" t="s">
        <v>84</v>
      </c>
      <c r="C24" s="49"/>
      <c r="D24" s="49"/>
      <c r="E24" s="49"/>
      <c r="F24" s="49"/>
      <c r="G24" s="49"/>
      <c r="H24" s="50" t="n">
        <f aca="false">ROUND(SUMIF(Quotation!$C$8:$C$35,Lists!$D$9,Quotation!$H$8:$H$35),2)</f>
        <v>24520</v>
      </c>
      <c r="K24" s="51" t="str">
        <f aca="false">IF(MAX($H$23:$H$29)=0,"",IF($H24=0,"",REPT("█",MAX(1,ROUND($H24/MAX($H$23:$H$29)*24,0)))))</f>
        <v>████</v>
      </c>
      <c r="L24" s="51"/>
      <c r="M24" s="51"/>
      <c r="N24" s="51"/>
      <c r="O24" s="51"/>
      <c r="P24" s="51"/>
      <c r="Q24" s="51"/>
      <c r="R24" s="51"/>
      <c r="S24" s="51"/>
      <c r="T24" s="51"/>
    </row>
    <row r="25" customFormat="false" ht="16.5" hidden="false" customHeight="true" outlineLevel="0" collapsed="false">
      <c r="B25" s="49" t="s">
        <v>88</v>
      </c>
      <c r="C25" s="49"/>
      <c r="D25" s="49"/>
      <c r="E25" s="49"/>
      <c r="F25" s="49"/>
      <c r="G25" s="49"/>
      <c r="H25" s="50" t="n">
        <f aca="false">ROUND(SUMIF(Quotation!$C$8:$C$35,Lists!$D$10,Quotation!$H$8:$H$35),2)</f>
        <v>10220</v>
      </c>
      <c r="K25" s="51" t="str">
        <f aca="false">IF(MAX($H$23:$H$29)=0,"",IF($H25=0,"",REPT("█",MAX(1,ROUND($H25/MAX($H$23:$H$29)*24,0)))))</f>
        <v>██</v>
      </c>
      <c r="L25" s="51"/>
      <c r="M25" s="51"/>
      <c r="N25" s="51"/>
      <c r="O25" s="51"/>
      <c r="P25" s="51"/>
      <c r="Q25" s="51"/>
      <c r="R25" s="51"/>
      <c r="S25" s="51"/>
      <c r="T25" s="51"/>
    </row>
    <row r="26" customFormat="false" ht="16.5" hidden="false" customHeight="true" outlineLevel="0" collapsed="false">
      <c r="B26" s="49" t="s">
        <v>92</v>
      </c>
      <c r="C26" s="49"/>
      <c r="D26" s="49"/>
      <c r="E26" s="49"/>
      <c r="F26" s="49"/>
      <c r="G26" s="49"/>
      <c r="H26" s="50" t="n">
        <f aca="false">ROUND(SUMIF(Quotation!$C$8:$C$35,Lists!$D$11,Quotation!$H$8:$H$35),2)</f>
        <v>45512</v>
      </c>
      <c r="K26" s="51" t="str">
        <f aca="false">IF(MAX($H$23:$H$29)=0,"",IF($H26=0,"",REPT("█",MAX(1,ROUND($H26/MAX($H$23:$H$29)*24,0)))))</f>
        <v>███████</v>
      </c>
      <c r="L26" s="51"/>
      <c r="M26" s="51"/>
      <c r="N26" s="51"/>
      <c r="O26" s="51"/>
      <c r="P26" s="51"/>
      <c r="Q26" s="51"/>
      <c r="R26" s="51"/>
      <c r="S26" s="51"/>
      <c r="T26" s="51"/>
    </row>
    <row r="27" customFormat="false" ht="16.5" hidden="false" customHeight="true" outlineLevel="0" collapsed="false">
      <c r="B27" s="49" t="s">
        <v>95</v>
      </c>
      <c r="C27" s="49"/>
      <c r="D27" s="49"/>
      <c r="E27" s="49"/>
      <c r="F27" s="49"/>
      <c r="G27" s="49"/>
      <c r="H27" s="50" t="n">
        <f aca="false">ROUND(SUMIF(Quotation!$C$8:$C$35,Lists!$D$12,Quotation!$H$8:$H$35),2)</f>
        <v>92768</v>
      </c>
      <c r="K27" s="51" t="str">
        <f aca="false">IF(MAX($H$23:$H$29)=0,"",IF($H27=0,"",REPT("█",MAX(1,ROUND($H27/MAX($H$23:$H$29)*24,0)))))</f>
        <v>███████████████</v>
      </c>
      <c r="L27" s="51"/>
      <c r="M27" s="51"/>
      <c r="N27" s="51"/>
      <c r="O27" s="51"/>
      <c r="P27" s="51"/>
      <c r="Q27" s="51"/>
      <c r="R27" s="51"/>
      <c r="S27" s="51"/>
      <c r="T27" s="51"/>
    </row>
    <row r="28" customFormat="false" ht="16.5" hidden="false" customHeight="true" outlineLevel="0" collapsed="false">
      <c r="B28" s="49" t="s">
        <v>100</v>
      </c>
      <c r="C28" s="49"/>
      <c r="D28" s="49"/>
      <c r="E28" s="49"/>
      <c r="F28" s="49"/>
      <c r="G28" s="49"/>
      <c r="H28" s="50" t="n">
        <f aca="false">ROUND(SUMIF(Quotation!$C$8:$C$35,Lists!$D$13,Quotation!$H$8:$H$35),2)</f>
        <v>147700</v>
      </c>
      <c r="K28" s="51" t="str">
        <f aca="false">IF(MAX($H$23:$H$29)=0,"",IF($H28=0,"",REPT("█",MAX(1,ROUND($H28/MAX($H$23:$H$29)*24,0)))))</f>
        <v>████████████████████████</v>
      </c>
      <c r="L28" s="51"/>
      <c r="M28" s="51"/>
      <c r="N28" s="51"/>
      <c r="O28" s="51"/>
      <c r="P28" s="51"/>
      <c r="Q28" s="51"/>
      <c r="R28" s="51"/>
      <c r="S28" s="51"/>
      <c r="T28" s="51"/>
    </row>
    <row r="29" customFormat="false" ht="16.5" hidden="false" customHeight="true" outlineLevel="0" collapsed="false">
      <c r="B29" s="49" t="s">
        <v>105</v>
      </c>
      <c r="C29" s="49"/>
      <c r="D29" s="49"/>
      <c r="E29" s="49"/>
      <c r="F29" s="49"/>
      <c r="G29" s="49"/>
      <c r="H29" s="50" t="n">
        <f aca="false">ROUND(SUMIF(Quotation!$C$8:$C$35,Lists!$D$14,Quotation!$H$8:$H$35),2)</f>
        <v>6800</v>
      </c>
      <c r="K29" s="51" t="str">
        <f aca="false">IF(MAX($H$23:$H$29)=0,"",IF($H29=0,"",REPT("█",MAX(1,ROUND($H29/MAX($H$23:$H$29)*24,0)))))</f>
        <v>█</v>
      </c>
      <c r="L29" s="51"/>
      <c r="M29" s="51"/>
      <c r="N29" s="51"/>
      <c r="O29" s="51"/>
      <c r="P29" s="51"/>
      <c r="Q29" s="51"/>
      <c r="R29" s="51"/>
      <c r="S29" s="51"/>
      <c r="T29" s="51"/>
    </row>
    <row r="30" customFormat="false" ht="19.5" hidden="false" customHeight="true" outlineLevel="0" collapsed="false">
      <c r="B30" s="7" t="s">
        <v>191</v>
      </c>
      <c r="C30" s="7"/>
      <c r="D30" s="7"/>
      <c r="E30" s="7"/>
      <c r="F30" s="7"/>
      <c r="G30" s="7"/>
      <c r="H30" s="7"/>
      <c r="I30" s="7"/>
      <c r="J30" s="7"/>
      <c r="K30" s="7"/>
      <c r="L30" s="7"/>
      <c r="M30" s="7"/>
      <c r="N30" s="7"/>
      <c r="O30" s="7"/>
      <c r="P30" s="7"/>
      <c r="Q30" s="7"/>
      <c r="R30" s="7"/>
      <c r="S30" s="7"/>
      <c r="T30" s="7"/>
    </row>
    <row r="32" customFormat="false" ht="18" hidden="false" customHeight="true" outlineLevel="0" collapsed="false">
      <c r="B32" s="13" t="s">
        <v>66</v>
      </c>
      <c r="C32" s="13"/>
      <c r="D32" s="13"/>
      <c r="E32" s="13"/>
      <c r="F32" s="13"/>
      <c r="G32" s="13"/>
      <c r="H32" s="13"/>
      <c r="I32" s="13"/>
      <c r="J32" s="13"/>
      <c r="K32" s="13"/>
      <c r="L32" s="13"/>
      <c r="M32" s="13"/>
      <c r="N32" s="13"/>
      <c r="O32" s="13"/>
      <c r="P32" s="13"/>
      <c r="Q32" s="13"/>
      <c r="R32" s="13"/>
      <c r="S32" s="13"/>
      <c r="T32" s="13"/>
    </row>
  </sheetData>
  <mergeCells count="59">
    <mergeCell ref="B1:T1"/>
    <mergeCell ref="B2:T2"/>
    <mergeCell ref="B3:T3"/>
    <mergeCell ref="B4:T4"/>
    <mergeCell ref="B6:T6"/>
    <mergeCell ref="B8:E8"/>
    <mergeCell ref="G8:J8"/>
    <mergeCell ref="L8:O8"/>
    <mergeCell ref="Q8:T8"/>
    <mergeCell ref="B9:E9"/>
    <mergeCell ref="G9:J9"/>
    <mergeCell ref="L9:O9"/>
    <mergeCell ref="Q9:T9"/>
    <mergeCell ref="B10:E10"/>
    <mergeCell ref="G10:J10"/>
    <mergeCell ref="L10:O10"/>
    <mergeCell ref="Q10:T10"/>
    <mergeCell ref="B12:T12"/>
    <mergeCell ref="B13:G13"/>
    <mergeCell ref="H13:J13"/>
    <mergeCell ref="K13:T13"/>
    <mergeCell ref="B14:G14"/>
    <mergeCell ref="H14:J14"/>
    <mergeCell ref="K14:T14"/>
    <mergeCell ref="B15:G15"/>
    <mergeCell ref="H15:J15"/>
    <mergeCell ref="K15:T15"/>
    <mergeCell ref="B16:G16"/>
    <mergeCell ref="H16:J16"/>
    <mergeCell ref="K16:T16"/>
    <mergeCell ref="B17:G17"/>
    <mergeCell ref="H17:J17"/>
    <mergeCell ref="K17:T17"/>
    <mergeCell ref="B18:G18"/>
    <mergeCell ref="H18:J18"/>
    <mergeCell ref="K18:T18"/>
    <mergeCell ref="B19:G19"/>
    <mergeCell ref="H19:J19"/>
    <mergeCell ref="K19:T19"/>
    <mergeCell ref="B20:G20"/>
    <mergeCell ref="H20:J20"/>
    <mergeCell ref="K20:T20"/>
    <mergeCell ref="B22:T22"/>
    <mergeCell ref="B23:G23"/>
    <mergeCell ref="K23:T23"/>
    <mergeCell ref="B24:G24"/>
    <mergeCell ref="K24:T24"/>
    <mergeCell ref="B25:G25"/>
    <mergeCell ref="K25:T25"/>
    <mergeCell ref="B26:G26"/>
    <mergeCell ref="K26:T26"/>
    <mergeCell ref="B27:G27"/>
    <mergeCell ref="K27:T27"/>
    <mergeCell ref="B28:G28"/>
    <mergeCell ref="K28:T28"/>
    <mergeCell ref="B29:G29"/>
    <mergeCell ref="K29:T29"/>
    <mergeCell ref="B30:T30"/>
    <mergeCell ref="B32:T32"/>
  </mergeCells>
  <conditionalFormatting sqref="B3:T3">
    <cfRule type="expression" priority="2" aboveAverage="0" equalAverage="0" bottom="0" percent="0" rank="0" text="" dxfId="0">
      <formula>LEN($B$3)&gt;0</formula>
    </cfRule>
  </conditionalFormatting>
  <conditionalFormatting sqref="B6:T6">
    <cfRule type="expression" priority="3" aboveAverage="0" equalAverage="0" bottom="0" percent="0" rank="0" text="" dxfId="4">
      <formula>LEFT($B$6,1)="▲"</formula>
    </cfRule>
    <cfRule type="expression" priority="4" aboveAverage="0" equalAverage="0" bottom="0" percent="0" rank="0" text="" dxfId="0">
      <formula>LEFT($B$6,1)="●"</formula>
    </cfRule>
    <cfRule type="expression" priority="5" aboveAverage="0" equalAverage="0" bottom="0" percent="0" rank="0" text="" dxfId="5">
      <formula>LEFT($B$6,1)="✓"</formula>
    </cfRule>
  </conditionalFormatting>
  <conditionalFormatting sqref="G8:J10">
    <cfRule type="expression" priority="6" aboveAverage="0" equalAverage="0" bottom="0" percent="0" rank="0" text="" dxfId="4">
      <formula>IF((Quotation!$H$37+'Provisional &amp; PC Items'!$D$18+Variations!$F$28)=0,0,'Provisional &amp; PC Items'!$D$18/(Quotation!$H$37+'Provisional &amp; PC Items'!$D$18+Variations!$F$28))&gt;=0.25</formula>
    </cfRule>
    <cfRule type="expression" priority="7" aboveAverage="0" equalAverage="0" bottom="0" percent="0" rank="0" text="" dxfId="0">
      <formula>IF((Quotation!$H$37+'Provisional &amp; PC Items'!$D$18+Variations!$F$28)=0,0,'Provisional &amp; PC Items'!$D$18/(Quotation!$H$37+'Provisional &amp; PC Items'!$D$18+Variations!$F$28))&gt;=0.1</formula>
    </cfRule>
  </conditionalFormatting>
  <hyperlinks>
    <hyperlink ref="B32" r:id="rId1" display="Visit mastt.com"/>
  </hyperlinks>
  <printOptions headings="false" gridLines="false" gridLinesSet="true" horizontalCentered="false" verticalCentered="false"/>
  <pageMargins left="0.3" right="0.3" top="0.4" bottom="0.4"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E98A2"/>
    <pageSetUpPr fitToPage="true"/>
  </sheetPr>
  <dimension ref="B1:E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14"/>
    <col collapsed="false" customWidth="true" hidden="false" outlineLevel="0" max="3" min="3" style="0" width="24"/>
    <col collapsed="false" customWidth="true" hidden="false" outlineLevel="0" max="4" min="4" style="0" width="18"/>
    <col collapsed="false" customWidth="true" hidden="false" outlineLevel="0" max="5" min="5" style="0" width="42"/>
    <col collapsed="false" customWidth="true" hidden="false" outlineLevel="0" max="6" min="6" style="0" width="2.2"/>
  </cols>
  <sheetData>
    <row r="1" customFormat="false" ht="33.75" hidden="false" customHeight="true" outlineLevel="0" collapsed="false">
      <c r="B1" s="1" t="s">
        <v>192</v>
      </c>
      <c r="C1" s="1"/>
      <c r="D1" s="1"/>
      <c r="E1" s="1"/>
    </row>
    <row r="2" customFormat="false" ht="4.5" hidden="false" customHeight="true" outlineLevel="0" collapsed="false">
      <c r="B2" s="52"/>
      <c r="C2" s="52"/>
      <c r="D2" s="52"/>
      <c r="E2" s="52"/>
    </row>
    <row r="4" customFormat="false" ht="25.5" hidden="false" customHeight="true" outlineLevel="0" collapsed="false">
      <c r="B4" s="3" t="s">
        <v>193</v>
      </c>
      <c r="C4" s="3"/>
      <c r="D4" s="3"/>
      <c r="E4" s="3"/>
    </row>
    <row r="6" customFormat="false" ht="21.75" hidden="false" customHeight="true" outlineLevel="0" collapsed="false">
      <c r="B6" s="4" t="s">
        <v>194</v>
      </c>
      <c r="C6" s="4"/>
      <c r="D6" s="4"/>
      <c r="E6" s="4"/>
    </row>
    <row r="7" customFormat="false" ht="19.5" hidden="false" customHeight="true" outlineLevel="0" collapsed="false">
      <c r="B7" s="53" t="s">
        <v>73</v>
      </c>
      <c r="C7" s="53" t="s">
        <v>195</v>
      </c>
      <c r="D7" s="53" t="s">
        <v>71</v>
      </c>
      <c r="E7" s="53" t="s">
        <v>196</v>
      </c>
    </row>
    <row r="8" customFormat="false" ht="15" hidden="false" customHeight="true" outlineLevel="0" collapsed="false">
      <c r="B8" s="54" t="s">
        <v>80</v>
      </c>
      <c r="C8" s="54" t="s">
        <v>197</v>
      </c>
      <c r="D8" s="54" t="s">
        <v>78</v>
      </c>
      <c r="E8" s="7" t="s">
        <v>198</v>
      </c>
    </row>
    <row r="9" customFormat="false" ht="15" hidden="false" customHeight="false" outlineLevel="0" collapsed="false">
      <c r="B9" s="54" t="s">
        <v>90</v>
      </c>
      <c r="C9" s="54" t="s">
        <v>199</v>
      </c>
      <c r="D9" s="54" t="s">
        <v>84</v>
      </c>
      <c r="E9" s="7"/>
    </row>
    <row r="10" customFormat="false" ht="15" hidden="false" customHeight="false" outlineLevel="0" collapsed="false">
      <c r="B10" s="54" t="s">
        <v>200</v>
      </c>
      <c r="C10" s="54" t="s">
        <v>201</v>
      </c>
      <c r="D10" s="54" t="s">
        <v>88</v>
      </c>
      <c r="E10" s="7"/>
    </row>
    <row r="11" customFormat="false" ht="15" hidden="false" customHeight="false" outlineLevel="0" collapsed="false">
      <c r="B11" s="54" t="s">
        <v>86</v>
      </c>
      <c r="C11" s="54" t="s">
        <v>202</v>
      </c>
      <c r="D11" s="54" t="s">
        <v>92</v>
      </c>
      <c r="E11" s="7"/>
    </row>
    <row r="12" customFormat="false" ht="15" hidden="false" customHeight="false" outlineLevel="0" collapsed="false">
      <c r="B12" s="54" t="s">
        <v>203</v>
      </c>
      <c r="C12" s="54" t="s">
        <v>204</v>
      </c>
      <c r="D12" s="54" t="s">
        <v>95</v>
      </c>
      <c r="E12" s="7"/>
    </row>
    <row r="13" customFormat="false" ht="15" hidden="false" customHeight="false" outlineLevel="0" collapsed="false">
      <c r="B13" s="54" t="s">
        <v>205</v>
      </c>
      <c r="D13" s="54" t="s">
        <v>100</v>
      </c>
      <c r="E13" s="7"/>
    </row>
    <row r="14" customFormat="false" ht="15" hidden="false" customHeight="false" outlineLevel="0" collapsed="false">
      <c r="B14" s="54" t="s">
        <v>206</v>
      </c>
      <c r="D14" s="54" t="s">
        <v>105</v>
      </c>
      <c r="E14" s="7"/>
    </row>
    <row r="15" customFormat="false" ht="15" hidden="false" customHeight="false" outlineLevel="0" collapsed="false">
      <c r="B15" s="54" t="s">
        <v>207</v>
      </c>
      <c r="E15" s="7"/>
    </row>
    <row r="16" customFormat="false" ht="15" hidden="false" customHeight="false" outlineLevel="0" collapsed="false">
      <c r="B16" s="54" t="s">
        <v>208</v>
      </c>
      <c r="E16" s="7"/>
    </row>
    <row r="17" customFormat="false" ht="15" hidden="false" customHeight="false" outlineLevel="0" collapsed="false">
      <c r="B17" s="54" t="s">
        <v>82</v>
      </c>
      <c r="E17" s="7"/>
    </row>
    <row r="18" customFormat="false" ht="15" hidden="false" customHeight="false" outlineLevel="0" collapsed="false">
      <c r="B18" s="54" t="s">
        <v>209</v>
      </c>
      <c r="E18" s="7"/>
    </row>
    <row r="20" customFormat="false" ht="18" hidden="false" customHeight="true" outlineLevel="0" collapsed="false">
      <c r="B20" s="13" t="s">
        <v>66</v>
      </c>
      <c r="C20" s="13"/>
      <c r="D20" s="13"/>
      <c r="E20" s="13"/>
    </row>
  </sheetData>
  <mergeCells count="6">
    <mergeCell ref="B1:E1"/>
    <mergeCell ref="B2:E2"/>
    <mergeCell ref="B4:E4"/>
    <mergeCell ref="B6:E6"/>
    <mergeCell ref="E8:E18"/>
    <mergeCell ref="B20:E20"/>
  </mergeCells>
  <hyperlinks>
    <hyperlink ref="B20" r:id="rId1" display="Visit mastt.com"/>
  </hyperlinks>
  <printOptions headings="false" gridLines="false" gridLinesSet="true" horizontalCentered="false" verticalCentered="false"/>
  <pageMargins left="0.3" right="0.3" top="0.4" bottom="0.4"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E98A2"/>
    <pageSetUpPr fitToPage="true"/>
  </sheetPr>
  <dimension ref="B1:C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30"/>
    <col collapsed="false" customWidth="true" hidden="false" outlineLevel="0" max="3" min="3" style="0" width="70"/>
    <col collapsed="false" customWidth="true" hidden="false" outlineLevel="0" max="4" min="4" style="0" width="2.2"/>
  </cols>
  <sheetData>
    <row r="1" customFormat="false" ht="33.75" hidden="false" customHeight="true" outlineLevel="0" collapsed="false">
      <c r="B1" s="1" t="s">
        <v>210</v>
      </c>
      <c r="C1" s="1"/>
    </row>
    <row r="2" customFormat="false" ht="4.5" hidden="false" customHeight="true" outlineLevel="0" collapsed="false">
      <c r="B2" s="52"/>
      <c r="C2" s="52"/>
    </row>
    <row r="4" customFormat="false" ht="25.5" hidden="false" customHeight="true" outlineLevel="0" collapsed="false">
      <c r="B4" s="3" t="s">
        <v>211</v>
      </c>
      <c r="C4" s="3"/>
    </row>
    <row r="6" customFormat="false" ht="59.25" hidden="false" customHeight="true" outlineLevel="0" collapsed="false">
      <c r="B6" s="10" t="s">
        <v>212</v>
      </c>
      <c r="C6" s="34" t="s">
        <v>213</v>
      </c>
    </row>
    <row r="7" customFormat="false" ht="45.75" hidden="false" customHeight="true" outlineLevel="0" collapsed="false">
      <c r="B7" s="10" t="s">
        <v>214</v>
      </c>
      <c r="C7" s="34" t="s">
        <v>215</v>
      </c>
    </row>
    <row r="8" customFormat="false" ht="45.75" hidden="false" customHeight="true" outlineLevel="0" collapsed="false">
      <c r="B8" s="10" t="s">
        <v>216</v>
      </c>
      <c r="C8" s="34" t="s">
        <v>217</v>
      </c>
    </row>
    <row r="9" customFormat="false" ht="45.75" hidden="false" customHeight="true" outlineLevel="0" collapsed="false">
      <c r="B9" s="10" t="s">
        <v>218</v>
      </c>
      <c r="C9" s="34" t="s">
        <v>219</v>
      </c>
    </row>
    <row r="10" customFormat="false" ht="32.25" hidden="false" customHeight="true" outlineLevel="0" collapsed="false">
      <c r="B10" s="10" t="s">
        <v>220</v>
      </c>
      <c r="C10" s="34" t="s">
        <v>221</v>
      </c>
    </row>
    <row r="11" customFormat="false" ht="32.25" hidden="false" customHeight="true" outlineLevel="0" collapsed="false">
      <c r="B11" s="10" t="s">
        <v>222</v>
      </c>
      <c r="C11" s="34" t="s">
        <v>223</v>
      </c>
    </row>
    <row r="13" customFormat="false" ht="99.75" hidden="false" customHeight="true" outlineLevel="0" collapsed="false">
      <c r="B13" s="12" t="s">
        <v>65</v>
      </c>
      <c r="C13" s="12"/>
    </row>
    <row r="15" customFormat="false" ht="18" hidden="false" customHeight="true" outlineLevel="0" collapsed="false">
      <c r="B15" s="13" t="s">
        <v>66</v>
      </c>
      <c r="C15" s="13"/>
    </row>
  </sheetData>
  <mergeCells count="5">
    <mergeCell ref="B1:C1"/>
    <mergeCell ref="B2:C2"/>
    <mergeCell ref="B4:C4"/>
    <mergeCell ref="B13:C13"/>
    <mergeCell ref="B15:C15"/>
  </mergeCells>
  <hyperlinks>
    <hyperlink ref="B15" r:id="rId1" display="Visit mastt.com"/>
  </hyperlinks>
  <printOptions headings="false" gridLines="false" gridLinesSet="true" horizontalCentered="false" verticalCentered="false"/>
  <pageMargins left="0.3" right="0.3" top="0.4" bottom="0.4"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drawing r:id="rId2"/>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category>Template</cp:category>
  <dcterms:created xsi:type="dcterms:W3CDTF">2026-08-23T23:45:40Z</dcterms:created>
  <dc:creator>Mastt</dc:creator>
  <dc:description>Mastt global template - https://www.mastt.com/  (c) 2026 Mastt. Framework only; not legal, safety or financial advice.</dc:description>
  <cp:keywords>Mastt construction quote quotation provisional sum prime cost variation GST VAT template</cp:keywords>
  <dc:language>en-US</dc:language>
  <cp:lastModifiedBy/>
  <dcterms:modified xsi:type="dcterms:W3CDTF">2026-08-24T01:22:14Z</dcterms:modified>
  <cp:revision>0</cp:revision>
  <dc:subject>Construction quotation with provisional sums, prime cost items, exclusions and a variations register - AU/UK terms, tax rate settable</dc:subject>
  <dc:title>Construction Quote</dc:title>
</cp:coreProperties>
</file>

<file path=docProps/custom.xml><?xml version="1.0" encoding="utf-8"?>
<Properties xmlns="http://schemas.openxmlformats.org/officeDocument/2006/custom-properties" xmlns:vt="http://schemas.openxmlformats.org/officeDocument/2006/docPropsVTypes"/>
</file>