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Tom\Downloads\"/>
    </mc:Choice>
  </mc:AlternateContent>
  <xr:revisionPtr revIDLastSave="0" documentId="8_{48E15F51-07A4-4782-8D63-CF37F9741963}" xr6:coauthVersionLast="47" xr6:coauthVersionMax="47" xr10:uidLastSave="{00000000-0000-0000-0000-000000000000}"/>
  <bookViews>
    <workbookView xWindow="-120" yWindow="-120" windowWidth="51840" windowHeight="21120" activeTab="1" xr2:uid="{00000000-000D-0000-FFFF-FFFF00000000}"/>
  </bookViews>
  <sheets>
    <sheet name="Overview" sheetId="1" r:id="rId1"/>
    <sheet name="Checklist" sheetId="2" r:id="rId2"/>
    <sheet name="Dashboard"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3" l="1"/>
  <c r="B15" i="3"/>
  <c r="B12" i="3"/>
  <c r="B11" i="3"/>
  <c r="E6" i="3"/>
  <c r="D6" i="3"/>
  <c r="C6" i="3"/>
  <c r="B6" i="3"/>
  <c r="E5" i="3"/>
  <c r="D5" i="3"/>
  <c r="C5" i="3"/>
  <c r="B5" i="3"/>
  <c r="E4" i="3"/>
  <c r="D4" i="3"/>
  <c r="C4" i="3"/>
  <c r="B4" i="3"/>
  <c r="E3" i="3"/>
  <c r="D3" i="3"/>
  <c r="C3" i="3"/>
  <c r="B3" i="3"/>
</calcChain>
</file>

<file path=xl/sharedStrings.xml><?xml version="1.0" encoding="utf-8"?>
<sst xmlns="http://schemas.openxmlformats.org/spreadsheetml/2006/main" count="538" uniqueCount="270">
  <si>
    <t>Field</t>
  </si>
  <si>
    <t>Description</t>
  </si>
  <si>
    <t>Title</t>
  </si>
  <si>
    <t>Learning Experience Accessibility and UX Checklist</t>
  </si>
  <si>
    <t>Purpose</t>
  </si>
  <si>
    <t>Use this workbook to review and improve digital learning experiences against:
- The UX Honeycomb (useful, usable, desirable, findable, accessible, credible)
- WCAG 2.2 accessibility requirements (primarily Level A and AA)</t>
  </si>
  <si>
    <t>Who this is for</t>
  </si>
  <si>
    <t>Learning and development professionals reviewing e-learning modules, digital resources, portals, and blended content.</t>
  </si>
  <si>
    <t>How to use the checklist</t>
  </si>
  <si>
    <t>1. Work through the Checklist sheet row by row for a specific learning experience.
2. For each item, choose a Status:
   - Not checked: You have not assessed this yet.
   - Fail: The current experience does not meet this requirement.
   - Pass: The requirement is fully met.
   - Not applicable: This does not apply to this particular experience.
3. If Status is Fail, set 'Remedial action required?' to Yes, describe the change, and assign an owner and target date.
4. Use the Completed date field to track when fixes go live.
5. Re-run the checklist after significant updates or redesigns.</t>
  </si>
  <si>
    <t>Notes on WCAG</t>
  </si>
  <si>
    <t>This checklist focuses on WCAG 2.2 Level A and AA success criteria, plus a small number of highly relevant AAA items.
Each accessibility row includes the WCAG reference and a link to the corresponding Understanding WCAG 2.2 page.</t>
  </si>
  <si>
    <t>Notes on UX</t>
  </si>
  <si>
    <t>UX items are informed by Peter Morville's UX Honeycomb and are framed for workplace learning. They are practical checks rather than philosophical questions.</t>
  </si>
  <si>
    <t>Tip for teams</t>
  </si>
  <si>
    <t>Use this workbook during design reviews, QA passes, vendor evaluations, and regular accessibility audits. Keep one copy per learning product or course.</t>
  </si>
  <si>
    <t>Type</t>
  </si>
  <si>
    <t>Honeycomb / Principle</t>
  </si>
  <si>
    <t>WCAG Ref (if applicable)</t>
  </si>
  <si>
    <t>Level (UX/A/AA/AAA)</t>
  </si>
  <si>
    <t>Checklist item (practical check)</t>
  </si>
  <si>
    <t>Applies to (content / interaction)</t>
  </si>
  <si>
    <t>Status (Not checked / Fail / Pass / Not applicable)</t>
  </si>
  <si>
    <t>Remedial action required? (Yes/No)</t>
  </si>
  <si>
    <t>Remedial action description</t>
  </si>
  <si>
    <t>Owner</t>
  </si>
  <si>
    <t>Target date</t>
  </si>
  <si>
    <t>Completed date</t>
  </si>
  <si>
    <t>Notes</t>
  </si>
  <si>
    <t>UX</t>
  </si>
  <si>
    <t>Useful</t>
  </si>
  <si>
    <t>Learning objectives are clearly stated in learner-friendly language and linked to real workplace tasks or performance outcomes.</t>
  </si>
  <si>
    <t>Content; Learning objectives; Course overview</t>
  </si>
  <si>
    <t>Not checked</t>
  </si>
  <si>
    <t>Each module, page, or asset has a clear purpose (e.g. decision support, practice, reference) and avoids unnecessary 'nice to know' content.</t>
  </si>
  <si>
    <t>Content; Modules; Microlearning assets</t>
  </si>
  <si>
    <t>Examples, case studies, and scenarios reflect real roles, systems, and decisions learners face in their day-to-day work.</t>
  </si>
  <si>
    <t>Scenarios; Case studies; Examples</t>
  </si>
  <si>
    <t>Usable</t>
  </si>
  <si>
    <t>Navigation is consistent across the experience (e.g. Next/Back buttons in the same place, menu behaviour is predictable).</t>
  </si>
  <si>
    <t>Navigation; Player controls</t>
  </si>
  <si>
    <t>Instructions appear before interactions (e.g. drag-and-drop, quizzes) and use clear, concise language.</t>
  </si>
  <si>
    <t>Interactions; Quizzes; Simulations</t>
  </si>
  <si>
    <t>Learners can see where they are in the course (e.g. progress indicator, section titles, time estimates).</t>
  </si>
  <si>
    <t>Navigation; Course structure; Progress indicators</t>
  </si>
  <si>
    <t>Desirable</t>
  </si>
  <si>
    <t>Tone of voice is respectful, inclusive, and avoids stereotypes or assumptions about learners.</t>
  </si>
  <si>
    <t>Copy; Audio narration; Video scripts</t>
  </si>
  <si>
    <t>Visual design is clean and uncluttered, with enough white space to support reading and focus.</t>
  </si>
  <si>
    <t>Layout; Visual design; Templates</t>
  </si>
  <si>
    <t>Findable</t>
  </si>
  <si>
    <t>Modules, topics, and resources use meaningful titles that describe their content and purpose.</t>
  </si>
  <si>
    <t>Course structure; LMS listings; Resources</t>
  </si>
  <si>
    <t>Learners can easily return to key reference materials (e.g. job aids, policy documents) from within the learning experience.</t>
  </si>
  <si>
    <t>Resources; Links; Job aids</t>
  </si>
  <si>
    <t>Accessible (UX)</t>
  </si>
  <si>
    <t>See Accessibility items below</t>
  </si>
  <si>
    <t>Accessibility is considered from the first design draft, not only during final QA (e.g. colour choices, interaction patterns, media plans).</t>
  </si>
  <si>
    <t>Design process; Storyboards; Prototypes</t>
  </si>
  <si>
    <t>Credible</t>
  </si>
  <si>
    <t>Content cites credible internal sources (e.g. policies, standard operating procedures) and external research where appropriate.</t>
  </si>
  <si>
    <t>Content; Resources; Further reading</t>
  </si>
  <si>
    <t>The learning clearly shows date of last update and who is responsible for maintaining content.</t>
  </si>
  <si>
    <t>Course info; Intro screens; LMS listing</t>
  </si>
  <si>
    <t>Accessibility</t>
  </si>
  <si>
    <t>Perceivable – Text alternatives</t>
  </si>
  <si>
    <t>1.1.1 Non-text Content (A)</t>
  </si>
  <si>
    <t>A</t>
  </si>
  <si>
    <t>All meaningful images, icons, and graphics have accurate, concise alt text that conveys their purpose or information. (More: https://www.w3.org/WAI/WCAG22/Understanding/non-text-content.html)</t>
  </si>
  <si>
    <t>Images; Icons; Diagrams; Buttons</t>
  </si>
  <si>
    <t>Purely decorative images are marked so assistive technologies ignore them (e.g. empty alt text or CSS background images). (More: https://www.w3.org/WAI/WCAG22/Understanding/non-text-content.html)</t>
  </si>
  <si>
    <t>Decorative images; Backgrounds</t>
  </si>
  <si>
    <t>Complex graphics such as charts or process diagrams provide a longer text explanation describing trends, key data, or steps. (More: https://www.w3.org/WAI/WCAG22/Understanding/non-text-content.html)</t>
  </si>
  <si>
    <t>Charts; Infographics; Process diagrams</t>
  </si>
  <si>
    <t>Perceivable – Time-based media</t>
  </si>
  <si>
    <t>1.2.1 Audio-only and Video-only (Prerecorded) (A)</t>
  </si>
  <si>
    <t>Prerecorded audio-only learning materials provide an equivalent text alternative (e.g. transcript or on-page text). (More: https://www.w3.org/WAI/WCAG22/Understanding/audio-only-and-video-only-prerecorded.html)</t>
  </si>
  <si>
    <t>Audio-only learning; Podcasts; Voice notes</t>
  </si>
  <si>
    <t>1.2.2 Captions (Prerecorded) (A)</t>
  </si>
  <si>
    <t>All prerecorded video with speech has accurate, synchronised captions that include dialogue and important sound effects. (More: https://www.w3.org/WAI/WCAG22/Understanding/captions-prerecorded.html)</t>
  </si>
  <si>
    <t>Videos; Screen recordings; Webinars</t>
  </si>
  <si>
    <t>1.2.3 Audio Description or Media Alternative (Prerecorded) (A)</t>
  </si>
  <si>
    <t>Key visual information in videos (e.g. on-screen steps, charts) is available through audio description or an equivalent text alternative. (More: https://www.w3.org/WAI/WCAG22/Understanding/audio-description-or-media-alternative-prerecorded.html)</t>
  </si>
  <si>
    <t>Videos; Demonstrations; Animations</t>
  </si>
  <si>
    <t>1.2.4 Captions (Live) (AA)</t>
  </si>
  <si>
    <t>AA</t>
  </si>
  <si>
    <t>Live training sessions that are streamed or recorded provide live captions where reasonably practicable. (More: https://www.w3.org/WAI/WCAG22/Understanding/captions-live.html)</t>
  </si>
  <si>
    <t>Live webinars; Virtual classrooms</t>
  </si>
  <si>
    <t>1.2.5 Audio Description (Prerecorded) (AA)</t>
  </si>
  <si>
    <t>Where visual content in a prerecorded training video is essential and not described in narration, audio description is provided. (More: https://www.w3.org/WAI/WCAG22/Understanding/audio-description-prerecorded.html)</t>
  </si>
  <si>
    <t>Videos; Recorded webinars; Explainers</t>
  </si>
  <si>
    <t>Perceivable – Structure and relationships</t>
  </si>
  <si>
    <t>1.3.1 Info and Relationships (A)</t>
  </si>
  <si>
    <t>Headings, lists, and tables use proper semantic structure so that assistive technologies can understand the hierarchy and relationships. (More: https://www.w3.org/WAI/WCAG22/Understanding/info-and-relationships.html)</t>
  </si>
  <si>
    <t>Page layouts; Tables; Structured content</t>
  </si>
  <si>
    <t>Form fields, quiz questions, and answer options are correctly grouped and labelled (e.g. radio button groups, multi-part questions). (More: https://www.w3.org/WAI/WCAG22/Understanding/info-and-relationships.html)</t>
  </si>
  <si>
    <t>Quizzes; Forms; Surveys</t>
  </si>
  <si>
    <t>1.3.2 Meaningful Sequence (A)</t>
  </si>
  <si>
    <t>Content presented visually in sequence (e.g. numbered steps, reading order of a page) still makes sense to screen readers and keyboard users. (More: https://www.w3.org/WAI/WCAG22/Understanding/meaningful-sequence.html)</t>
  </si>
  <si>
    <t>Page layouts; Multi-column designs</t>
  </si>
  <si>
    <t>1.3.3 Sensory Characteristics (A)</t>
  </si>
  <si>
    <t>Instructions do not rely only on shape, colour, size, or location (e.g. avoid 'click the green button on the right' without additional text). (More: https://www.w3.org/WAI/WCAG22/Understanding/sensory-characteristics.html)</t>
  </si>
  <si>
    <t>Instructions; Activities; Assessments</t>
  </si>
  <si>
    <t>1.3.4 Orientation (AA)</t>
  </si>
  <si>
    <t>Learning content works in both portrait and landscape orientation unless a specific orientation is essential. (More: https://www.w3.org/WAI/WCAG22/Understanding/orientation.html)</t>
  </si>
  <si>
    <t>Mobile learning; Responsive layouts</t>
  </si>
  <si>
    <t>1.3.5 Identify Input Purpose (AA)</t>
  </si>
  <si>
    <t>Where available, common input fields (e.g. name, email) use appropriate auto-complete semantics to support assistive technologies. (More: https://www.w3.org/WAI/WCAG22/Understanding/identify-input-purpose.html)</t>
  </si>
  <si>
    <t>Forms; Enrolment; Feedback forms</t>
  </si>
  <si>
    <t>Perceivable – Distinguishable</t>
  </si>
  <si>
    <t>1.4.1 Use of Colour (A)</t>
  </si>
  <si>
    <t>Information and feedback are not conveyed by colour alone (e.g. correct/incorrect states also have icons or text). (More: https://www.w3.org/WAI/WCAG22/Understanding/use-of-color.html)</t>
  </si>
  <si>
    <t>Feedback; Status messages; Charts</t>
  </si>
  <si>
    <t>1.4.2 Audio Control (A)</t>
  </si>
  <si>
    <t>Any audio that plays automatically for more than a few seconds can be paused, stopped, or its volume controlled independently of system volume. (More: https://www.w3.org/WAI/WCAG22/Understanding/audio-control.html)</t>
  </si>
  <si>
    <t>Autoplay media; Background music</t>
  </si>
  <si>
    <t>1.4.3 Contrast (Minimum) (AA)</t>
  </si>
  <si>
    <t>Normal-sized text and important graphical text have sufficient contrast against their background (typically at least 4.5:1). (More: https://www.w3.org/WAI/WCAG22/Understanding/contrast-minimum.html)</t>
  </si>
  <si>
    <t>Text; Buttons; Navigation</t>
  </si>
  <si>
    <t>1.4.4 Resize Text (AA)</t>
  </si>
  <si>
    <t>Learners can resize text up to at least 200% without loss of content or functionality. (More: https://www.w3.org/WAI/WCAG22/Understanding/resize-text.html)</t>
  </si>
  <si>
    <t>Layouts; Templates; Players</t>
  </si>
  <si>
    <t>1.4.5 Images of Text (AA)</t>
  </si>
  <si>
    <t>Images of text are avoided where possible; if used, they are essential (e.g. logos) or provided with accessible alternatives. (More: https://www.w3.org/WAI/WCAG22/Understanding/images-of-text.html)</t>
  </si>
  <si>
    <t>Images; Banners; Graphical headings</t>
  </si>
  <si>
    <t>1.4.10 Reflow (AA)</t>
  </si>
  <si>
    <t>Content reflows without horizontal scrolling on small screens at typical zoom levels. (More: https://www.w3.org/WAI/WCAG22/Understanding/reflow.html)</t>
  </si>
  <si>
    <t>Responsive layouts; Mobile learning</t>
  </si>
  <si>
    <t>1.4.11 Non-text Contrast (AA)</t>
  </si>
  <si>
    <t>Controls, icons, and important graphical objects have sufficient contrast with adjacent colours. (More: https://www.w3.org/WAI/WCAG22/Understanding/non-text-contrast.html)</t>
  </si>
  <si>
    <t>Buttons; Icons; Focused elements</t>
  </si>
  <si>
    <t>1.4.12 Text Spacing (AA)</t>
  </si>
  <si>
    <t>The layout still works when users increase line, paragraph, and letter spacing using their own styles. (More: https://www.w3.org/WAI/WCAG22/Understanding/text-spacing.html)</t>
  </si>
  <si>
    <t>Body text; Paragraphs; Long-form content</t>
  </si>
  <si>
    <t>1.4.13 Content on Hover or Focus (AA)</t>
  </si>
  <si>
    <t>Tooltips and hover panels can be dismissed without moving pointer focus and do not disappear simply because the pointer moves over them. (More: https://www.w3.org/WAI/WCAG22/Understanding/content-on-hover-or-focus.html)</t>
  </si>
  <si>
    <t>Tooltips; Help text; Hover content</t>
  </si>
  <si>
    <t>Operable – Keyboard access</t>
  </si>
  <si>
    <t>2.1.1 Keyboard (A)</t>
  </si>
  <si>
    <t>All functionality (including activities and custom interactions) is available using a keyboard alone. (More: https://www.w3.org/WAI/WCAG22/Understanding/keyboard.html)</t>
  </si>
  <si>
    <t>Interactions; Navigation; Media controls</t>
  </si>
  <si>
    <t>2.1.2 No Keyboard Trap (A)</t>
  </si>
  <si>
    <t>Keyboard focus never becomes trapped in a component; users can move focus in and out using standard keys. (More: https://www.w3.org/WAI/WCAG22/Understanding/no-keyboard-trap.html)</t>
  </si>
  <si>
    <t>Dialogs; Pop-ups; Embedded widgets</t>
  </si>
  <si>
    <t>2.1.4 Character Key Shortcuts (A)</t>
  </si>
  <si>
    <t>Single-key or character shortcuts can be turned off, remapped, or restricted to operate only when a component has focus. (More: https://www.w3.org/WAI/WCAG22/Understanding/character-key-shortcuts.html)</t>
  </si>
  <si>
    <t>Keyboard shortcuts; Hotkeys</t>
  </si>
  <si>
    <t>Operable – Enough time</t>
  </si>
  <si>
    <t>2.2.1 Timing Adjustable (A)</t>
  </si>
  <si>
    <t>Where time limits exist (e.g. timed quizzes), learners can extend, adjust, or turn off the limit unless the timing is essential. (More: https://www.w3.org/WAI/WCAG22/Understanding/timing-adjustable.html)</t>
  </si>
  <si>
    <t>Timed assessments; Timeouts</t>
  </si>
  <si>
    <t>2.2.2 Pause, Stop, Hide (A)</t>
  </si>
  <si>
    <t>Moving, blinking, or auto-updating content can be paused, stopped, or hidden by the learner. (More: https://www.w3.org/WAI/WCAG22/Understanding/pause-stop-hide.html)</t>
  </si>
  <si>
    <t>Carousels; Animations; Auto-advancing slides</t>
  </si>
  <si>
    <t>Operable – Seizures and physical reactions</t>
  </si>
  <si>
    <t>2.3.1 Three Flashes or Below Threshold (A)</t>
  </si>
  <si>
    <t>Content does not flash more than three times per second, or flashes are kept below the general flash and red flash thresholds. (More: https://www.w3.org/WAI/WCAG22/Understanding/three-flashes-or-below-threshold.html)</t>
  </si>
  <si>
    <t>Animations; Videos; Games</t>
  </si>
  <si>
    <t>Operable – Navigable</t>
  </si>
  <si>
    <t>2.4.1 Bypass Blocks (A)</t>
  </si>
  <si>
    <t>Learners can skip repeated navigation to reach main content quickly (e.g. 'Skip to content' link). (More: https://www.w3.org/WAI/WCAG22/Understanding/bypass-blocks.html)</t>
  </si>
  <si>
    <t>Templates; Course players; Portals</t>
  </si>
  <si>
    <t>2.4.2 Page Titled (A)</t>
  </si>
  <si>
    <t>Each page or screen has a meaningful, unique title that reflects its content and purpose. (More: https://www.w3.org/WAI/WCAG22/Understanding/page-titled.html)</t>
  </si>
  <si>
    <t>Screens; Browser titles; LMS pages</t>
  </si>
  <si>
    <t>2.4.3 Focus Order (A)</t>
  </si>
  <si>
    <t>Keyboard focus moves in a logical order that preserves meaning and operability (e.g. left to right, top to bottom). (More: https://www.w3.org/WAI/WCAG22/Understanding/focus-order.html)</t>
  </si>
  <si>
    <t>Navigation; Forms; Custom interactions</t>
  </si>
  <si>
    <t>2.4.4 Link Purpose (In Context) (A)</t>
  </si>
  <si>
    <t>Links make sense out of context (e.g. avoid multiple 'Click here' links with no additional context). (More: https://www.w3.org/WAI/WCAG22/Understanding/link-purpose-in-context.html)</t>
  </si>
  <si>
    <t>Inline links; Menus; Buttons</t>
  </si>
  <si>
    <t>2.4.5 Multiple Ways (AA)</t>
  </si>
  <si>
    <t>Learners can find important pages in more than one way where appropriate (e.g. search, menu, related links). (More: https://www.w3.org/WAI/WCAG22/Understanding/multiple-ways.html)</t>
  </si>
  <si>
    <t>Portals; Catalogues; Resource libraries</t>
  </si>
  <si>
    <t>2.4.6 Headings and Labels (AA)</t>
  </si>
  <si>
    <t>Headings and labels describe topic or purpose clearly and consistently. (More: https://www.w3.org/WAI/WCAG22/Understanding/headings-and-labels.html)</t>
  </si>
  <si>
    <t>Headings; Form labels; Activity titles</t>
  </si>
  <si>
    <t>2.4.7 Focus Visible (AA)</t>
  </si>
  <si>
    <t>It is always easy to see which element currently has keyboard focus. (More: https://www.w3.org/WAI/WCAG22/Understanding/focus-visible.html)</t>
  </si>
  <si>
    <t>Links; Buttons; Form controls</t>
  </si>
  <si>
    <t>2.4.11 Focus Appearance (Minimum) (AA)</t>
  </si>
  <si>
    <t>The focus indicator is clearly visible and has sufficient contrast and size compared to the unfocused state and background. (More: https://www.w3.org/WAI/WCAG22/Understanding/focus-appearance-minimum.html)</t>
  </si>
  <si>
    <t>Interactive elements; Navigation; Forms</t>
  </si>
  <si>
    <t>2.4.12 Focus Not Obscured (Minimum) (AA)</t>
  </si>
  <si>
    <t>When elements receive focus, the focus indicator is not hidden by sticky headers, chat widgets, or other overlays. (More: https://www.w3.org/WAI/WCAG22/Understanding/focus-not-obscured-minimum.html)</t>
  </si>
  <si>
    <t>Modals; Sticky headers; Chat widgets</t>
  </si>
  <si>
    <t>Operable – Input modalities</t>
  </si>
  <si>
    <t>2.5.1 Pointer Gestures (A)</t>
  </si>
  <si>
    <t>Actions that use complex pointer gestures (e.g. multi-finger swipes) can also be completed with a simple tap or click. (More: https://www.w3.org/WAI/WCAG22/Understanding/pointer-gestures.html)</t>
  </si>
  <si>
    <t>Mobile interactions; Custom gestures</t>
  </si>
  <si>
    <t>2.5.2 Pointer Cancellation (A)</t>
  </si>
  <si>
    <t>Important actions are not triggered on mouse-down or touch-start alone; learners can cancel or confirm actions. (More: https://www.w3.org/WAI/WCAG22/Understanding/pointer-cancellation.html)</t>
  </si>
  <si>
    <t>Buttons; Drag-and-drop; Sliders</t>
  </si>
  <si>
    <t>2.5.3 Label in Name (A)</t>
  </si>
  <si>
    <t>The visible text label for a control is included in its accessible name so speech-input users can activate it easily. (More: https://www.w3.org/WAI/WCAG22/Understanding/label-in-name.html)</t>
  </si>
  <si>
    <t>Buttons; Form controls; Navigation items</t>
  </si>
  <si>
    <t>2.5.4 Motion Actuation (A)</t>
  </si>
  <si>
    <t>Any motion-activated functionality (e.g. shaking a device) can also be triggered using standard controls and can be disabled. (More: https://www.w3.org/WAI/WCAG22/Understanding/motion-actuation.html)</t>
  </si>
  <si>
    <t>Mobile learning; Device motion features</t>
  </si>
  <si>
    <t>2.5.7 Dragging Movements (AA)</t>
  </si>
  <si>
    <t>Any drag-and-drop interactions can also be completed using simple pointer actions (e.g. click to select, click to place). (More: https://www.w3.org/WAI/WCAG22/Understanding/dragging-movements.html)</t>
  </si>
  <si>
    <t>Drag-and-drop questions; Sliders; Reordering activities</t>
  </si>
  <si>
    <t>2.5.8 Target Size (Minimum) (AA)</t>
  </si>
  <si>
    <t>Interactive targets such as buttons and icons are large enough or have sufficient spacing to be selected accurately (e.g. at least 24x24 CSS pixels or equivalent spacing). (More: https://www.w3.org/WAI/WCAG22/Understanding/target-size-minimum.html)</t>
  </si>
  <si>
    <t>Buttons; Navigation; Icon controls</t>
  </si>
  <si>
    <t>Understandable – Readable</t>
  </si>
  <si>
    <t>3.1.1 Language of Page (A)</t>
  </si>
  <si>
    <t>The primary language of the learning content is correctly identified in the document or page settings. (More: https://www.w3.org/WAI/WCAG22/Understanding/language-of-page.html)</t>
  </si>
  <si>
    <t>HTML pages; Documents; Players</t>
  </si>
  <si>
    <t>3.1.2 Language of Parts (AA)</t>
  </si>
  <si>
    <t>Where short passages use a different language (e.g. quotes, technical terms), their language is identified where supported. (More: https://www.w3.org/WAI/WCAG22/Understanding/language-of-parts.html)</t>
  </si>
  <si>
    <t>Mixed-language content; Quotations</t>
  </si>
  <si>
    <t>Understandable – Predictable</t>
  </si>
  <si>
    <t>3.2.1 On Focus (A)</t>
  </si>
  <si>
    <t>Focusing on an element (e.g. a form field) does not automatically trigger unexpected navigation or changes of context. (More: https://www.w3.org/WAI/WCAG22/Understanding/on-focus.html)</t>
  </si>
  <si>
    <t>Forms; Interactive widgets; Menus</t>
  </si>
  <si>
    <t>3.2.2 On Input (A)</t>
  </si>
  <si>
    <t>Changing the value of a control (e.g. selecting an answer) does not unexpectedly move the learner or submit without warning. (More: https://www.w3.org/WAI/WCAG22/Understanding/on-input.html)</t>
  </si>
  <si>
    <t>Quizzes; Forms; Filters</t>
  </si>
  <si>
    <t>3.2.3 Consistent Navigation (AA)</t>
  </si>
  <si>
    <t>Navigation components that are repeated within the experience appear in the same relative order. (More: https://www.w3.org/WAI/WCAG22/Understanding/consistent-navigation.html)</t>
  </si>
  <si>
    <t>Top navigation; Side menus; Footers</t>
  </si>
  <si>
    <t>3.2.4 Consistent Identification (AA)</t>
  </si>
  <si>
    <t>Components with the same function are identified consistently (e.g. the same icon and label for Resources across modules). (More: https://www.w3.org/WAI/WCAG22/Understanding/consistent-identification.html)</t>
  </si>
  <si>
    <t>Buttons; Icons; Navigation items</t>
  </si>
  <si>
    <t>3.2.6 Consistent Help (A)</t>
  </si>
  <si>
    <t>If help mechanisms are provided (e.g. help links, chat, support email), they appear in a consistent location across pages. (More: https://www.w3.org/WAI/WCAG22/Understanding/consistent-help.html)</t>
  </si>
  <si>
    <t>Help links; Support contact; FAQs</t>
  </si>
  <si>
    <t>Understandable – Input assistance</t>
  </si>
  <si>
    <t>3.3.1 Error Identification (A)</t>
  </si>
  <si>
    <t>When learners make errors in forms or quizzes, the erroneous fields are clearly indicated and described in text. (More: https://www.w3.org/WAI/WCAG22/Understanding/error-identification.html)</t>
  </si>
  <si>
    <t>Forms; Quiz questions; Data entry tasks</t>
  </si>
  <si>
    <t>3.3.2 Labels or Instructions (A)</t>
  </si>
  <si>
    <t>All inputs and interactive controls have clear labels or instructions that explain what is required. (More: https://www.w3.org/WAI/WCAG22/Understanding/labels-or-instructions.html)</t>
  </si>
  <si>
    <t>Forms; Quiz interactions; Simulations</t>
  </si>
  <si>
    <t>3.3.3 Error Suggestion (AA)</t>
  </si>
  <si>
    <t>Where possible, error messages include suggestions to correct the input (e.g. format hints, examples). (More: https://www.w3.org/WAI/WCAG22/Understanding/error-suggestion.html)</t>
  </si>
  <si>
    <t>Forms; Assessments; Data entry</t>
  </si>
  <si>
    <t>3.3.4 Error Prevention (Legal, Financial, Data) (AA)</t>
  </si>
  <si>
    <t>Where learners submit important data (e.g. HR information, compliance attestations), they can review, confirm, and correct details before final submission. (More: https://www.w3.org/WAI/WCAG22/Understanding/error-prevention-legal-financial-data.html)</t>
  </si>
  <si>
    <t>Compliance attestations; HR forms; High-impact data</t>
  </si>
  <si>
    <t>3.3.7 Redundant Entry (A)</t>
  </si>
  <si>
    <t>Learners are not asked to re-enter information already provided in the same process unless necessary (e.g. tick 'Same as my work address'). (More: https://www.w3.org/WAI/WCAG22/Understanding/redundant-entry.html)</t>
  </si>
  <si>
    <t>Multi-step forms; Enrolment; Surveys</t>
  </si>
  <si>
    <t>3.3.8 Accessible Authentication (Minimum) (AA)</t>
  </si>
  <si>
    <t>Authentication tasks avoid requiring learners to solve cognitive puzzles, remember complex passwords without support, or re-enter information unnecessarily. (More: https://www.w3.org/WAI/WCAG22/Understanding/accessible-authentication-minimum.html)</t>
  </si>
  <si>
    <t>Logins; Re-authentication; Secure areas</t>
  </si>
  <si>
    <t>Robust – Compatible</t>
  </si>
  <si>
    <t>4.1.2 Name, Role, Value (A)</t>
  </si>
  <si>
    <t>Custom components expose correct name, role, and state so assistive technologies can interact with them. (More: https://www.w3.org/WAI/WCAG22/Understanding/name-role-value.html)</t>
  </si>
  <si>
    <t>Custom interactions; Widgets; Players</t>
  </si>
  <si>
    <t>4.1.3 Status Messages (AA)</t>
  </si>
  <si>
    <t>Status messages (e.g. quiz results, 'saved', 'completed') are announced to assistive technologies without moving focus. (More: https://www.w3.org/WAI/WCAG22/Understanding/status-messages.html)</t>
  </si>
  <si>
    <t>Notifications; Quiz feedback; Save confirmations</t>
  </si>
  <si>
    <t>Accessibility status by POUR category</t>
  </si>
  <si>
    <t>Category</t>
  </si>
  <si>
    <t>Fail</t>
  </si>
  <si>
    <t>Pass</t>
  </si>
  <si>
    <t>Not applicable</t>
  </si>
  <si>
    <t>Perceivable</t>
  </si>
  <si>
    <t>Operable</t>
  </si>
  <si>
    <t>Understandable</t>
  </si>
  <si>
    <t>Robust</t>
  </si>
  <si>
    <t>Remedial actions summary</t>
  </si>
  <si>
    <t>Total items with remedial action required (Yes in Checklist!H)</t>
  </si>
  <si>
    <t>Pending remedial actions (Yes in Checklist!H and empty Completed date in Checklist!L)</t>
  </si>
  <si>
    <t>Pending remedial actions – Accessibility only</t>
  </si>
  <si>
    <t>Accessibility items with remedial action required and not completed</t>
  </si>
  <si>
    <t>Pending remedial actions – UX only</t>
  </si>
  <si>
    <t>UX items with remedial action required and not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</si>
</sst>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applyAlignment="1">
      <alignment vertical="top" wrapText="1"/>
    </xf>
    <xf numFmtId="0" fontId="0" fillId="0" borderId="0" xfId="0" applyAlignment="1">
      <alignment vertical="top" wrapText="1"/>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Accessibility checklist status by POUR category</a:t>
            </a:r>
          </a:p>
        </c:rich>
      </c:tx>
      <c:overlay val="0"/>
    </c:title>
    <c:autoTitleDeleted val="0"/>
    <c:plotArea>
      <c:layout/>
      <c:barChart>
        <c:barDir val="col"/>
        <c:grouping val="clustered"/>
        <c:varyColors val="0"/>
        <c:ser>
          <c:idx val="0"/>
          <c:order val="0"/>
          <c:tx>
            <c:strRef>
              <c:f>Dashboard!$B$2</c:f>
              <c:strCache>
                <c:ptCount val="1"/>
                <c:pt idx="0">
                  <c:v>Not checked</c:v>
                </c:pt>
              </c:strCache>
            </c:strRef>
          </c:tx>
          <c:spPr>
            <a:ln>
              <a:prstDash val="solid"/>
            </a:ln>
          </c:spPr>
          <c:invertIfNegative val="0"/>
          <c:cat>
            <c:strRef>
              <c:f>Dashboard!$A$3:$A$6</c:f>
              <c:strCache>
                <c:ptCount val="4"/>
                <c:pt idx="0">
                  <c:v>Perceivable</c:v>
                </c:pt>
                <c:pt idx="1">
                  <c:v>Operable</c:v>
                </c:pt>
                <c:pt idx="2">
                  <c:v>Understandable</c:v>
                </c:pt>
                <c:pt idx="3">
                  <c:v>Robust</c:v>
                </c:pt>
              </c:strCache>
            </c:strRef>
          </c:cat>
          <c:val>
            <c:numRef>
              <c:f>Dashboard!$B$3:$B$6</c:f>
              <c:numCache>
                <c:formatCode>General</c:formatCode>
                <c:ptCount val="4"/>
                <c:pt idx="0">
                  <c:v>23</c:v>
                </c:pt>
                <c:pt idx="1">
                  <c:v>21</c:v>
                </c:pt>
                <c:pt idx="2">
                  <c:v>13</c:v>
                </c:pt>
                <c:pt idx="3">
                  <c:v>2</c:v>
                </c:pt>
              </c:numCache>
            </c:numRef>
          </c:val>
          <c:extLst>
            <c:ext xmlns:c16="http://schemas.microsoft.com/office/drawing/2014/chart" uri="{C3380CC4-5D6E-409C-BE32-E72D297353CC}">
              <c16:uniqueId val="{00000000-E295-4383-825D-2DA18F71686F}"/>
            </c:ext>
          </c:extLst>
        </c:ser>
        <c:ser>
          <c:idx val="1"/>
          <c:order val="1"/>
          <c:tx>
            <c:strRef>
              <c:f>Dashboard!$C$2</c:f>
              <c:strCache>
                <c:ptCount val="1"/>
                <c:pt idx="0">
                  <c:v>Fail</c:v>
                </c:pt>
              </c:strCache>
            </c:strRef>
          </c:tx>
          <c:spPr>
            <a:ln>
              <a:prstDash val="solid"/>
            </a:ln>
          </c:spPr>
          <c:invertIfNegative val="0"/>
          <c:cat>
            <c:strRef>
              <c:f>Dashboard!$A$3:$A$6</c:f>
              <c:strCache>
                <c:ptCount val="4"/>
                <c:pt idx="0">
                  <c:v>Perceivable</c:v>
                </c:pt>
                <c:pt idx="1">
                  <c:v>Operable</c:v>
                </c:pt>
                <c:pt idx="2">
                  <c:v>Understandable</c:v>
                </c:pt>
                <c:pt idx="3">
                  <c:v>Robust</c:v>
                </c:pt>
              </c:strCache>
            </c:strRef>
          </c:cat>
          <c:val>
            <c:numRef>
              <c:f>Dashboard!$C$3:$C$6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E295-4383-825D-2DA18F71686F}"/>
            </c:ext>
          </c:extLst>
        </c:ser>
        <c:ser>
          <c:idx val="2"/>
          <c:order val="2"/>
          <c:tx>
            <c:strRef>
              <c:f>Dashboard!$D$2</c:f>
              <c:strCache>
                <c:ptCount val="1"/>
                <c:pt idx="0">
                  <c:v>Pass</c:v>
                </c:pt>
              </c:strCache>
            </c:strRef>
          </c:tx>
          <c:spPr>
            <a:ln>
              <a:prstDash val="solid"/>
            </a:ln>
          </c:spPr>
          <c:invertIfNegative val="0"/>
          <c:cat>
            <c:strRef>
              <c:f>Dashboard!$A$3:$A$6</c:f>
              <c:strCache>
                <c:ptCount val="4"/>
                <c:pt idx="0">
                  <c:v>Perceivable</c:v>
                </c:pt>
                <c:pt idx="1">
                  <c:v>Operable</c:v>
                </c:pt>
                <c:pt idx="2">
                  <c:v>Understandable</c:v>
                </c:pt>
                <c:pt idx="3">
                  <c:v>Robust</c:v>
                </c:pt>
              </c:strCache>
            </c:strRef>
          </c:cat>
          <c:val>
            <c:numRef>
              <c:f>Dashboard!$D$3:$D$6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E295-4383-825D-2DA18F71686F}"/>
            </c:ext>
          </c:extLst>
        </c:ser>
        <c:ser>
          <c:idx val="3"/>
          <c:order val="3"/>
          <c:tx>
            <c:strRef>
              <c:f>Dashboard!$E$2</c:f>
              <c:strCache>
                <c:ptCount val="1"/>
                <c:pt idx="0">
                  <c:v>Not applicable</c:v>
                </c:pt>
              </c:strCache>
            </c:strRef>
          </c:tx>
          <c:spPr>
            <a:ln>
              <a:prstDash val="solid"/>
            </a:ln>
          </c:spPr>
          <c:invertIfNegative val="0"/>
          <c:cat>
            <c:strRef>
              <c:f>Dashboard!$A$3:$A$6</c:f>
              <c:strCache>
                <c:ptCount val="4"/>
                <c:pt idx="0">
                  <c:v>Perceivable</c:v>
                </c:pt>
                <c:pt idx="1">
                  <c:v>Operable</c:v>
                </c:pt>
                <c:pt idx="2">
                  <c:v>Understandable</c:v>
                </c:pt>
                <c:pt idx="3">
                  <c:v>Robust</c:v>
                </c:pt>
              </c:strCache>
            </c:strRef>
          </c:cat>
          <c:val>
            <c:numRef>
              <c:f>Dashboard!$E$3:$E$6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E295-4383-825D-2DA18F71686F}"/>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title>
          <c:tx>
            <c:rich>
              <a:bodyPr/>
              <a:lstStyle/>
              <a:p>
                <a:pPr>
                  <a:defRPr/>
                </a:pPr>
                <a:r>
                  <a:rPr lang="en-GB"/>
                  <a:t>POUR category</a:t>
                </a:r>
              </a:p>
            </c:rich>
          </c:tx>
          <c:overlay val="0"/>
        </c:title>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title>
          <c:tx>
            <c:rich>
              <a:bodyPr/>
              <a:lstStyle/>
              <a:p>
                <a:pPr>
                  <a:defRPr/>
                </a:pPr>
                <a:r>
                  <a:rPr lang="en-GB"/>
                  <a:t>Number of checks</a:t>
                </a:r>
              </a:p>
            </c:rich>
          </c:tx>
          <c:overlay val="0"/>
        </c:title>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6</xdr:col>
      <xdr:colOff>0</xdr:colOff>
      <xdr:row>1</xdr:row>
      <xdr:rowOff>0</xdr:rowOff>
    </xdr:from>
    <xdr:ext cx="7920000" cy="432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workbookViewId="0"/>
  </sheetViews>
  <sheetFormatPr defaultRowHeight="15" x14ac:dyDescent="0.25"/>
  <cols>
    <col min="1" max="1" width="28" customWidth="1"/>
    <col min="2" max="2" width="120" customWidth="1"/>
  </cols>
  <sheetData>
    <row r="1" spans="1:2" x14ac:dyDescent="0.25">
      <c r="A1" s="1" t="s">
        <v>0</v>
      </c>
      <c r="B1" s="1" t="s">
        <v>1</v>
      </c>
    </row>
    <row r="2" spans="1:2" x14ac:dyDescent="0.25">
      <c r="A2" s="1" t="s">
        <v>2</v>
      </c>
      <c r="B2" s="2" t="s">
        <v>3</v>
      </c>
    </row>
    <row r="3" spans="1:2" ht="45" x14ac:dyDescent="0.25">
      <c r="A3" s="1" t="s">
        <v>4</v>
      </c>
      <c r="B3" s="2" t="s">
        <v>5</v>
      </c>
    </row>
    <row r="4" spans="1:2" x14ac:dyDescent="0.25">
      <c r="A4" s="1" t="s">
        <v>6</v>
      </c>
      <c r="B4" s="2" t="s">
        <v>7</v>
      </c>
    </row>
    <row r="5" spans="1:2" ht="135" x14ac:dyDescent="0.25">
      <c r="A5" s="1" t="s">
        <v>8</v>
      </c>
      <c r="B5" s="2" t="s">
        <v>9</v>
      </c>
    </row>
    <row r="6" spans="1:2" ht="30" x14ac:dyDescent="0.25">
      <c r="A6" s="1" t="s">
        <v>10</v>
      </c>
      <c r="B6" s="2" t="s">
        <v>11</v>
      </c>
    </row>
    <row r="7" spans="1:2" ht="30" x14ac:dyDescent="0.25">
      <c r="A7" s="1" t="s">
        <v>12</v>
      </c>
      <c r="B7" s="2" t="s">
        <v>13</v>
      </c>
    </row>
    <row r="8" spans="1:2" ht="30" x14ac:dyDescent="0.25">
      <c r="A8" s="1" t="s">
        <v>14</v>
      </c>
      <c r="B8" s="2" t="s">
        <v>15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3"/>
  <sheetViews>
    <sheetView tabSelected="1" workbookViewId="0">
      <selection activeCell="F77" sqref="F77"/>
    </sheetView>
  </sheetViews>
  <sheetFormatPr defaultRowHeight="15" x14ac:dyDescent="0.25"/>
  <cols>
    <col min="1" max="1" width="12" customWidth="1"/>
    <col min="2" max="2" width="26" customWidth="1"/>
    <col min="3" max="3" width="32" customWidth="1"/>
    <col min="4" max="4" width="10" customWidth="1"/>
    <col min="5" max="5" width="80" customWidth="1"/>
    <col min="6" max="6" width="32" customWidth="1"/>
    <col min="7" max="7" width="30" customWidth="1"/>
    <col min="8" max="8" width="28" customWidth="1"/>
    <col min="9" max="9" width="50" customWidth="1"/>
    <col min="10" max="10" width="18" customWidth="1"/>
    <col min="11" max="12" width="15" customWidth="1"/>
    <col min="13" max="13" width="30" customWidth="1"/>
  </cols>
  <sheetData>
    <row r="1" spans="1:13" ht="45" x14ac:dyDescent="0.25">
      <c r="A1" s="1" t="s">
        <v>16</v>
      </c>
      <c r="B1" s="1" t="s">
        <v>17</v>
      </c>
      <c r="C1" s="1" t="s">
        <v>18</v>
      </c>
      <c r="D1" s="1" t="s">
        <v>19</v>
      </c>
      <c r="E1" s="1" t="s">
        <v>20</v>
      </c>
      <c r="F1" s="1" t="s">
        <v>21</v>
      </c>
      <c r="G1" s="1" t="s">
        <v>22</v>
      </c>
      <c r="H1" s="1" t="s">
        <v>23</v>
      </c>
      <c r="I1" s="1" t="s">
        <v>24</v>
      </c>
      <c r="J1" s="1" t="s">
        <v>25</v>
      </c>
      <c r="K1" s="1" t="s">
        <v>26</v>
      </c>
      <c r="L1" s="1" t="s">
        <v>27</v>
      </c>
      <c r="M1" s="1" t="s">
        <v>28</v>
      </c>
    </row>
    <row r="2" spans="1:13" ht="30" x14ac:dyDescent="0.25">
      <c r="A2" s="2" t="s">
        <v>29</v>
      </c>
      <c r="B2" s="2" t="s">
        <v>30</v>
      </c>
      <c r="C2" s="2"/>
      <c r="D2" s="2" t="s">
        <v>29</v>
      </c>
      <c r="E2" s="2" t="s">
        <v>31</v>
      </c>
      <c r="F2" s="2" t="s">
        <v>32</v>
      </c>
      <c r="G2" s="2" t="s">
        <v>33</v>
      </c>
      <c r="H2" s="2"/>
      <c r="I2" s="2"/>
      <c r="J2" s="2"/>
      <c r="K2" s="2"/>
      <c r="L2" s="2"/>
      <c r="M2" s="2"/>
    </row>
    <row r="3" spans="1:13" ht="30" x14ac:dyDescent="0.25">
      <c r="A3" s="2" t="s">
        <v>29</v>
      </c>
      <c r="B3" s="2" t="s">
        <v>30</v>
      </c>
      <c r="C3" s="2"/>
      <c r="D3" s="2" t="s">
        <v>29</v>
      </c>
      <c r="E3" s="2" t="s">
        <v>34</v>
      </c>
      <c r="F3" s="2" t="s">
        <v>35</v>
      </c>
      <c r="G3" s="2" t="s">
        <v>33</v>
      </c>
      <c r="H3" s="2"/>
      <c r="I3" s="2"/>
      <c r="J3" s="2"/>
      <c r="K3" s="2"/>
      <c r="L3" s="2"/>
      <c r="M3" s="2"/>
    </row>
    <row r="4" spans="1:13" ht="30" x14ac:dyDescent="0.25">
      <c r="A4" s="2" t="s">
        <v>29</v>
      </c>
      <c r="B4" s="2" t="s">
        <v>30</v>
      </c>
      <c r="C4" s="2"/>
      <c r="D4" s="2" t="s">
        <v>29</v>
      </c>
      <c r="E4" s="2" t="s">
        <v>36</v>
      </c>
      <c r="F4" s="2" t="s">
        <v>37</v>
      </c>
      <c r="G4" s="2" t="s">
        <v>33</v>
      </c>
      <c r="H4" s="2"/>
      <c r="I4" s="2"/>
      <c r="J4" s="2"/>
      <c r="K4" s="2"/>
      <c r="L4" s="2"/>
      <c r="M4" s="2"/>
    </row>
    <row r="5" spans="1:13" ht="30" x14ac:dyDescent="0.25">
      <c r="A5" s="2" t="s">
        <v>29</v>
      </c>
      <c r="B5" s="2" t="s">
        <v>38</v>
      </c>
      <c r="C5" s="2"/>
      <c r="D5" s="2" t="s">
        <v>29</v>
      </c>
      <c r="E5" s="2" t="s">
        <v>39</v>
      </c>
      <c r="F5" s="2" t="s">
        <v>40</v>
      </c>
      <c r="G5" s="2" t="s">
        <v>33</v>
      </c>
      <c r="H5" s="2"/>
      <c r="I5" s="2"/>
      <c r="J5" s="2"/>
      <c r="K5" s="2"/>
      <c r="L5" s="2"/>
      <c r="M5" s="2"/>
    </row>
    <row r="6" spans="1:13" ht="30" x14ac:dyDescent="0.25">
      <c r="A6" s="2" t="s">
        <v>29</v>
      </c>
      <c r="B6" s="2" t="s">
        <v>38</v>
      </c>
      <c r="C6" s="2"/>
      <c r="D6" s="2" t="s">
        <v>29</v>
      </c>
      <c r="E6" s="2" t="s">
        <v>41</v>
      </c>
      <c r="F6" s="2" t="s">
        <v>42</v>
      </c>
      <c r="G6" s="2" t="s">
        <v>33</v>
      </c>
      <c r="H6" s="2"/>
      <c r="I6" s="2"/>
      <c r="J6" s="2"/>
      <c r="K6" s="2"/>
      <c r="L6" s="2"/>
      <c r="M6" s="2"/>
    </row>
    <row r="7" spans="1:13" ht="30" x14ac:dyDescent="0.25">
      <c r="A7" s="2" t="s">
        <v>29</v>
      </c>
      <c r="B7" s="2" t="s">
        <v>38</v>
      </c>
      <c r="C7" s="2"/>
      <c r="D7" s="2" t="s">
        <v>29</v>
      </c>
      <c r="E7" s="2" t="s">
        <v>43</v>
      </c>
      <c r="F7" s="2" t="s">
        <v>44</v>
      </c>
      <c r="G7" s="2" t="s">
        <v>33</v>
      </c>
      <c r="H7" s="2"/>
      <c r="I7" s="2"/>
      <c r="J7" s="2"/>
      <c r="K7" s="2"/>
      <c r="L7" s="2"/>
      <c r="M7" s="2"/>
    </row>
    <row r="8" spans="1:13" ht="30" x14ac:dyDescent="0.25">
      <c r="A8" s="2" t="s">
        <v>29</v>
      </c>
      <c r="B8" s="2" t="s">
        <v>45</v>
      </c>
      <c r="C8" s="2"/>
      <c r="D8" s="2" t="s">
        <v>29</v>
      </c>
      <c r="E8" s="2" t="s">
        <v>46</v>
      </c>
      <c r="F8" s="2" t="s">
        <v>47</v>
      </c>
      <c r="G8" s="2" t="s">
        <v>33</v>
      </c>
      <c r="H8" s="2"/>
      <c r="I8" s="2"/>
      <c r="J8" s="2"/>
      <c r="K8" s="2"/>
      <c r="L8" s="2"/>
      <c r="M8" s="2"/>
    </row>
    <row r="9" spans="1:13" ht="30" x14ac:dyDescent="0.25">
      <c r="A9" s="2" t="s">
        <v>29</v>
      </c>
      <c r="B9" s="2" t="s">
        <v>45</v>
      </c>
      <c r="C9" s="2"/>
      <c r="D9" s="2" t="s">
        <v>29</v>
      </c>
      <c r="E9" s="2" t="s">
        <v>48</v>
      </c>
      <c r="F9" s="2" t="s">
        <v>49</v>
      </c>
      <c r="G9" s="2" t="s">
        <v>33</v>
      </c>
      <c r="H9" s="2"/>
      <c r="I9" s="2"/>
      <c r="J9" s="2"/>
      <c r="K9" s="2"/>
      <c r="L9" s="2"/>
      <c r="M9" s="2"/>
    </row>
    <row r="10" spans="1:13" ht="30" x14ac:dyDescent="0.25">
      <c r="A10" s="2" t="s">
        <v>29</v>
      </c>
      <c r="B10" s="2" t="s">
        <v>50</v>
      </c>
      <c r="C10" s="2"/>
      <c r="D10" s="2" t="s">
        <v>29</v>
      </c>
      <c r="E10" s="2" t="s">
        <v>51</v>
      </c>
      <c r="F10" s="2" t="s">
        <v>52</v>
      </c>
      <c r="G10" s="2" t="s">
        <v>33</v>
      </c>
      <c r="H10" s="2"/>
      <c r="I10" s="2"/>
      <c r="J10" s="2"/>
      <c r="K10" s="2"/>
      <c r="L10" s="2"/>
      <c r="M10" s="2"/>
    </row>
    <row r="11" spans="1:13" ht="30" x14ac:dyDescent="0.25">
      <c r="A11" s="2" t="s">
        <v>29</v>
      </c>
      <c r="B11" s="2" t="s">
        <v>50</v>
      </c>
      <c r="C11" s="2"/>
      <c r="D11" s="2" t="s">
        <v>29</v>
      </c>
      <c r="E11" s="2" t="s">
        <v>53</v>
      </c>
      <c r="F11" s="2" t="s">
        <v>54</v>
      </c>
      <c r="G11" s="2" t="s">
        <v>33</v>
      </c>
      <c r="H11" s="2"/>
      <c r="I11" s="2"/>
      <c r="J11" s="2"/>
      <c r="K11" s="2"/>
      <c r="L11" s="2"/>
      <c r="M11" s="2"/>
    </row>
    <row r="12" spans="1:13" ht="30" x14ac:dyDescent="0.25">
      <c r="A12" s="2" t="s">
        <v>29</v>
      </c>
      <c r="B12" s="2" t="s">
        <v>55</v>
      </c>
      <c r="C12" s="2" t="s">
        <v>56</v>
      </c>
      <c r="D12" s="2" t="s">
        <v>29</v>
      </c>
      <c r="E12" s="2" t="s">
        <v>57</v>
      </c>
      <c r="F12" s="2" t="s">
        <v>58</v>
      </c>
      <c r="G12" s="2" t="s">
        <v>33</v>
      </c>
      <c r="H12" s="2"/>
      <c r="I12" s="2"/>
      <c r="J12" s="2"/>
      <c r="K12" s="2"/>
      <c r="L12" s="2"/>
      <c r="M12" s="2"/>
    </row>
    <row r="13" spans="1:13" ht="30" x14ac:dyDescent="0.25">
      <c r="A13" s="2" t="s">
        <v>29</v>
      </c>
      <c r="B13" s="2" t="s">
        <v>59</v>
      </c>
      <c r="C13" s="2"/>
      <c r="D13" s="2" t="s">
        <v>29</v>
      </c>
      <c r="E13" s="2" t="s">
        <v>60</v>
      </c>
      <c r="F13" s="2" t="s">
        <v>61</v>
      </c>
      <c r="G13" s="2" t="s">
        <v>33</v>
      </c>
      <c r="H13" s="2"/>
      <c r="I13" s="2"/>
      <c r="J13" s="2"/>
      <c r="K13" s="2"/>
      <c r="L13" s="2"/>
      <c r="M13" s="2"/>
    </row>
    <row r="14" spans="1:13" ht="30" x14ac:dyDescent="0.25">
      <c r="A14" s="2" t="s">
        <v>29</v>
      </c>
      <c r="B14" s="2" t="s">
        <v>59</v>
      </c>
      <c r="C14" s="2"/>
      <c r="D14" s="2" t="s">
        <v>29</v>
      </c>
      <c r="E14" s="2" t="s">
        <v>62</v>
      </c>
      <c r="F14" s="2" t="s">
        <v>63</v>
      </c>
      <c r="G14" s="2" t="s">
        <v>33</v>
      </c>
      <c r="H14" s="2"/>
      <c r="I14" s="2"/>
      <c r="J14" s="2"/>
      <c r="K14" s="2"/>
      <c r="L14" s="2"/>
      <c r="M14" s="2"/>
    </row>
    <row r="15" spans="1:13" ht="45" x14ac:dyDescent="0.25">
      <c r="A15" s="2" t="s">
        <v>64</v>
      </c>
      <c r="B15" s="2" t="s">
        <v>65</v>
      </c>
      <c r="C15" s="2" t="s">
        <v>66</v>
      </c>
      <c r="D15" s="2" t="s">
        <v>67</v>
      </c>
      <c r="E15" s="2" t="s">
        <v>68</v>
      </c>
      <c r="F15" s="2" t="s">
        <v>69</v>
      </c>
      <c r="G15" s="2" t="s">
        <v>33</v>
      </c>
      <c r="H15" s="2"/>
      <c r="I15" s="2"/>
      <c r="J15" s="2"/>
      <c r="K15" s="2"/>
      <c r="L15" s="2"/>
      <c r="M15" s="2"/>
    </row>
    <row r="16" spans="1:13" ht="45" x14ac:dyDescent="0.25">
      <c r="A16" s="2" t="s">
        <v>64</v>
      </c>
      <c r="B16" s="2" t="s">
        <v>65</v>
      </c>
      <c r="C16" s="2" t="s">
        <v>66</v>
      </c>
      <c r="D16" s="2" t="s">
        <v>67</v>
      </c>
      <c r="E16" s="2" t="s">
        <v>70</v>
      </c>
      <c r="F16" s="2" t="s">
        <v>71</v>
      </c>
      <c r="G16" s="2" t="s">
        <v>33</v>
      </c>
      <c r="H16" s="2"/>
      <c r="I16" s="2"/>
      <c r="J16" s="2"/>
      <c r="K16" s="2"/>
      <c r="L16" s="2"/>
      <c r="M16" s="2"/>
    </row>
    <row r="17" spans="1:13" ht="45" x14ac:dyDescent="0.25">
      <c r="A17" s="2" t="s">
        <v>64</v>
      </c>
      <c r="B17" s="2" t="s">
        <v>65</v>
      </c>
      <c r="C17" s="2" t="s">
        <v>66</v>
      </c>
      <c r="D17" s="2" t="s">
        <v>67</v>
      </c>
      <c r="E17" s="2" t="s">
        <v>72</v>
      </c>
      <c r="F17" s="2" t="s">
        <v>73</v>
      </c>
      <c r="G17" s="2" t="s">
        <v>33</v>
      </c>
      <c r="H17" s="2"/>
      <c r="I17" s="2"/>
      <c r="J17" s="2"/>
      <c r="K17" s="2"/>
      <c r="L17" s="2"/>
      <c r="M17" s="2"/>
    </row>
    <row r="18" spans="1:13" ht="60" x14ac:dyDescent="0.25">
      <c r="A18" s="2" t="s">
        <v>64</v>
      </c>
      <c r="B18" s="2" t="s">
        <v>74</v>
      </c>
      <c r="C18" s="2" t="s">
        <v>75</v>
      </c>
      <c r="D18" s="2" t="s">
        <v>67</v>
      </c>
      <c r="E18" s="2" t="s">
        <v>76</v>
      </c>
      <c r="F18" s="2" t="s">
        <v>77</v>
      </c>
      <c r="G18" s="2" t="s">
        <v>33</v>
      </c>
      <c r="H18" s="2"/>
      <c r="I18" s="2"/>
      <c r="J18" s="2"/>
      <c r="K18" s="2"/>
      <c r="L18" s="2"/>
      <c r="M18" s="2"/>
    </row>
    <row r="19" spans="1:13" ht="45" x14ac:dyDescent="0.25">
      <c r="A19" s="2" t="s">
        <v>64</v>
      </c>
      <c r="B19" s="2" t="s">
        <v>74</v>
      </c>
      <c r="C19" s="2" t="s">
        <v>78</v>
      </c>
      <c r="D19" s="2" t="s">
        <v>67</v>
      </c>
      <c r="E19" s="2" t="s">
        <v>79</v>
      </c>
      <c r="F19" s="2" t="s">
        <v>80</v>
      </c>
      <c r="G19" s="2" t="s">
        <v>33</v>
      </c>
      <c r="H19" s="2"/>
      <c r="I19" s="2"/>
      <c r="J19" s="2"/>
      <c r="K19" s="2"/>
      <c r="L19" s="2"/>
      <c r="M19" s="2"/>
    </row>
    <row r="20" spans="1:13" ht="60" x14ac:dyDescent="0.25">
      <c r="A20" s="2" t="s">
        <v>64</v>
      </c>
      <c r="B20" s="2" t="s">
        <v>74</v>
      </c>
      <c r="C20" s="2" t="s">
        <v>81</v>
      </c>
      <c r="D20" s="2" t="s">
        <v>67</v>
      </c>
      <c r="E20" s="2" t="s">
        <v>82</v>
      </c>
      <c r="F20" s="2" t="s">
        <v>83</v>
      </c>
      <c r="G20" s="2" t="s">
        <v>33</v>
      </c>
      <c r="H20" s="2"/>
      <c r="I20" s="2"/>
      <c r="J20" s="2"/>
      <c r="K20" s="2"/>
      <c r="L20" s="2"/>
      <c r="M20" s="2"/>
    </row>
    <row r="21" spans="1:13" ht="45" x14ac:dyDescent="0.25">
      <c r="A21" s="2" t="s">
        <v>64</v>
      </c>
      <c r="B21" s="2" t="s">
        <v>74</v>
      </c>
      <c r="C21" s="2" t="s">
        <v>84</v>
      </c>
      <c r="D21" s="2" t="s">
        <v>85</v>
      </c>
      <c r="E21" s="2" t="s">
        <v>86</v>
      </c>
      <c r="F21" s="2" t="s">
        <v>87</v>
      </c>
      <c r="G21" s="2" t="s">
        <v>33</v>
      </c>
      <c r="H21" s="2"/>
      <c r="I21" s="2"/>
      <c r="J21" s="2"/>
      <c r="K21" s="2"/>
      <c r="L21" s="2"/>
      <c r="M21" s="2"/>
    </row>
    <row r="22" spans="1:13" ht="60" x14ac:dyDescent="0.25">
      <c r="A22" s="2" t="s">
        <v>64</v>
      </c>
      <c r="B22" s="2" t="s">
        <v>74</v>
      </c>
      <c r="C22" s="2" t="s">
        <v>88</v>
      </c>
      <c r="D22" s="2" t="s">
        <v>85</v>
      </c>
      <c r="E22" s="2" t="s">
        <v>89</v>
      </c>
      <c r="F22" s="2" t="s">
        <v>90</v>
      </c>
      <c r="G22" s="2" t="s">
        <v>33</v>
      </c>
      <c r="H22" s="2"/>
      <c r="I22" s="2"/>
      <c r="J22" s="2"/>
      <c r="K22" s="2"/>
      <c r="L22" s="2"/>
      <c r="M22" s="2"/>
    </row>
    <row r="23" spans="1:13" ht="45" x14ac:dyDescent="0.25">
      <c r="A23" s="2" t="s">
        <v>64</v>
      </c>
      <c r="B23" s="2" t="s">
        <v>91</v>
      </c>
      <c r="C23" s="2" t="s">
        <v>92</v>
      </c>
      <c r="D23" s="2" t="s">
        <v>67</v>
      </c>
      <c r="E23" s="2" t="s">
        <v>93</v>
      </c>
      <c r="F23" s="2" t="s">
        <v>94</v>
      </c>
      <c r="G23" s="2" t="s">
        <v>33</v>
      </c>
      <c r="H23" s="2"/>
      <c r="I23" s="2"/>
      <c r="J23" s="2"/>
      <c r="K23" s="2"/>
      <c r="L23" s="2"/>
      <c r="M23" s="2"/>
    </row>
    <row r="24" spans="1:13" ht="45" x14ac:dyDescent="0.25">
      <c r="A24" s="2" t="s">
        <v>64</v>
      </c>
      <c r="B24" s="2" t="s">
        <v>91</v>
      </c>
      <c r="C24" s="2" t="s">
        <v>92</v>
      </c>
      <c r="D24" s="2" t="s">
        <v>67</v>
      </c>
      <c r="E24" s="2" t="s">
        <v>95</v>
      </c>
      <c r="F24" s="2" t="s">
        <v>96</v>
      </c>
      <c r="G24" s="2" t="s">
        <v>33</v>
      </c>
      <c r="H24" s="2"/>
      <c r="I24" s="2"/>
      <c r="J24" s="2"/>
      <c r="K24" s="2"/>
      <c r="L24" s="2"/>
      <c r="M24" s="2"/>
    </row>
    <row r="25" spans="1:13" ht="45" x14ac:dyDescent="0.25">
      <c r="A25" s="2" t="s">
        <v>64</v>
      </c>
      <c r="B25" s="2" t="s">
        <v>91</v>
      </c>
      <c r="C25" s="2" t="s">
        <v>97</v>
      </c>
      <c r="D25" s="2" t="s">
        <v>67</v>
      </c>
      <c r="E25" s="2" t="s">
        <v>98</v>
      </c>
      <c r="F25" s="2" t="s">
        <v>99</v>
      </c>
      <c r="G25" s="2" t="s">
        <v>33</v>
      </c>
      <c r="H25" s="2"/>
      <c r="I25" s="2"/>
      <c r="J25" s="2"/>
      <c r="K25" s="2"/>
      <c r="L25" s="2"/>
      <c r="M25" s="2"/>
    </row>
    <row r="26" spans="1:13" ht="45" x14ac:dyDescent="0.25">
      <c r="A26" s="2" t="s">
        <v>64</v>
      </c>
      <c r="B26" s="2" t="s">
        <v>91</v>
      </c>
      <c r="C26" s="2" t="s">
        <v>100</v>
      </c>
      <c r="D26" s="2" t="s">
        <v>67</v>
      </c>
      <c r="E26" s="2" t="s">
        <v>101</v>
      </c>
      <c r="F26" s="2" t="s">
        <v>102</v>
      </c>
      <c r="G26" s="2" t="s">
        <v>33</v>
      </c>
      <c r="H26" s="2"/>
      <c r="I26" s="2"/>
      <c r="J26" s="2"/>
      <c r="K26" s="2"/>
      <c r="L26" s="2"/>
      <c r="M26" s="2"/>
    </row>
    <row r="27" spans="1:13" ht="45" x14ac:dyDescent="0.25">
      <c r="A27" s="2" t="s">
        <v>64</v>
      </c>
      <c r="B27" s="2" t="s">
        <v>91</v>
      </c>
      <c r="C27" s="2" t="s">
        <v>103</v>
      </c>
      <c r="D27" s="2" t="s">
        <v>85</v>
      </c>
      <c r="E27" s="2" t="s">
        <v>104</v>
      </c>
      <c r="F27" s="2" t="s">
        <v>105</v>
      </c>
      <c r="G27" s="2" t="s">
        <v>33</v>
      </c>
      <c r="H27" s="2"/>
      <c r="I27" s="2"/>
      <c r="J27" s="2"/>
      <c r="K27" s="2"/>
      <c r="L27" s="2"/>
      <c r="M27" s="2"/>
    </row>
    <row r="28" spans="1:13" ht="45" x14ac:dyDescent="0.25">
      <c r="A28" s="2" t="s">
        <v>64</v>
      </c>
      <c r="B28" s="2" t="s">
        <v>91</v>
      </c>
      <c r="C28" s="2" t="s">
        <v>106</v>
      </c>
      <c r="D28" s="2" t="s">
        <v>85</v>
      </c>
      <c r="E28" s="2" t="s">
        <v>107</v>
      </c>
      <c r="F28" s="2" t="s">
        <v>108</v>
      </c>
      <c r="G28" s="2" t="s">
        <v>33</v>
      </c>
      <c r="H28" s="2"/>
      <c r="I28" s="2"/>
      <c r="J28" s="2"/>
      <c r="K28" s="2"/>
      <c r="L28" s="2"/>
      <c r="M28" s="2"/>
    </row>
    <row r="29" spans="1:13" ht="45" x14ac:dyDescent="0.25">
      <c r="A29" s="2" t="s">
        <v>64</v>
      </c>
      <c r="B29" s="2" t="s">
        <v>109</v>
      </c>
      <c r="C29" s="2" t="s">
        <v>110</v>
      </c>
      <c r="D29" s="2" t="s">
        <v>67</v>
      </c>
      <c r="E29" s="2" t="s">
        <v>111</v>
      </c>
      <c r="F29" s="2" t="s">
        <v>112</v>
      </c>
      <c r="G29" s="2" t="s">
        <v>33</v>
      </c>
      <c r="H29" s="2"/>
      <c r="I29" s="2"/>
      <c r="J29" s="2"/>
      <c r="K29" s="2"/>
      <c r="L29" s="2"/>
      <c r="M29" s="2"/>
    </row>
    <row r="30" spans="1:13" ht="45" x14ac:dyDescent="0.25">
      <c r="A30" s="2" t="s">
        <v>64</v>
      </c>
      <c r="B30" s="2" t="s">
        <v>109</v>
      </c>
      <c r="C30" s="2" t="s">
        <v>113</v>
      </c>
      <c r="D30" s="2" t="s">
        <v>67</v>
      </c>
      <c r="E30" s="2" t="s">
        <v>114</v>
      </c>
      <c r="F30" s="2" t="s">
        <v>115</v>
      </c>
      <c r="G30" s="2" t="s">
        <v>33</v>
      </c>
      <c r="H30" s="2"/>
      <c r="I30" s="2"/>
      <c r="J30" s="2"/>
      <c r="K30" s="2"/>
      <c r="L30" s="2"/>
      <c r="M30" s="2"/>
    </row>
    <row r="31" spans="1:13" ht="45" x14ac:dyDescent="0.25">
      <c r="A31" s="2" t="s">
        <v>64</v>
      </c>
      <c r="B31" s="2" t="s">
        <v>109</v>
      </c>
      <c r="C31" s="2" t="s">
        <v>116</v>
      </c>
      <c r="D31" s="2" t="s">
        <v>85</v>
      </c>
      <c r="E31" s="2" t="s">
        <v>117</v>
      </c>
      <c r="F31" s="2" t="s">
        <v>118</v>
      </c>
      <c r="G31" s="2" t="s">
        <v>33</v>
      </c>
      <c r="H31" s="2"/>
      <c r="I31" s="2"/>
      <c r="J31" s="2"/>
      <c r="K31" s="2"/>
      <c r="L31" s="2"/>
      <c r="M31" s="2"/>
    </row>
    <row r="32" spans="1:13" ht="30" x14ac:dyDescent="0.25">
      <c r="A32" s="2" t="s">
        <v>64</v>
      </c>
      <c r="B32" s="2" t="s">
        <v>109</v>
      </c>
      <c r="C32" s="2" t="s">
        <v>119</v>
      </c>
      <c r="D32" s="2" t="s">
        <v>85</v>
      </c>
      <c r="E32" s="2" t="s">
        <v>120</v>
      </c>
      <c r="F32" s="2" t="s">
        <v>121</v>
      </c>
      <c r="G32" s="2" t="s">
        <v>33</v>
      </c>
      <c r="H32" s="2"/>
      <c r="I32" s="2"/>
      <c r="J32" s="2"/>
      <c r="K32" s="2"/>
      <c r="L32" s="2"/>
      <c r="M32" s="2"/>
    </row>
    <row r="33" spans="1:13" ht="45" x14ac:dyDescent="0.25">
      <c r="A33" s="2" t="s">
        <v>64</v>
      </c>
      <c r="B33" s="2" t="s">
        <v>109</v>
      </c>
      <c r="C33" s="2" t="s">
        <v>122</v>
      </c>
      <c r="D33" s="2" t="s">
        <v>85</v>
      </c>
      <c r="E33" s="2" t="s">
        <v>123</v>
      </c>
      <c r="F33" s="2" t="s">
        <v>124</v>
      </c>
      <c r="G33" s="2" t="s">
        <v>33</v>
      </c>
      <c r="H33" s="2"/>
      <c r="I33" s="2"/>
      <c r="J33" s="2"/>
      <c r="K33" s="2"/>
      <c r="L33" s="2"/>
      <c r="M33" s="2"/>
    </row>
    <row r="34" spans="1:13" ht="30" x14ac:dyDescent="0.25">
      <c r="A34" s="2" t="s">
        <v>64</v>
      </c>
      <c r="B34" s="2" t="s">
        <v>109</v>
      </c>
      <c r="C34" s="2" t="s">
        <v>125</v>
      </c>
      <c r="D34" s="2" t="s">
        <v>85</v>
      </c>
      <c r="E34" s="2" t="s">
        <v>126</v>
      </c>
      <c r="F34" s="2" t="s">
        <v>127</v>
      </c>
      <c r="G34" s="2" t="s">
        <v>33</v>
      </c>
      <c r="H34" s="2"/>
      <c r="I34" s="2"/>
      <c r="J34" s="2"/>
      <c r="K34" s="2"/>
      <c r="L34" s="2"/>
      <c r="M34" s="2"/>
    </row>
    <row r="35" spans="1:13" ht="45" x14ac:dyDescent="0.25">
      <c r="A35" s="2" t="s">
        <v>64</v>
      </c>
      <c r="B35" s="2" t="s">
        <v>109</v>
      </c>
      <c r="C35" s="2" t="s">
        <v>128</v>
      </c>
      <c r="D35" s="2" t="s">
        <v>85</v>
      </c>
      <c r="E35" s="2" t="s">
        <v>129</v>
      </c>
      <c r="F35" s="2" t="s">
        <v>130</v>
      </c>
      <c r="G35" s="2" t="s">
        <v>33</v>
      </c>
      <c r="H35" s="2"/>
      <c r="I35" s="2"/>
      <c r="J35" s="2"/>
      <c r="K35" s="2"/>
      <c r="L35" s="2"/>
      <c r="M35" s="2"/>
    </row>
    <row r="36" spans="1:13" ht="45" x14ac:dyDescent="0.25">
      <c r="A36" s="2" t="s">
        <v>64</v>
      </c>
      <c r="B36" s="2" t="s">
        <v>109</v>
      </c>
      <c r="C36" s="2" t="s">
        <v>131</v>
      </c>
      <c r="D36" s="2" t="s">
        <v>85</v>
      </c>
      <c r="E36" s="2" t="s">
        <v>132</v>
      </c>
      <c r="F36" s="2" t="s">
        <v>133</v>
      </c>
      <c r="G36" s="2" t="s">
        <v>33</v>
      </c>
      <c r="H36" s="2"/>
      <c r="I36" s="2"/>
      <c r="J36" s="2"/>
      <c r="K36" s="2"/>
      <c r="L36" s="2"/>
      <c r="M36" s="2"/>
    </row>
    <row r="37" spans="1:13" ht="45" x14ac:dyDescent="0.25">
      <c r="A37" s="2" t="s">
        <v>64</v>
      </c>
      <c r="B37" s="2" t="s">
        <v>109</v>
      </c>
      <c r="C37" s="2" t="s">
        <v>134</v>
      </c>
      <c r="D37" s="2" t="s">
        <v>85</v>
      </c>
      <c r="E37" s="2" t="s">
        <v>135</v>
      </c>
      <c r="F37" s="2" t="s">
        <v>136</v>
      </c>
      <c r="G37" s="2" t="s">
        <v>33</v>
      </c>
      <c r="H37" s="2"/>
      <c r="I37" s="2"/>
      <c r="J37" s="2"/>
      <c r="K37" s="2"/>
      <c r="L37" s="2"/>
      <c r="M37" s="2"/>
    </row>
    <row r="38" spans="1:13" ht="45" x14ac:dyDescent="0.25">
      <c r="A38" s="2" t="s">
        <v>64</v>
      </c>
      <c r="B38" s="2" t="s">
        <v>137</v>
      </c>
      <c r="C38" s="2" t="s">
        <v>138</v>
      </c>
      <c r="D38" s="2" t="s">
        <v>67</v>
      </c>
      <c r="E38" s="2" t="s">
        <v>139</v>
      </c>
      <c r="F38" s="2" t="s">
        <v>140</v>
      </c>
      <c r="G38" s="2" t="s">
        <v>33</v>
      </c>
      <c r="H38" s="2"/>
      <c r="I38" s="2"/>
      <c r="J38" s="2"/>
      <c r="K38" s="2"/>
      <c r="L38" s="2"/>
      <c r="M38" s="2"/>
    </row>
    <row r="39" spans="1:13" ht="45" x14ac:dyDescent="0.25">
      <c r="A39" s="2" t="s">
        <v>64</v>
      </c>
      <c r="B39" s="2" t="s">
        <v>137</v>
      </c>
      <c r="C39" s="2" t="s">
        <v>141</v>
      </c>
      <c r="D39" s="2" t="s">
        <v>67</v>
      </c>
      <c r="E39" s="2" t="s">
        <v>142</v>
      </c>
      <c r="F39" s="2" t="s">
        <v>143</v>
      </c>
      <c r="G39" s="2" t="s">
        <v>33</v>
      </c>
      <c r="H39" s="2"/>
      <c r="I39" s="2"/>
      <c r="J39" s="2"/>
      <c r="K39" s="2"/>
      <c r="L39" s="2"/>
      <c r="M39" s="2"/>
    </row>
    <row r="40" spans="1:13" ht="45" x14ac:dyDescent="0.25">
      <c r="A40" s="2" t="s">
        <v>64</v>
      </c>
      <c r="B40" s="2" t="s">
        <v>137</v>
      </c>
      <c r="C40" s="2" t="s">
        <v>144</v>
      </c>
      <c r="D40" s="2" t="s">
        <v>67</v>
      </c>
      <c r="E40" s="2" t="s">
        <v>145</v>
      </c>
      <c r="F40" s="2" t="s">
        <v>146</v>
      </c>
      <c r="G40" s="2" t="s">
        <v>33</v>
      </c>
      <c r="H40" s="2"/>
      <c r="I40" s="2"/>
      <c r="J40" s="2"/>
      <c r="K40" s="2"/>
      <c r="L40" s="2"/>
      <c r="M40" s="2"/>
    </row>
    <row r="41" spans="1:13" ht="45" x14ac:dyDescent="0.25">
      <c r="A41" s="2" t="s">
        <v>64</v>
      </c>
      <c r="B41" s="2" t="s">
        <v>147</v>
      </c>
      <c r="C41" s="2" t="s">
        <v>148</v>
      </c>
      <c r="D41" s="2" t="s">
        <v>67</v>
      </c>
      <c r="E41" s="2" t="s">
        <v>149</v>
      </c>
      <c r="F41" s="2" t="s">
        <v>150</v>
      </c>
      <c r="G41" s="2" t="s">
        <v>33</v>
      </c>
      <c r="H41" s="2"/>
      <c r="I41" s="2"/>
      <c r="J41" s="2"/>
      <c r="K41" s="2"/>
      <c r="L41" s="2"/>
      <c r="M41" s="2"/>
    </row>
    <row r="42" spans="1:13" ht="45" x14ac:dyDescent="0.25">
      <c r="A42" s="2" t="s">
        <v>64</v>
      </c>
      <c r="B42" s="2" t="s">
        <v>147</v>
      </c>
      <c r="C42" s="2" t="s">
        <v>151</v>
      </c>
      <c r="D42" s="2" t="s">
        <v>67</v>
      </c>
      <c r="E42" s="2" t="s">
        <v>152</v>
      </c>
      <c r="F42" s="2" t="s">
        <v>153</v>
      </c>
      <c r="G42" s="2" t="s">
        <v>33</v>
      </c>
      <c r="H42" s="2"/>
      <c r="I42" s="2"/>
      <c r="J42" s="2"/>
      <c r="K42" s="2"/>
      <c r="L42" s="2"/>
      <c r="M42" s="2"/>
    </row>
    <row r="43" spans="1:13" ht="60" x14ac:dyDescent="0.25">
      <c r="A43" s="2" t="s">
        <v>64</v>
      </c>
      <c r="B43" s="2" t="s">
        <v>154</v>
      </c>
      <c r="C43" s="2" t="s">
        <v>155</v>
      </c>
      <c r="D43" s="2" t="s">
        <v>67</v>
      </c>
      <c r="E43" s="2" t="s">
        <v>156</v>
      </c>
      <c r="F43" s="2" t="s">
        <v>157</v>
      </c>
      <c r="G43" s="2" t="s">
        <v>33</v>
      </c>
      <c r="H43" s="2"/>
      <c r="I43" s="2"/>
      <c r="J43" s="2"/>
      <c r="K43" s="2"/>
      <c r="L43" s="2"/>
      <c r="M43" s="2"/>
    </row>
    <row r="44" spans="1:13" ht="45" x14ac:dyDescent="0.25">
      <c r="A44" s="2" t="s">
        <v>64</v>
      </c>
      <c r="B44" s="2" t="s">
        <v>158</v>
      </c>
      <c r="C44" s="2" t="s">
        <v>159</v>
      </c>
      <c r="D44" s="2" t="s">
        <v>67</v>
      </c>
      <c r="E44" s="2" t="s">
        <v>160</v>
      </c>
      <c r="F44" s="2" t="s">
        <v>161</v>
      </c>
      <c r="G44" s="2" t="s">
        <v>33</v>
      </c>
      <c r="H44" s="2"/>
      <c r="I44" s="2"/>
      <c r="J44" s="2"/>
      <c r="K44" s="2"/>
      <c r="L44" s="2"/>
      <c r="M44" s="2"/>
    </row>
    <row r="45" spans="1:13" ht="30" x14ac:dyDescent="0.25">
      <c r="A45" s="2" t="s">
        <v>64</v>
      </c>
      <c r="B45" s="2" t="s">
        <v>158</v>
      </c>
      <c r="C45" s="2" t="s">
        <v>162</v>
      </c>
      <c r="D45" s="2" t="s">
        <v>67</v>
      </c>
      <c r="E45" s="2" t="s">
        <v>163</v>
      </c>
      <c r="F45" s="2" t="s">
        <v>164</v>
      </c>
      <c r="G45" s="2" t="s">
        <v>33</v>
      </c>
      <c r="H45" s="2"/>
      <c r="I45" s="2"/>
      <c r="J45" s="2"/>
      <c r="K45" s="2"/>
      <c r="L45" s="2"/>
      <c r="M45" s="2"/>
    </row>
    <row r="46" spans="1:13" ht="45" x14ac:dyDescent="0.25">
      <c r="A46" s="2" t="s">
        <v>64</v>
      </c>
      <c r="B46" s="2" t="s">
        <v>158</v>
      </c>
      <c r="C46" s="2" t="s">
        <v>165</v>
      </c>
      <c r="D46" s="2" t="s">
        <v>67</v>
      </c>
      <c r="E46" s="2" t="s">
        <v>166</v>
      </c>
      <c r="F46" s="2" t="s">
        <v>167</v>
      </c>
      <c r="G46" s="2" t="s">
        <v>33</v>
      </c>
      <c r="H46" s="2"/>
      <c r="I46" s="2"/>
      <c r="J46" s="2"/>
      <c r="K46" s="2"/>
      <c r="L46" s="2"/>
      <c r="M46" s="2"/>
    </row>
    <row r="47" spans="1:13" ht="45" x14ac:dyDescent="0.25">
      <c r="A47" s="2" t="s">
        <v>64</v>
      </c>
      <c r="B47" s="2" t="s">
        <v>158</v>
      </c>
      <c r="C47" s="2" t="s">
        <v>168</v>
      </c>
      <c r="D47" s="2" t="s">
        <v>67</v>
      </c>
      <c r="E47" s="2" t="s">
        <v>169</v>
      </c>
      <c r="F47" s="2" t="s">
        <v>170</v>
      </c>
      <c r="G47" s="2" t="s">
        <v>33</v>
      </c>
      <c r="H47" s="2"/>
      <c r="I47" s="2"/>
      <c r="J47" s="2"/>
      <c r="K47" s="2"/>
      <c r="L47" s="2"/>
      <c r="M47" s="2"/>
    </row>
    <row r="48" spans="1:13" ht="45" x14ac:dyDescent="0.25">
      <c r="A48" s="2" t="s">
        <v>64</v>
      </c>
      <c r="B48" s="2" t="s">
        <v>158</v>
      </c>
      <c r="C48" s="2" t="s">
        <v>171</v>
      </c>
      <c r="D48" s="2" t="s">
        <v>85</v>
      </c>
      <c r="E48" s="2" t="s">
        <v>172</v>
      </c>
      <c r="F48" s="2" t="s">
        <v>173</v>
      </c>
      <c r="G48" s="2" t="s">
        <v>33</v>
      </c>
      <c r="H48" s="2"/>
      <c r="I48" s="2"/>
      <c r="J48" s="2"/>
      <c r="K48" s="2"/>
      <c r="L48" s="2"/>
      <c r="M48" s="2"/>
    </row>
    <row r="49" spans="1:13" ht="30" x14ac:dyDescent="0.25">
      <c r="A49" s="2" t="s">
        <v>64</v>
      </c>
      <c r="B49" s="2" t="s">
        <v>158</v>
      </c>
      <c r="C49" s="2" t="s">
        <v>174</v>
      </c>
      <c r="D49" s="2" t="s">
        <v>85</v>
      </c>
      <c r="E49" s="2" t="s">
        <v>175</v>
      </c>
      <c r="F49" s="2" t="s">
        <v>176</v>
      </c>
      <c r="G49" s="2" t="s">
        <v>33</v>
      </c>
      <c r="H49" s="2"/>
      <c r="I49" s="2"/>
      <c r="J49" s="2"/>
      <c r="K49" s="2"/>
      <c r="L49" s="2"/>
      <c r="M49" s="2"/>
    </row>
    <row r="50" spans="1:13" ht="30" x14ac:dyDescent="0.25">
      <c r="A50" s="2" t="s">
        <v>64</v>
      </c>
      <c r="B50" s="2" t="s">
        <v>158</v>
      </c>
      <c r="C50" s="2" t="s">
        <v>177</v>
      </c>
      <c r="D50" s="2" t="s">
        <v>85</v>
      </c>
      <c r="E50" s="2" t="s">
        <v>178</v>
      </c>
      <c r="F50" s="2" t="s">
        <v>179</v>
      </c>
      <c r="G50" s="2" t="s">
        <v>33</v>
      </c>
      <c r="H50" s="2"/>
      <c r="I50" s="2"/>
      <c r="J50" s="2"/>
      <c r="K50" s="2"/>
      <c r="L50" s="2"/>
      <c r="M50" s="2"/>
    </row>
    <row r="51" spans="1:13" ht="45" x14ac:dyDescent="0.25">
      <c r="A51" s="2" t="s">
        <v>64</v>
      </c>
      <c r="B51" s="2" t="s">
        <v>158</v>
      </c>
      <c r="C51" s="2" t="s">
        <v>180</v>
      </c>
      <c r="D51" s="2" t="s">
        <v>85</v>
      </c>
      <c r="E51" s="2" t="s">
        <v>181</v>
      </c>
      <c r="F51" s="2" t="s">
        <v>182</v>
      </c>
      <c r="G51" s="2" t="s">
        <v>33</v>
      </c>
      <c r="H51" s="2"/>
      <c r="I51" s="2"/>
      <c r="J51" s="2"/>
      <c r="K51" s="2"/>
      <c r="L51" s="2"/>
      <c r="M51" s="2"/>
    </row>
    <row r="52" spans="1:13" ht="60" x14ac:dyDescent="0.25">
      <c r="A52" s="2" t="s">
        <v>64</v>
      </c>
      <c r="B52" s="2" t="s">
        <v>158</v>
      </c>
      <c r="C52" s="2" t="s">
        <v>183</v>
      </c>
      <c r="D52" s="2" t="s">
        <v>85</v>
      </c>
      <c r="E52" s="2" t="s">
        <v>184</v>
      </c>
      <c r="F52" s="2" t="s">
        <v>185</v>
      </c>
      <c r="G52" s="2" t="s">
        <v>33</v>
      </c>
      <c r="H52" s="2"/>
      <c r="I52" s="2"/>
      <c r="J52" s="2"/>
      <c r="K52" s="2"/>
      <c r="L52" s="2"/>
      <c r="M52" s="2"/>
    </row>
    <row r="53" spans="1:13" ht="45" x14ac:dyDescent="0.25">
      <c r="A53" s="2" t="s">
        <v>64</v>
      </c>
      <c r="B53" s="2" t="s">
        <v>186</v>
      </c>
      <c r="C53" s="2" t="s">
        <v>187</v>
      </c>
      <c r="D53" s="2" t="s">
        <v>67</v>
      </c>
      <c r="E53" s="2" t="s">
        <v>188</v>
      </c>
      <c r="F53" s="2" t="s">
        <v>189</v>
      </c>
      <c r="G53" s="2" t="s">
        <v>33</v>
      </c>
      <c r="H53" s="2"/>
      <c r="I53" s="2"/>
      <c r="J53" s="2"/>
      <c r="K53" s="2"/>
      <c r="L53" s="2"/>
      <c r="M53" s="2"/>
    </row>
    <row r="54" spans="1:13" ht="45" x14ac:dyDescent="0.25">
      <c r="A54" s="2" t="s">
        <v>64</v>
      </c>
      <c r="B54" s="2" t="s">
        <v>186</v>
      </c>
      <c r="C54" s="2" t="s">
        <v>190</v>
      </c>
      <c r="D54" s="2" t="s">
        <v>67</v>
      </c>
      <c r="E54" s="2" t="s">
        <v>191</v>
      </c>
      <c r="F54" s="2" t="s">
        <v>192</v>
      </c>
      <c r="G54" s="2" t="s">
        <v>33</v>
      </c>
      <c r="H54" s="2"/>
      <c r="I54" s="2"/>
      <c r="J54" s="2"/>
      <c r="K54" s="2"/>
      <c r="L54" s="2"/>
      <c r="M54" s="2"/>
    </row>
    <row r="55" spans="1:13" ht="45" x14ac:dyDescent="0.25">
      <c r="A55" s="2" t="s">
        <v>64</v>
      </c>
      <c r="B55" s="2" t="s">
        <v>186</v>
      </c>
      <c r="C55" s="2" t="s">
        <v>193</v>
      </c>
      <c r="D55" s="2" t="s">
        <v>67</v>
      </c>
      <c r="E55" s="2" t="s">
        <v>194</v>
      </c>
      <c r="F55" s="2" t="s">
        <v>195</v>
      </c>
      <c r="G55" s="2" t="s">
        <v>33</v>
      </c>
      <c r="H55" s="2"/>
      <c r="I55" s="2"/>
      <c r="J55" s="2"/>
      <c r="K55" s="2"/>
      <c r="L55" s="2"/>
      <c r="M55" s="2"/>
    </row>
    <row r="56" spans="1:13" ht="45" x14ac:dyDescent="0.25">
      <c r="A56" s="2" t="s">
        <v>64</v>
      </c>
      <c r="B56" s="2" t="s">
        <v>186</v>
      </c>
      <c r="C56" s="2" t="s">
        <v>196</v>
      </c>
      <c r="D56" s="2" t="s">
        <v>67</v>
      </c>
      <c r="E56" s="2" t="s">
        <v>197</v>
      </c>
      <c r="F56" s="2" t="s">
        <v>198</v>
      </c>
      <c r="G56" s="2" t="s">
        <v>33</v>
      </c>
      <c r="H56" s="2"/>
      <c r="I56" s="2"/>
      <c r="J56" s="2"/>
      <c r="K56" s="2"/>
      <c r="L56" s="2"/>
      <c r="M56" s="2"/>
    </row>
    <row r="57" spans="1:13" ht="45" x14ac:dyDescent="0.25">
      <c r="A57" s="2" t="s">
        <v>64</v>
      </c>
      <c r="B57" s="2" t="s">
        <v>186</v>
      </c>
      <c r="C57" s="2" t="s">
        <v>199</v>
      </c>
      <c r="D57" s="2" t="s">
        <v>85</v>
      </c>
      <c r="E57" s="2" t="s">
        <v>200</v>
      </c>
      <c r="F57" s="2" t="s">
        <v>201</v>
      </c>
      <c r="G57" s="2" t="s">
        <v>33</v>
      </c>
      <c r="H57" s="2"/>
      <c r="I57" s="2"/>
      <c r="J57" s="2"/>
      <c r="K57" s="2"/>
      <c r="L57" s="2"/>
      <c r="M57" s="2"/>
    </row>
    <row r="58" spans="1:13" ht="45" x14ac:dyDescent="0.25">
      <c r="A58" s="2" t="s">
        <v>64</v>
      </c>
      <c r="B58" s="2" t="s">
        <v>186</v>
      </c>
      <c r="C58" s="2" t="s">
        <v>202</v>
      </c>
      <c r="D58" s="2" t="s">
        <v>85</v>
      </c>
      <c r="E58" s="2" t="s">
        <v>203</v>
      </c>
      <c r="F58" s="2" t="s">
        <v>204</v>
      </c>
      <c r="G58" s="2" t="s">
        <v>33</v>
      </c>
      <c r="H58" s="2"/>
      <c r="I58" s="2"/>
      <c r="J58" s="2"/>
      <c r="K58" s="2"/>
      <c r="L58" s="2"/>
      <c r="M58" s="2"/>
    </row>
    <row r="59" spans="1:13" ht="45" x14ac:dyDescent="0.25">
      <c r="A59" s="2" t="s">
        <v>64</v>
      </c>
      <c r="B59" s="2" t="s">
        <v>205</v>
      </c>
      <c r="C59" s="2" t="s">
        <v>206</v>
      </c>
      <c r="D59" s="2" t="s">
        <v>67</v>
      </c>
      <c r="E59" s="2" t="s">
        <v>207</v>
      </c>
      <c r="F59" s="2" t="s">
        <v>208</v>
      </c>
      <c r="G59" s="2" t="s">
        <v>33</v>
      </c>
      <c r="H59" s="2"/>
      <c r="I59" s="2"/>
      <c r="J59" s="2"/>
      <c r="K59" s="2"/>
      <c r="L59" s="2"/>
      <c r="M59" s="2"/>
    </row>
    <row r="60" spans="1:13" ht="45" x14ac:dyDescent="0.25">
      <c r="A60" s="2" t="s">
        <v>64</v>
      </c>
      <c r="B60" s="2" t="s">
        <v>205</v>
      </c>
      <c r="C60" s="2" t="s">
        <v>209</v>
      </c>
      <c r="D60" s="2" t="s">
        <v>85</v>
      </c>
      <c r="E60" s="2" t="s">
        <v>210</v>
      </c>
      <c r="F60" s="2" t="s">
        <v>211</v>
      </c>
      <c r="G60" s="2" t="s">
        <v>33</v>
      </c>
      <c r="H60" s="2"/>
      <c r="I60" s="2"/>
      <c r="J60" s="2"/>
      <c r="K60" s="2"/>
      <c r="L60" s="2"/>
      <c r="M60" s="2"/>
    </row>
    <row r="61" spans="1:13" ht="45" x14ac:dyDescent="0.25">
      <c r="A61" s="2" t="s">
        <v>64</v>
      </c>
      <c r="B61" s="2" t="s">
        <v>212</v>
      </c>
      <c r="C61" s="2" t="s">
        <v>213</v>
      </c>
      <c r="D61" s="2" t="s">
        <v>67</v>
      </c>
      <c r="E61" s="2" t="s">
        <v>214</v>
      </c>
      <c r="F61" s="2" t="s">
        <v>215</v>
      </c>
      <c r="G61" s="2" t="s">
        <v>33</v>
      </c>
      <c r="H61" s="2"/>
      <c r="I61" s="2"/>
      <c r="J61" s="2"/>
      <c r="K61" s="2"/>
      <c r="L61" s="2"/>
      <c r="M61" s="2"/>
    </row>
    <row r="62" spans="1:13" ht="45" x14ac:dyDescent="0.25">
      <c r="A62" s="2" t="s">
        <v>64</v>
      </c>
      <c r="B62" s="2" t="s">
        <v>212</v>
      </c>
      <c r="C62" s="2" t="s">
        <v>216</v>
      </c>
      <c r="D62" s="2" t="s">
        <v>67</v>
      </c>
      <c r="E62" s="2" t="s">
        <v>217</v>
      </c>
      <c r="F62" s="2" t="s">
        <v>218</v>
      </c>
      <c r="G62" s="2" t="s">
        <v>33</v>
      </c>
      <c r="H62" s="2"/>
      <c r="I62" s="2"/>
      <c r="J62" s="2"/>
      <c r="K62" s="2"/>
      <c r="L62" s="2"/>
      <c r="M62" s="2"/>
    </row>
    <row r="63" spans="1:13" ht="45" x14ac:dyDescent="0.25">
      <c r="A63" s="2" t="s">
        <v>64</v>
      </c>
      <c r="B63" s="2" t="s">
        <v>212</v>
      </c>
      <c r="C63" s="2" t="s">
        <v>219</v>
      </c>
      <c r="D63" s="2" t="s">
        <v>85</v>
      </c>
      <c r="E63" s="2" t="s">
        <v>220</v>
      </c>
      <c r="F63" s="2" t="s">
        <v>221</v>
      </c>
      <c r="G63" s="2" t="s">
        <v>33</v>
      </c>
      <c r="H63" s="2"/>
      <c r="I63" s="2"/>
      <c r="J63" s="2"/>
      <c r="K63" s="2"/>
      <c r="L63" s="2"/>
      <c r="M63" s="2"/>
    </row>
    <row r="64" spans="1:13" ht="45" x14ac:dyDescent="0.25">
      <c r="A64" s="2" t="s">
        <v>64</v>
      </c>
      <c r="B64" s="2" t="s">
        <v>212</v>
      </c>
      <c r="C64" s="2" t="s">
        <v>222</v>
      </c>
      <c r="D64" s="2" t="s">
        <v>85</v>
      </c>
      <c r="E64" s="2" t="s">
        <v>223</v>
      </c>
      <c r="F64" s="2" t="s">
        <v>224</v>
      </c>
      <c r="G64" s="2" t="s">
        <v>33</v>
      </c>
      <c r="H64" s="2"/>
      <c r="I64" s="2"/>
      <c r="J64" s="2"/>
      <c r="K64" s="2"/>
      <c r="L64" s="2"/>
      <c r="M64" s="2"/>
    </row>
    <row r="65" spans="1:13" ht="45" x14ac:dyDescent="0.25">
      <c r="A65" s="2" t="s">
        <v>64</v>
      </c>
      <c r="B65" s="2" t="s">
        <v>212</v>
      </c>
      <c r="C65" s="2" t="s">
        <v>225</v>
      </c>
      <c r="D65" s="2" t="s">
        <v>67</v>
      </c>
      <c r="E65" s="2" t="s">
        <v>226</v>
      </c>
      <c r="F65" s="2" t="s">
        <v>227</v>
      </c>
      <c r="G65" s="2" t="s">
        <v>33</v>
      </c>
      <c r="H65" s="2"/>
      <c r="I65" s="2"/>
      <c r="J65" s="2"/>
      <c r="K65" s="2"/>
      <c r="L65" s="2"/>
      <c r="M65" s="2"/>
    </row>
    <row r="66" spans="1:13" ht="45" x14ac:dyDescent="0.25">
      <c r="A66" s="2" t="s">
        <v>64</v>
      </c>
      <c r="B66" s="2" t="s">
        <v>228</v>
      </c>
      <c r="C66" s="2" t="s">
        <v>229</v>
      </c>
      <c r="D66" s="2" t="s">
        <v>67</v>
      </c>
      <c r="E66" s="2" t="s">
        <v>230</v>
      </c>
      <c r="F66" s="2" t="s">
        <v>231</v>
      </c>
      <c r="G66" s="2" t="s">
        <v>33</v>
      </c>
      <c r="H66" s="2"/>
      <c r="I66" s="2"/>
      <c r="J66" s="2"/>
      <c r="K66" s="2"/>
      <c r="L66" s="2"/>
      <c r="M66" s="2"/>
    </row>
    <row r="67" spans="1:13" ht="45" x14ac:dyDescent="0.25">
      <c r="A67" s="2" t="s">
        <v>64</v>
      </c>
      <c r="B67" s="2" t="s">
        <v>228</v>
      </c>
      <c r="C67" s="2" t="s">
        <v>232</v>
      </c>
      <c r="D67" s="2" t="s">
        <v>67</v>
      </c>
      <c r="E67" s="2" t="s">
        <v>233</v>
      </c>
      <c r="F67" s="2" t="s">
        <v>234</v>
      </c>
      <c r="G67" s="2" t="s">
        <v>33</v>
      </c>
      <c r="H67" s="2"/>
      <c r="I67" s="2"/>
      <c r="J67" s="2"/>
      <c r="K67" s="2"/>
      <c r="L67" s="2"/>
      <c r="M67" s="2"/>
    </row>
    <row r="68" spans="1:13" ht="45" x14ac:dyDescent="0.25">
      <c r="A68" s="2" t="s">
        <v>64</v>
      </c>
      <c r="B68" s="2" t="s">
        <v>228</v>
      </c>
      <c r="C68" s="2" t="s">
        <v>235</v>
      </c>
      <c r="D68" s="2" t="s">
        <v>85</v>
      </c>
      <c r="E68" s="2" t="s">
        <v>236</v>
      </c>
      <c r="F68" s="2" t="s">
        <v>237</v>
      </c>
      <c r="G68" s="2" t="s">
        <v>33</v>
      </c>
      <c r="H68" s="2"/>
      <c r="I68" s="2"/>
      <c r="J68" s="2"/>
      <c r="K68" s="2"/>
      <c r="L68" s="2"/>
      <c r="M68" s="2"/>
    </row>
    <row r="69" spans="1:13" ht="60" x14ac:dyDescent="0.25">
      <c r="A69" s="2" t="s">
        <v>64</v>
      </c>
      <c r="B69" s="2" t="s">
        <v>228</v>
      </c>
      <c r="C69" s="2" t="s">
        <v>238</v>
      </c>
      <c r="D69" s="2" t="s">
        <v>85</v>
      </c>
      <c r="E69" s="2" t="s">
        <v>239</v>
      </c>
      <c r="F69" s="2" t="s">
        <v>240</v>
      </c>
      <c r="G69" s="2" t="s">
        <v>33</v>
      </c>
      <c r="H69" s="2"/>
      <c r="I69" s="2"/>
      <c r="J69" s="2"/>
      <c r="K69" s="2"/>
      <c r="L69" s="2"/>
      <c r="M69" s="2"/>
    </row>
    <row r="70" spans="1:13" ht="45" x14ac:dyDescent="0.25">
      <c r="A70" s="2" t="s">
        <v>64</v>
      </c>
      <c r="B70" s="2" t="s">
        <v>228</v>
      </c>
      <c r="C70" s="2" t="s">
        <v>241</v>
      </c>
      <c r="D70" s="2" t="s">
        <v>67</v>
      </c>
      <c r="E70" s="2" t="s">
        <v>242</v>
      </c>
      <c r="F70" s="2" t="s">
        <v>243</v>
      </c>
      <c r="G70" s="2" t="s">
        <v>33</v>
      </c>
      <c r="H70" s="2"/>
      <c r="I70" s="2"/>
      <c r="J70" s="2"/>
      <c r="K70" s="2"/>
      <c r="L70" s="2"/>
      <c r="M70" s="2"/>
    </row>
    <row r="71" spans="1:13" ht="60" x14ac:dyDescent="0.25">
      <c r="A71" s="2" t="s">
        <v>64</v>
      </c>
      <c r="B71" s="2" t="s">
        <v>228</v>
      </c>
      <c r="C71" s="2" t="s">
        <v>244</v>
      </c>
      <c r="D71" s="2" t="s">
        <v>85</v>
      </c>
      <c r="E71" s="2" t="s">
        <v>245</v>
      </c>
      <c r="F71" s="2" t="s">
        <v>246</v>
      </c>
      <c r="G71" s="2" t="s">
        <v>33</v>
      </c>
      <c r="H71" s="2"/>
      <c r="I71" s="2"/>
      <c r="J71" s="2"/>
      <c r="K71" s="2"/>
      <c r="L71" s="2"/>
      <c r="M71" s="2"/>
    </row>
    <row r="72" spans="1:13" ht="45" x14ac:dyDescent="0.25">
      <c r="A72" s="2" t="s">
        <v>64</v>
      </c>
      <c r="B72" s="2" t="s">
        <v>247</v>
      </c>
      <c r="C72" s="2" t="s">
        <v>248</v>
      </c>
      <c r="D72" s="2" t="s">
        <v>67</v>
      </c>
      <c r="E72" s="2" t="s">
        <v>249</v>
      </c>
      <c r="F72" s="2" t="s">
        <v>250</v>
      </c>
      <c r="G72" s="2" t="s">
        <v>33</v>
      </c>
      <c r="H72" s="2"/>
      <c r="I72" s="2"/>
      <c r="J72" s="2"/>
      <c r="K72" s="2"/>
      <c r="L72" s="2"/>
      <c r="M72" s="2"/>
    </row>
    <row r="73" spans="1:13" ht="45" x14ac:dyDescent="0.25">
      <c r="A73" s="2" t="s">
        <v>64</v>
      </c>
      <c r="B73" s="2" t="s">
        <v>247</v>
      </c>
      <c r="C73" s="2" t="s">
        <v>251</v>
      </c>
      <c r="D73" s="2" t="s">
        <v>85</v>
      </c>
      <c r="E73" s="2" t="s">
        <v>252</v>
      </c>
      <c r="F73" s="2" t="s">
        <v>253</v>
      </c>
      <c r="G73" s="2" t="s">
        <v>33</v>
      </c>
      <c r="H73" s="2"/>
      <c r="I73" s="2"/>
      <c r="J73" s="2"/>
      <c r="K73" s="2"/>
      <c r="L73" s="2"/>
      <c r="M73" s="2"/>
    </row>
  </sheetData>
  <dataValidations count="2">
    <dataValidation type="list" allowBlank="1" showInputMessage="1" showErrorMessage="1" sqref="G2:G73" xr:uid="{00000000-0002-0000-0100-000000000000}">
      <formula1>"Not checked,Fail,Pass,Not applicable"</formula1>
    </dataValidation>
    <dataValidation type="list" allowBlank="1" showInputMessage="1" showErrorMessage="1" sqref="H2:H73" xr:uid="{00000000-0002-0000-0100-000001000000}">
      <formula1>"Yes,No"</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0"/>
  <sheetViews>
    <sheetView workbookViewId="0"/>
  </sheetViews>
  <sheetFormatPr defaultRowHeight="15" x14ac:dyDescent="0.25"/>
  <cols>
    <col min="1" max="1" width="18" customWidth="1"/>
    <col min="2" max="5" width="16" customWidth="1"/>
  </cols>
  <sheetData>
    <row r="1" spans="1:5" ht="30" x14ac:dyDescent="0.25">
      <c r="A1" s="1" t="s">
        <v>254</v>
      </c>
      <c r="B1" s="2"/>
    </row>
    <row r="2" spans="1:5" x14ac:dyDescent="0.25">
      <c r="A2" s="1" t="s">
        <v>255</v>
      </c>
      <c r="B2" s="1" t="s">
        <v>33</v>
      </c>
      <c r="C2" s="3" t="s">
        <v>256</v>
      </c>
      <c r="D2" s="3" t="s">
        <v>257</v>
      </c>
      <c r="E2" s="3" t="s">
        <v>258</v>
      </c>
    </row>
    <row r="3" spans="1:5" x14ac:dyDescent="0.25">
      <c r="A3" s="2" t="s">
        <v>259</v>
      </c>
      <c r="B3" s="2">
        <f>COUNTIFS(Checklist!$A:$A,"Accessibility",Checklist!$B:$B,"Perceivable*",Checklist!$G:$G,"Not checked")</f>
        <v>23</v>
      </c>
      <c r="C3">
        <f>COUNTIFS(Checklist!$A:$A,"Accessibility",Checklist!$B:$B,"Perceivable*",Checklist!$G:$G,"Fail")</f>
        <v>0</v>
      </c>
      <c r="D3">
        <f>COUNTIFS(Checklist!$A:$A,"Accessibility",Checklist!$B:$B,"Perceivable*",Checklist!$G:$G,"Pass")</f>
        <v>0</v>
      </c>
      <c r="E3">
        <f>COUNTIFS(Checklist!$A:$A,"Accessibility",Checklist!$B:$B,"Perceivable*",Checklist!$G:$G,"Not applicable")</f>
        <v>0</v>
      </c>
    </row>
    <row r="4" spans="1:5" x14ac:dyDescent="0.25">
      <c r="A4" s="2" t="s">
        <v>260</v>
      </c>
      <c r="B4" s="2">
        <f>COUNTIFS(Checklist!$A:$A,"Accessibility",Checklist!$B:$B,"Operable*",Checklist!$G:$G,"Not checked")</f>
        <v>21</v>
      </c>
      <c r="C4">
        <f>COUNTIFS(Checklist!$A:$A,"Accessibility",Checklist!$B:$B,"Operable*",Checklist!$G:$G,"Fail")</f>
        <v>0</v>
      </c>
      <c r="D4">
        <f>COUNTIFS(Checklist!$A:$A,"Accessibility",Checklist!$B:$B,"Operable*",Checklist!$G:$G,"Pass")</f>
        <v>0</v>
      </c>
      <c r="E4">
        <f>COUNTIFS(Checklist!$A:$A,"Accessibility",Checklist!$B:$B,"Operable*",Checklist!$G:$G,"Not applicable")</f>
        <v>0</v>
      </c>
    </row>
    <row r="5" spans="1:5" x14ac:dyDescent="0.25">
      <c r="A5" s="2" t="s">
        <v>261</v>
      </c>
      <c r="B5" s="2">
        <f>COUNTIFS(Checklist!$A:$A,"Accessibility",Checklist!$B:$B,"Understandable*",Checklist!$G:$G,"Not checked")</f>
        <v>13</v>
      </c>
      <c r="C5">
        <f>COUNTIFS(Checklist!$A:$A,"Accessibility",Checklist!$B:$B,"Understandable*",Checklist!$G:$G,"Fail")</f>
        <v>0</v>
      </c>
      <c r="D5">
        <f>COUNTIFS(Checklist!$A:$A,"Accessibility",Checklist!$B:$B,"Understandable*",Checklist!$G:$G,"Pass")</f>
        <v>0</v>
      </c>
      <c r="E5">
        <f>COUNTIFS(Checklist!$A:$A,"Accessibility",Checklist!$B:$B,"Understandable*",Checklist!$G:$G,"Not applicable")</f>
        <v>0</v>
      </c>
    </row>
    <row r="6" spans="1:5" x14ac:dyDescent="0.25">
      <c r="A6" s="2" t="s">
        <v>262</v>
      </c>
      <c r="B6" s="2">
        <f>COUNTIFS(Checklist!$A:$A,"Accessibility",Checklist!$B:$B,"Robust*",Checklist!$G:$G,"Not checked")</f>
        <v>2</v>
      </c>
      <c r="C6">
        <f>COUNTIFS(Checklist!$A:$A,"Accessibility",Checklist!$B:$B,"Robust*",Checklist!$G:$G,"Fail")</f>
        <v>0</v>
      </c>
      <c r="D6">
        <f>COUNTIFS(Checklist!$A:$A,"Accessibility",Checklist!$B:$B,"Robust*",Checklist!$G:$G,"Pass")</f>
        <v>0</v>
      </c>
      <c r="E6">
        <f>COUNTIFS(Checklist!$A:$A,"Accessibility",Checklist!$B:$B,"Robust*",Checklist!$G:$G,"Not applicable")</f>
        <v>0</v>
      </c>
    </row>
    <row r="7" spans="1:5" x14ac:dyDescent="0.25">
      <c r="A7" s="2"/>
      <c r="B7" s="2"/>
    </row>
    <row r="8" spans="1:5" x14ac:dyDescent="0.25">
      <c r="A8" s="2"/>
      <c r="B8" s="2"/>
    </row>
    <row r="9" spans="1:5" ht="30" x14ac:dyDescent="0.25">
      <c r="A9" s="1" t="s">
        <v>263</v>
      </c>
      <c r="B9" s="2"/>
    </row>
    <row r="10" spans="1:5" x14ac:dyDescent="0.25">
      <c r="A10" s="2"/>
      <c r="B10" s="2"/>
    </row>
    <row r="11" spans="1:5" ht="60" x14ac:dyDescent="0.25">
      <c r="A11" s="2" t="s">
        <v>264</v>
      </c>
      <c r="B11" s="2">
        <f>COUNTIF(Checklist!$H:$H,"Yes")</f>
        <v>0</v>
      </c>
    </row>
    <row r="12" spans="1:5" ht="90" x14ac:dyDescent="0.25">
      <c r="A12" s="2" t="s">
        <v>265</v>
      </c>
      <c r="B12" s="2">
        <f>COUNTIFS(Checklist!$H:$H,"Yes",Checklist!$L:$L,"")</f>
        <v>0</v>
      </c>
    </row>
    <row r="13" spans="1:5" x14ac:dyDescent="0.25">
      <c r="A13" s="2"/>
      <c r="B13" s="2"/>
    </row>
    <row r="14" spans="1:5" ht="45" x14ac:dyDescent="0.25">
      <c r="A14" s="1" t="s">
        <v>266</v>
      </c>
      <c r="B14" s="2"/>
    </row>
    <row r="15" spans="1:5" ht="60" x14ac:dyDescent="0.25">
      <c r="A15" s="2" t="s">
        <v>267</v>
      </c>
      <c r="B15" s="2">
        <f>COUNTIFS(Checklist!$A:$A,"Accessibility",Checklist!$H:$H,"Yes",Checklist!$L:$L,"")</f>
        <v>0</v>
      </c>
    </row>
    <row r="16" spans="1:5" x14ac:dyDescent="0.25">
      <c r="A16" s="2"/>
      <c r="B16" s="2"/>
    </row>
    <row r="17" spans="1:2" ht="30" x14ac:dyDescent="0.25">
      <c r="A17" s="1" t="s">
        <v>268</v>
      </c>
      <c r="B17" s="2"/>
    </row>
    <row r="18" spans="1:2" ht="60" x14ac:dyDescent="0.25">
      <c r="A18" s="2" t="s">
        <v>269</v>
      </c>
      <c r="B18" s="2">
        <f>COUNTIFS(Checklist!$A:$A,"UX",Checklist!$H:$H,"Yes",Checklist!$L:$L,"")</f>
        <v>0</v>
      </c>
    </row>
    <row r="19" spans="1:2" x14ac:dyDescent="0.25">
      <c r="A19" s="2"/>
      <c r="B19" s="2"/>
    </row>
    <row r="20" spans="1:2" x14ac:dyDescent="0.25">
      <c r="A20" s="2"/>
      <c r="B20" s="2"/>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Checklist</vt:lpstr>
      <vt:lpstr>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Thomas McDowall</cp:lastModifiedBy>
  <dcterms:created xsi:type="dcterms:W3CDTF">2025-12-06T15:50:52Z</dcterms:created>
  <dcterms:modified xsi:type="dcterms:W3CDTF">2025-12-06T16:58:07Z</dcterms:modified>
</cp:coreProperties>
</file>